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5600" windowHeight="16060" tabRatio="500" firstSheet="4" activeTab="5"/>
  </bookViews>
  <sheets>
    <sheet name="Visitors vs Total Consumption" sheetId="2" state="hidden" r:id="rId1"/>
    <sheet name="Visitors vs Consumption Visitor" sheetId="3" state="hidden" r:id="rId2"/>
    <sheet name="Visitors vs Total Consumption 2" sheetId="4" state="hidden" r:id="rId3"/>
    <sheet name="Sheet1" sheetId="1" state="hidden" r:id="rId4"/>
    <sheet name="Sheet2" sheetId="5" r:id="rId5"/>
    <sheet name="Sheet3" sheetId="6" r:id="rId6"/>
  </sheets>
  <definedNames>
    <definedName name="_xlnm._FilterDatabase" localSheetId="3" hidden="1">Sheet1!$A$1:$BN$1</definedName>
    <definedName name="_xlnm._FilterDatabase" localSheetId="4" hidden="1">Sheet2!$A$1:$BM$1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6" l="1"/>
  <c r="D2" i="6"/>
  <c r="C2" i="6"/>
  <c r="B2" i="6"/>
  <c r="A2" i="6"/>
  <c r="BM37" i="5"/>
  <c r="BM38" i="5"/>
  <c r="BM85" i="5"/>
  <c r="BM39" i="5"/>
  <c r="BM40" i="5"/>
  <c r="BM2" i="5"/>
  <c r="BM41" i="5"/>
  <c r="BM86" i="5"/>
  <c r="BM42" i="5"/>
  <c r="BM43" i="5"/>
  <c r="BM3" i="5"/>
  <c r="BM71" i="5"/>
  <c r="BM77" i="5"/>
  <c r="BM4" i="5"/>
  <c r="BM44" i="5"/>
  <c r="BM45" i="5"/>
  <c r="BM46" i="5"/>
  <c r="BM78" i="5"/>
  <c r="BM5" i="5"/>
  <c r="BM79" i="5"/>
  <c r="BM47" i="5"/>
  <c r="BM6" i="5"/>
  <c r="BM7" i="5"/>
  <c r="BM8" i="5"/>
  <c r="BM80" i="5"/>
  <c r="BM87" i="5"/>
  <c r="BM9" i="5"/>
  <c r="BM10" i="5"/>
  <c r="BM81" i="5"/>
  <c r="BM48" i="5"/>
  <c r="BM11" i="5"/>
  <c r="BM72" i="5"/>
  <c r="BM49" i="5"/>
  <c r="BM12" i="5"/>
  <c r="BM50" i="5"/>
  <c r="BM13" i="5"/>
  <c r="BM14" i="5"/>
  <c r="BM15" i="5"/>
  <c r="BM82" i="5"/>
  <c r="BM16" i="5"/>
  <c r="BM51" i="5"/>
  <c r="BM52" i="5"/>
  <c r="BM73" i="5"/>
  <c r="BM53" i="5"/>
  <c r="BM54" i="5"/>
  <c r="BM55" i="5"/>
  <c r="BM17" i="5"/>
  <c r="BM18" i="5"/>
  <c r="BM19" i="5"/>
  <c r="BM56" i="5"/>
  <c r="BM57" i="5"/>
  <c r="BM58" i="5"/>
  <c r="BM59" i="5"/>
  <c r="BM60" i="5"/>
  <c r="BM61" i="5"/>
  <c r="BM20" i="5"/>
  <c r="BM62" i="5"/>
  <c r="BM63" i="5"/>
  <c r="BM64" i="5"/>
  <c r="BM21" i="5"/>
  <c r="BM65" i="5"/>
  <c r="BM88" i="5"/>
  <c r="BM22" i="5"/>
  <c r="BM66" i="5"/>
  <c r="BM23" i="5"/>
  <c r="BM24" i="5"/>
  <c r="BM74" i="5"/>
  <c r="BM89" i="5"/>
  <c r="BM25" i="5"/>
  <c r="BM26" i="5"/>
  <c r="BM70" i="5"/>
  <c r="BM83" i="5"/>
  <c r="BM27" i="5"/>
  <c r="BM67" i="5"/>
  <c r="BM28" i="5"/>
  <c r="BM84" i="5"/>
  <c r="BM29" i="5"/>
  <c r="BM30" i="5"/>
  <c r="BM31" i="5"/>
  <c r="BM75" i="5"/>
  <c r="BM68" i="5"/>
  <c r="BM32" i="5"/>
  <c r="BM76" i="5"/>
  <c r="BM69" i="5"/>
  <c r="BM33" i="5"/>
  <c r="BM34" i="5"/>
  <c r="BM35" i="5"/>
  <c r="BM36" i="5"/>
  <c r="BM59" i="1"/>
  <c r="BM21" i="1"/>
  <c r="BM40" i="1"/>
  <c r="BM36" i="1"/>
  <c r="BM23" i="1"/>
  <c r="BM18" i="1"/>
  <c r="BM63" i="1"/>
  <c r="BM22" i="1"/>
  <c r="BM12" i="1"/>
  <c r="BM70" i="1"/>
  <c r="BM71" i="1"/>
  <c r="BM68" i="1"/>
  <c r="BM3" i="1"/>
  <c r="BM64" i="1"/>
  <c r="BM41" i="1"/>
  <c r="BM24" i="1"/>
  <c r="BM8" i="1"/>
  <c r="BM47" i="1"/>
  <c r="BM19" i="1"/>
  <c r="BM7" i="1"/>
  <c r="BM66" i="1"/>
  <c r="BM58" i="1"/>
  <c r="BM44" i="1"/>
  <c r="BM29" i="1"/>
  <c r="BM28" i="1"/>
  <c r="BM25" i="1"/>
  <c r="BM20" i="1"/>
  <c r="BM16" i="1"/>
  <c r="BM53" i="1"/>
  <c r="BM45" i="1"/>
  <c r="BM54" i="1"/>
  <c r="BM32" i="1"/>
  <c r="BM5" i="1"/>
  <c r="BM39" i="1"/>
  <c r="BM27" i="1"/>
  <c r="BM65" i="1"/>
  <c r="BM42" i="1"/>
  <c r="BM33" i="1"/>
  <c r="BM11" i="1"/>
  <c r="BM9" i="1"/>
  <c r="BM69" i="1"/>
  <c r="BM2" i="1"/>
  <c r="BM43" i="1"/>
  <c r="BM50" i="1"/>
  <c r="BM48" i="1"/>
  <c r="BM49" i="1"/>
  <c r="BM46" i="1"/>
  <c r="BM38" i="1"/>
  <c r="BM34" i="1"/>
  <c r="BM26" i="1"/>
  <c r="BM14" i="1"/>
  <c r="BM4" i="1"/>
  <c r="BM15" i="1"/>
  <c r="BM13" i="1"/>
  <c r="BM30" i="1"/>
  <c r="BM62" i="1"/>
  <c r="BM61" i="1"/>
  <c r="BM17" i="1"/>
  <c r="BM55" i="1"/>
  <c r="BM51" i="1"/>
  <c r="BM56" i="1"/>
  <c r="BM35" i="1"/>
  <c r="BM6" i="1"/>
  <c r="BM60" i="1"/>
  <c r="BM67" i="1"/>
  <c r="BM57" i="1"/>
  <c r="BM52" i="1"/>
  <c r="BM37" i="1"/>
  <c r="BM31" i="1"/>
  <c r="BM73" i="1"/>
  <c r="BM74" i="1"/>
  <c r="BM75" i="1"/>
  <c r="BM76" i="1"/>
  <c r="BM77" i="1"/>
  <c r="BM78" i="1"/>
  <c r="BM79" i="1"/>
  <c r="BM80" i="1"/>
  <c r="BM81" i="1"/>
  <c r="BM82" i="1"/>
  <c r="BM83" i="1"/>
  <c r="BM10" i="1"/>
  <c r="BK83" i="1"/>
  <c r="BL83" i="1"/>
  <c r="BN83" i="1"/>
  <c r="BK82" i="1"/>
  <c r="BL82" i="1"/>
  <c r="BN82" i="1"/>
  <c r="BK81" i="1"/>
  <c r="BL81" i="1"/>
  <c r="BN81" i="1"/>
  <c r="BK80" i="1"/>
  <c r="BL80" i="1"/>
  <c r="BN80" i="1"/>
  <c r="BK79" i="1"/>
  <c r="BL79" i="1"/>
  <c r="BN79" i="1"/>
  <c r="BK78" i="1"/>
  <c r="BL78" i="1"/>
  <c r="BN78" i="1"/>
  <c r="BK77" i="1"/>
  <c r="BL77" i="1"/>
  <c r="BN77" i="1"/>
  <c r="BK76" i="1"/>
  <c r="BL76" i="1"/>
  <c r="BN76" i="1"/>
  <c r="BK75" i="1"/>
  <c r="BL75" i="1"/>
  <c r="BN75" i="1"/>
  <c r="BK74" i="1"/>
  <c r="BL74" i="1"/>
  <c r="BN74" i="1"/>
  <c r="BK73" i="1"/>
  <c r="BL73" i="1"/>
  <c r="BN73" i="1"/>
  <c r="BK31" i="1"/>
  <c r="BL31" i="1"/>
  <c r="BN31" i="1"/>
  <c r="BK37" i="1"/>
  <c r="BL37" i="1"/>
  <c r="BN37" i="1"/>
  <c r="BK52" i="1"/>
  <c r="BL52" i="1"/>
  <c r="BN52" i="1"/>
  <c r="BK57" i="1"/>
  <c r="BL57" i="1"/>
  <c r="BN57" i="1"/>
  <c r="BK67" i="1"/>
  <c r="BL67" i="1"/>
  <c r="BN67" i="1"/>
  <c r="BK60" i="1"/>
  <c r="BL60" i="1"/>
  <c r="BN60" i="1"/>
  <c r="BK6" i="1"/>
  <c r="BL6" i="1"/>
  <c r="BN6" i="1"/>
  <c r="BK35" i="1"/>
  <c r="BL35" i="1"/>
  <c r="BN35" i="1"/>
  <c r="BK56" i="1"/>
  <c r="BL56" i="1"/>
  <c r="BN56" i="1"/>
  <c r="BK51" i="1"/>
  <c r="BL51" i="1"/>
  <c r="BN51" i="1"/>
  <c r="BK55" i="1"/>
  <c r="BL55" i="1"/>
  <c r="BN55" i="1"/>
  <c r="BK17" i="1"/>
  <c r="BL17" i="1"/>
  <c r="BN17" i="1"/>
  <c r="BK61" i="1"/>
  <c r="BL61" i="1"/>
  <c r="BN61" i="1"/>
  <c r="BK62" i="1"/>
  <c r="BL62" i="1"/>
  <c r="BN62" i="1"/>
  <c r="BK30" i="1"/>
  <c r="BL30" i="1"/>
  <c r="BN30" i="1"/>
  <c r="BK13" i="1"/>
  <c r="BL13" i="1"/>
  <c r="BN13" i="1"/>
  <c r="BK15" i="1"/>
  <c r="BL15" i="1"/>
  <c r="BN15" i="1"/>
  <c r="BK4" i="1"/>
  <c r="BL4" i="1"/>
  <c r="BN4" i="1"/>
  <c r="BK14" i="1"/>
  <c r="BL14" i="1"/>
  <c r="BN14" i="1"/>
  <c r="BK26" i="1"/>
  <c r="BL26" i="1"/>
  <c r="BN26" i="1"/>
  <c r="BK34" i="1"/>
  <c r="BL34" i="1"/>
  <c r="BN34" i="1"/>
  <c r="BK38" i="1"/>
  <c r="BL38" i="1"/>
  <c r="BN38" i="1"/>
  <c r="BK46" i="1"/>
  <c r="BL46" i="1"/>
  <c r="BN46" i="1"/>
  <c r="BK49" i="1"/>
  <c r="BL49" i="1"/>
  <c r="BN49" i="1"/>
  <c r="BK48" i="1"/>
  <c r="BL48" i="1"/>
  <c r="BN48" i="1"/>
  <c r="BK50" i="1"/>
  <c r="BL50" i="1"/>
  <c r="BN50" i="1"/>
  <c r="BK43" i="1"/>
  <c r="BL43" i="1"/>
  <c r="BN43" i="1"/>
  <c r="BK2" i="1"/>
  <c r="BL2" i="1"/>
  <c r="BN2" i="1"/>
  <c r="BK69" i="1"/>
  <c r="BL69" i="1"/>
  <c r="BN69" i="1"/>
  <c r="BK9" i="1"/>
  <c r="BL9" i="1"/>
  <c r="BN9" i="1"/>
  <c r="BK11" i="1"/>
  <c r="BL11" i="1"/>
  <c r="BN11" i="1"/>
  <c r="BK33" i="1"/>
  <c r="BL33" i="1"/>
  <c r="BN33" i="1"/>
  <c r="BK42" i="1"/>
  <c r="BL42" i="1"/>
  <c r="BN42" i="1"/>
  <c r="BK65" i="1"/>
  <c r="BL65" i="1"/>
  <c r="BN65" i="1"/>
  <c r="BK27" i="1"/>
  <c r="BL27" i="1"/>
  <c r="BN27" i="1"/>
  <c r="BK39" i="1"/>
  <c r="BL39" i="1"/>
  <c r="BN39" i="1"/>
  <c r="BK5" i="1"/>
  <c r="BL5" i="1"/>
  <c r="BN5" i="1"/>
  <c r="BK32" i="1"/>
  <c r="BL32" i="1"/>
  <c r="BN32" i="1"/>
  <c r="BK54" i="1"/>
  <c r="BL54" i="1"/>
  <c r="BN54" i="1"/>
  <c r="BK45" i="1"/>
  <c r="BL45" i="1"/>
  <c r="BN45" i="1"/>
  <c r="BK53" i="1"/>
  <c r="BL53" i="1"/>
  <c r="BN53" i="1"/>
  <c r="BK16" i="1"/>
  <c r="BL16" i="1"/>
  <c r="BN16" i="1"/>
  <c r="BK20" i="1"/>
  <c r="BL20" i="1"/>
  <c r="BN20" i="1"/>
  <c r="BK25" i="1"/>
  <c r="BL25" i="1"/>
  <c r="BN25" i="1"/>
  <c r="BK28" i="1"/>
  <c r="BL28" i="1"/>
  <c r="BN28" i="1"/>
  <c r="BK29" i="1"/>
  <c r="BL29" i="1"/>
  <c r="BN29" i="1"/>
  <c r="BK44" i="1"/>
  <c r="BL44" i="1"/>
  <c r="BN44" i="1"/>
  <c r="BK58" i="1"/>
  <c r="BL58" i="1"/>
  <c r="BN58" i="1"/>
  <c r="BK66" i="1"/>
  <c r="BL66" i="1"/>
  <c r="BN66" i="1"/>
  <c r="BK7" i="1"/>
  <c r="BL7" i="1"/>
  <c r="BN7" i="1"/>
  <c r="BK19" i="1"/>
  <c r="BL19" i="1"/>
  <c r="BN19" i="1"/>
  <c r="BK47" i="1"/>
  <c r="BL47" i="1"/>
  <c r="BN47" i="1"/>
  <c r="BK8" i="1"/>
  <c r="BL8" i="1"/>
  <c r="BN8" i="1"/>
  <c r="BK24" i="1"/>
  <c r="BL24" i="1"/>
  <c r="BN24" i="1"/>
  <c r="BK41" i="1"/>
  <c r="BL41" i="1"/>
  <c r="BN41" i="1"/>
  <c r="BK64" i="1"/>
  <c r="BL64" i="1"/>
  <c r="BN64" i="1"/>
  <c r="BK3" i="1"/>
  <c r="BL3" i="1"/>
  <c r="BN3" i="1"/>
  <c r="BK68" i="1"/>
  <c r="BL68" i="1"/>
  <c r="BN68" i="1"/>
  <c r="BK71" i="1"/>
  <c r="BL71" i="1"/>
  <c r="BN71" i="1"/>
  <c r="BK70" i="1"/>
  <c r="BL70" i="1"/>
  <c r="BN70" i="1"/>
  <c r="BK12" i="1"/>
  <c r="BL12" i="1"/>
  <c r="BN12" i="1"/>
  <c r="BK22" i="1"/>
  <c r="BL22" i="1"/>
  <c r="BN22" i="1"/>
  <c r="BK63" i="1"/>
  <c r="BL63" i="1"/>
  <c r="BN63" i="1"/>
  <c r="BK18" i="1"/>
  <c r="BL18" i="1"/>
  <c r="BN18" i="1"/>
  <c r="BK23" i="1"/>
  <c r="BL23" i="1"/>
  <c r="BN23" i="1"/>
  <c r="BK36" i="1"/>
  <c r="BL36" i="1"/>
  <c r="BN36" i="1"/>
  <c r="BK40" i="1"/>
  <c r="BL40" i="1"/>
  <c r="BN40" i="1"/>
  <c r="BK21" i="1"/>
  <c r="BL21" i="1"/>
  <c r="BN21" i="1"/>
  <c r="BK59" i="1"/>
  <c r="BL59" i="1"/>
  <c r="BN59" i="1"/>
  <c r="BK10" i="1"/>
  <c r="BL10" i="1"/>
  <c r="BN10" i="1"/>
</calcChain>
</file>

<file path=xl/comments1.xml><?xml version="1.0" encoding="utf-8"?>
<comments xmlns="http://schemas.openxmlformats.org/spreadsheetml/2006/main">
  <authors>
    <author>Ruben Lageweg</author>
  </authors>
  <commentList>
    <comment ref="A43" authorId="0">
      <text>
        <r>
          <rPr>
            <b/>
            <sz val="8"/>
            <color indexed="81"/>
            <rFont val="Tahoma"/>
            <family val="2"/>
          </rPr>
          <t>Ruben Lageweg:</t>
        </r>
        <r>
          <rPr>
            <sz val="8"/>
            <color indexed="81"/>
            <rFont val="Tahoma"/>
            <family val="2"/>
          </rPr>
          <t xml:space="preserve">
Geen wijnretouren?</t>
        </r>
      </text>
    </comment>
    <comment ref="A48" authorId="0">
      <text>
        <r>
          <rPr>
            <b/>
            <sz val="8"/>
            <color indexed="81"/>
            <rFont val="Tahoma"/>
            <family val="2"/>
          </rPr>
          <t>Ruben Lageweg:</t>
        </r>
        <r>
          <rPr>
            <sz val="8"/>
            <color indexed="81"/>
            <rFont val="Tahoma"/>
            <family val="2"/>
          </rPr>
          <t xml:space="preserve">
2 dagen of 1 dag (en dus 6000 of 12000 bezoekers)?</t>
        </r>
      </text>
    </comment>
    <comment ref="A51" authorId="0">
      <text>
        <r>
          <rPr>
            <b/>
            <sz val="8"/>
            <color indexed="81"/>
            <rFont val="Tahoma"/>
            <family val="2"/>
          </rPr>
          <t>Ruben Lageweg:</t>
        </r>
        <r>
          <rPr>
            <sz val="8"/>
            <color indexed="81"/>
            <rFont val="Tahoma"/>
            <family val="2"/>
          </rPr>
          <t xml:space="preserve">
Sourcy Blauw?</t>
        </r>
      </text>
    </comment>
    <comment ref="A73" authorId="0">
      <text>
        <r>
          <rPr>
            <b/>
            <sz val="8"/>
            <color indexed="81"/>
            <rFont val="Tahoma"/>
            <family val="2"/>
          </rPr>
          <t>Ruben Lageweg:</t>
        </r>
        <r>
          <rPr>
            <sz val="8"/>
            <color indexed="81"/>
            <rFont val="Tahoma"/>
            <family val="2"/>
          </rPr>
          <t xml:space="preserve">
3000 bezoekers in totaal of per dag?</t>
        </r>
      </text>
    </comment>
  </commentList>
</comments>
</file>

<file path=xl/comments2.xml><?xml version="1.0" encoding="utf-8"?>
<comments xmlns="http://schemas.openxmlformats.org/spreadsheetml/2006/main">
  <authors>
    <author>Ruben Lageweg</author>
  </authors>
  <commentList>
    <comment ref="A29" authorId="0">
      <text>
        <r>
          <rPr>
            <b/>
            <sz val="8"/>
            <color indexed="81"/>
            <rFont val="Tahoma"/>
            <family val="2"/>
          </rPr>
          <t>Ruben Lageweg:</t>
        </r>
        <r>
          <rPr>
            <sz val="8"/>
            <color indexed="81"/>
            <rFont val="Tahoma"/>
            <family val="2"/>
          </rPr>
          <t xml:space="preserve">
3000 bezoekers in totaal of per dag?</t>
        </r>
      </text>
    </comment>
    <comment ref="A55" authorId="0">
      <text>
        <r>
          <rPr>
            <b/>
            <sz val="8"/>
            <color indexed="81"/>
            <rFont val="Tahoma"/>
            <family val="2"/>
          </rPr>
          <t>Ruben Lageweg:</t>
        </r>
        <r>
          <rPr>
            <sz val="8"/>
            <color indexed="81"/>
            <rFont val="Tahoma"/>
            <family val="2"/>
          </rPr>
          <t xml:space="preserve">
Geen wijnretouren?</t>
        </r>
      </text>
    </comment>
    <comment ref="A57" authorId="0">
      <text>
        <r>
          <rPr>
            <b/>
            <sz val="8"/>
            <color indexed="81"/>
            <rFont val="Tahoma"/>
            <family val="2"/>
          </rPr>
          <t>Ruben Lageweg:</t>
        </r>
        <r>
          <rPr>
            <sz val="8"/>
            <color indexed="81"/>
            <rFont val="Tahoma"/>
            <family val="2"/>
          </rPr>
          <t xml:space="preserve">
2 dagen of 1 dag (en dus 6000 of 12000 bezoekers)?</t>
        </r>
      </text>
    </comment>
    <comment ref="A60" authorId="0">
      <text>
        <r>
          <rPr>
            <b/>
            <sz val="8"/>
            <color indexed="81"/>
            <rFont val="Tahoma"/>
            <family val="2"/>
          </rPr>
          <t>Ruben Lageweg:</t>
        </r>
        <r>
          <rPr>
            <sz val="8"/>
            <color indexed="81"/>
            <rFont val="Tahoma"/>
            <family val="2"/>
          </rPr>
          <t xml:space="preserve">
Sourcy Blauw?</t>
        </r>
      </text>
    </comment>
  </commentList>
</comments>
</file>

<file path=xl/sharedStrings.xml><?xml version="1.0" encoding="utf-8"?>
<sst xmlns="http://schemas.openxmlformats.org/spreadsheetml/2006/main" count="665" uniqueCount="169">
  <si>
    <t>Naam evenement</t>
  </si>
  <si>
    <t>Aantal bezoekers</t>
  </si>
  <si>
    <t>Temperatuur (°C)</t>
  </si>
  <si>
    <t>Neerslag (mm)</t>
  </si>
  <si>
    <t>Weertype</t>
  </si>
  <si>
    <t>Bier</t>
  </si>
  <si>
    <t>Cider</t>
  </si>
  <si>
    <t>Koolzuur</t>
  </si>
  <si>
    <t>Maltbier</t>
  </si>
  <si>
    <t>Pils</t>
  </si>
  <si>
    <t>Radler</t>
  </si>
  <si>
    <t>Rosébier</t>
  </si>
  <si>
    <t>Speciaalbier</t>
  </si>
  <si>
    <t>Strandbier</t>
  </si>
  <si>
    <t>Witbier</t>
  </si>
  <si>
    <t>Fris</t>
  </si>
  <si>
    <t>Bitter Lemon</t>
  </si>
  <si>
    <t>Cassis</t>
  </si>
  <si>
    <t>Chocolademelk</t>
  </si>
  <si>
    <t>Cola</t>
  </si>
  <si>
    <t>Energiedrank</t>
  </si>
  <si>
    <t>Fernandes</t>
  </si>
  <si>
    <t>Fristi</t>
  </si>
  <si>
    <t>Ginger Ale</t>
  </si>
  <si>
    <t>Ice Tea</t>
  </si>
  <si>
    <t>Seven Up</t>
  </si>
  <si>
    <t>Sinas</t>
  </si>
  <si>
    <t>Tonic</t>
  </si>
  <si>
    <t>Vruchtensap</t>
  </si>
  <si>
    <t>Overig</t>
  </si>
  <si>
    <t>Attributen</t>
  </si>
  <si>
    <t>Draagtray</t>
  </si>
  <si>
    <t>Glas</t>
  </si>
  <si>
    <t>Plastic</t>
  </si>
  <si>
    <t>Vilt</t>
  </si>
  <si>
    <t>Sterk</t>
  </si>
  <si>
    <t>Apfelkorn</t>
  </si>
  <si>
    <t>Cognac</t>
  </si>
  <si>
    <t>Gin</t>
  </si>
  <si>
    <t>Jenever</t>
  </si>
  <si>
    <t>Likeur</t>
  </si>
  <si>
    <t>Mixdrank</t>
  </si>
  <si>
    <t>Port</t>
  </si>
  <si>
    <t>Rum</t>
  </si>
  <si>
    <t>Sherry</t>
  </si>
  <si>
    <t>Tequila</t>
  </si>
  <si>
    <t>Vodka</t>
  </si>
  <si>
    <t>Whisky</t>
  </si>
  <si>
    <t>Water</t>
  </si>
  <si>
    <t>Koolzuurhoudend</t>
  </si>
  <si>
    <t>Koolzuurvrij</t>
  </si>
  <si>
    <t>Vitaminewater</t>
  </si>
  <si>
    <t>Wijn</t>
  </si>
  <si>
    <t>Glühwein</t>
  </si>
  <si>
    <t>Mousserend</t>
  </si>
  <si>
    <t>Rood</t>
  </si>
  <si>
    <t>Rosé</t>
  </si>
  <si>
    <t>Vermouth</t>
  </si>
  <si>
    <t>Wit</t>
  </si>
  <si>
    <t>Totaal (zonder overig)</t>
  </si>
  <si>
    <t># categorieën</t>
  </si>
  <si>
    <t>/ # categorieën</t>
  </si>
  <si>
    <t>/ # bezoekers</t>
  </si>
  <si>
    <t>Scouting Lisse</t>
  </si>
  <si>
    <t>ND</t>
  </si>
  <si>
    <t>Event Sandyhill</t>
  </si>
  <si>
    <t>Lustrumfeest Noordwijkse Golfclub</t>
  </si>
  <si>
    <t>WN</t>
  </si>
  <si>
    <t>Strandpaviljoen 't Centrum / Reuring aan Zee</t>
  </si>
  <si>
    <t>WD</t>
  </si>
  <si>
    <t>Proeflokaal Haarlem</t>
  </si>
  <si>
    <t>NN</t>
  </si>
  <si>
    <t>Gondelvaart</t>
  </si>
  <si>
    <t>JOS - Ajax</t>
  </si>
  <si>
    <t>WAFT</t>
  </si>
  <si>
    <t>Schippertjesdagen Warmond</t>
  </si>
  <si>
    <t>Wester Live</t>
  </si>
  <si>
    <t>Borrel 071</t>
  </si>
  <si>
    <t>Vereniging Favervuta</t>
  </si>
  <si>
    <t>SKA Oud en Nieuw</t>
  </si>
  <si>
    <t>KD</t>
  </si>
  <si>
    <t>Harlem Shuffle / Houtfestival</t>
  </si>
  <si>
    <t>Funhouse Westerunie</t>
  </si>
  <si>
    <t>West'ival</t>
  </si>
  <si>
    <t>Verknipt</t>
  </si>
  <si>
    <t>Cruise and Dance</t>
  </si>
  <si>
    <t>Warehouse Elementstraat</t>
  </si>
  <si>
    <t>Blazen &amp; Resist</t>
  </si>
  <si>
    <t>Jazz at the Lake</t>
  </si>
  <si>
    <t>Puntje Puntje</t>
  </si>
  <si>
    <t>Amstel 54 Gay Pride</t>
  </si>
  <si>
    <t>Thuishaven Bakermat Festival</t>
  </si>
  <si>
    <t>Fringe Festival</t>
  </si>
  <si>
    <t>Jaarlijkse Optisportdag 2014</t>
  </si>
  <si>
    <t>Lisse Draaft Door 2014</t>
  </si>
  <si>
    <t>Nederland - Kazachstan (Radio 538)</t>
  </si>
  <si>
    <t>Next Monday Hangover: Ruigoord</t>
  </si>
  <si>
    <t>Meiereij (Feestweek Santpoort)</t>
  </si>
  <si>
    <t>INC Festival</t>
  </si>
  <si>
    <t>Shoeless Ruijgoord</t>
  </si>
  <si>
    <t>Thuishaven</t>
  </si>
  <si>
    <t>Summer Dance 2014</t>
  </si>
  <si>
    <t>Amsterdam City Swim</t>
  </si>
  <si>
    <t>Vondelpark 150 jaar</t>
  </si>
  <si>
    <t>Reuring aan Zee / Paal 14</t>
  </si>
  <si>
    <t>De Eendracht Abcoude Feestweek</t>
  </si>
  <si>
    <t>Nederland - Mexico / Letland</t>
  </si>
  <si>
    <t>Kantor</t>
  </si>
  <si>
    <t>Rugby Sevens</t>
  </si>
  <si>
    <t>Racoon</t>
  </si>
  <si>
    <t/>
  </si>
  <si>
    <t>Landjuweel 2014</t>
  </si>
  <si>
    <t>Lost in a Moment</t>
  </si>
  <si>
    <t>Amsterdam Live on Stage</t>
  </si>
  <si>
    <t>Tik Tak Festival</t>
  </si>
  <si>
    <t>Gaypride Amstelveld</t>
  </si>
  <si>
    <t>Strafwerk Festival</t>
  </si>
  <si>
    <t>Oranje-vereniging Roskam</t>
  </si>
  <si>
    <t>Feestweek Valkenburg</t>
  </si>
  <si>
    <t>ADE Deephouse Special</t>
  </si>
  <si>
    <t>Tik Tak NYE</t>
  </si>
  <si>
    <t>Thuishaven Wintercircus ADE</t>
  </si>
  <si>
    <t>Dockyard Festival ADE</t>
  </si>
  <si>
    <t>Oranjerock</t>
  </si>
  <si>
    <t>Holi Festival</t>
  </si>
  <si>
    <t>Mystic Garden</t>
  </si>
  <si>
    <t>Vis &amp; Seizoen Festival</t>
  </si>
  <si>
    <t>040 Catering Services - Roots Festival</t>
  </si>
  <si>
    <t>Milkshake/ Buiten Westen</t>
  </si>
  <si>
    <t>Keti Koti</t>
  </si>
  <si>
    <t>Oranjebrink / De Zanderij</t>
  </si>
  <si>
    <t>Valhalla</t>
  </si>
  <si>
    <t>Minerva Lustrum</t>
  </si>
  <si>
    <t>Amsterdam Open Air</t>
  </si>
  <si>
    <t>Catering Club / Sensation</t>
  </si>
  <si>
    <t>Kwaku 2014</t>
  </si>
  <si>
    <t>WK Roeien - VIP catering - Puur Produkties</t>
  </si>
  <si>
    <t>Uitmarkt 2014</t>
  </si>
  <si>
    <t>Rrrollend Leiden</t>
  </si>
  <si>
    <t>Meddle Feestweek</t>
  </si>
  <si>
    <t>Nederland - Wales</t>
  </si>
  <si>
    <t>Kermis / Café de Hoek</t>
  </si>
  <si>
    <t>150 jaar Vondelpark</t>
  </si>
  <si>
    <t>Feest Hotelschool Den Haag / Amsterdam</t>
  </si>
  <si>
    <t>Promopodium</t>
  </si>
  <si>
    <t>Winter Parade Amsterdam</t>
  </si>
  <si>
    <t>KN</t>
  </si>
  <si>
    <t>Suite 1 Leiden</t>
  </si>
  <si>
    <t>Landjuweel at Paradiso</t>
  </si>
  <si>
    <t>Datum</t>
  </si>
  <si>
    <t>/ categorieën / # bezoekers</t>
  </si>
  <si>
    <t>House</t>
  </si>
  <si>
    <t>Dorpsfeest</t>
  </si>
  <si>
    <t>Rock</t>
  </si>
  <si>
    <t>Sport</t>
  </si>
  <si>
    <t>Jazz</t>
  </si>
  <si>
    <t>Indoor / outdoor</t>
  </si>
  <si>
    <t>Outdoor</t>
  </si>
  <si>
    <t>Indoor</t>
  </si>
  <si>
    <t>outdoor</t>
  </si>
  <si>
    <t>Indian Summer</t>
  </si>
  <si>
    <t>Kermis Limmen</t>
  </si>
  <si>
    <t>Strand Zuid</t>
  </si>
  <si>
    <t>Ondiep Poolparty</t>
  </si>
  <si>
    <t>Lisse Draaft Door 2015</t>
  </si>
  <si>
    <t>Rrrollend Den Haag</t>
  </si>
  <si>
    <t>Springkussen Festival</t>
  </si>
  <si>
    <t>Soort evenement</t>
  </si>
  <si>
    <t>Per bezoeker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</si>
</sst>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1" xfId="0" applyFont="1" applyBorder="1"/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0" xfId="0" applyNumberFormat="1"/>
    <xf numFmtId="0" fontId="6" fillId="0" borderId="0" xfId="0" applyFont="1"/>
    <xf numFmtId="14" fontId="6" fillId="0" borderId="0" xfId="0" applyNumberFormat="1" applyFont="1"/>
    <xf numFmtId="14" fontId="0" fillId="0" borderId="0" xfId="0" applyNumberFormat="1"/>
    <xf numFmtId="0" fontId="7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Total consumption (L) vs. # Visitors</a:t>
            </a:r>
            <a:endParaRPr lang="en-US"/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Sheet1!$C$2:$C$71</c:f>
              <c:numCache>
                <c:formatCode>General</c:formatCode>
                <c:ptCount val="70"/>
                <c:pt idx="0">
                  <c:v>4500.0</c:v>
                </c:pt>
                <c:pt idx="1">
                  <c:v>800.0</c:v>
                </c:pt>
                <c:pt idx="2">
                  <c:v>5000.0</c:v>
                </c:pt>
                <c:pt idx="3">
                  <c:v>3000.0</c:v>
                </c:pt>
                <c:pt idx="4">
                  <c:v>15000.0</c:v>
                </c:pt>
                <c:pt idx="5">
                  <c:v>1500.0</c:v>
                </c:pt>
                <c:pt idx="6">
                  <c:v>1000.0</c:v>
                </c:pt>
                <c:pt idx="7">
                  <c:v>4000.0</c:v>
                </c:pt>
                <c:pt idx="8">
                  <c:v>250.0</c:v>
                </c:pt>
                <c:pt idx="9">
                  <c:v>4000.0</c:v>
                </c:pt>
                <c:pt idx="10">
                  <c:v>750.0</c:v>
                </c:pt>
                <c:pt idx="11">
                  <c:v>5500.0</c:v>
                </c:pt>
                <c:pt idx="12">
                  <c:v>5000.0</c:v>
                </c:pt>
                <c:pt idx="13">
                  <c:v>5250.0</c:v>
                </c:pt>
                <c:pt idx="14">
                  <c:v>2000.0</c:v>
                </c:pt>
                <c:pt idx="15">
                  <c:v>7500.0</c:v>
                </c:pt>
                <c:pt idx="16">
                  <c:v>500.0</c:v>
                </c:pt>
                <c:pt idx="17">
                  <c:v>1500.0</c:v>
                </c:pt>
                <c:pt idx="18">
                  <c:v>2000.0</c:v>
                </c:pt>
                <c:pt idx="19">
                  <c:v>350.0</c:v>
                </c:pt>
                <c:pt idx="20">
                  <c:v>600.0</c:v>
                </c:pt>
                <c:pt idx="21">
                  <c:v>500.0</c:v>
                </c:pt>
                <c:pt idx="22">
                  <c:v>1000.0</c:v>
                </c:pt>
                <c:pt idx="23">
                  <c:v>2000.0</c:v>
                </c:pt>
                <c:pt idx="24">
                  <c:v>5000.0</c:v>
                </c:pt>
                <c:pt idx="25">
                  <c:v>3500.0</c:v>
                </c:pt>
                <c:pt idx="26">
                  <c:v>2000.0</c:v>
                </c:pt>
                <c:pt idx="27">
                  <c:v>2000.0</c:v>
                </c:pt>
                <c:pt idx="28">
                  <c:v>6000.0</c:v>
                </c:pt>
                <c:pt idx="29">
                  <c:v>40000.0</c:v>
                </c:pt>
                <c:pt idx="30">
                  <c:v>3000.0</c:v>
                </c:pt>
                <c:pt idx="31">
                  <c:v>4000.0</c:v>
                </c:pt>
                <c:pt idx="32">
                  <c:v>5000.0</c:v>
                </c:pt>
                <c:pt idx="33">
                  <c:v>10000.0</c:v>
                </c:pt>
                <c:pt idx="34">
                  <c:v>500.0</c:v>
                </c:pt>
                <c:pt idx="35">
                  <c:v>40000.0</c:v>
                </c:pt>
                <c:pt idx="36">
                  <c:v>5000.0</c:v>
                </c:pt>
                <c:pt idx="37">
                  <c:v>3500.0</c:v>
                </c:pt>
                <c:pt idx="38">
                  <c:v>500.0</c:v>
                </c:pt>
                <c:pt idx="39">
                  <c:v>1000.0</c:v>
                </c:pt>
                <c:pt idx="40">
                  <c:v>4000.0</c:v>
                </c:pt>
                <c:pt idx="41">
                  <c:v>4800.0</c:v>
                </c:pt>
                <c:pt idx="42">
                  <c:v>2000.0</c:v>
                </c:pt>
                <c:pt idx="43">
                  <c:v>2500.0</c:v>
                </c:pt>
                <c:pt idx="44">
                  <c:v>5000.0</c:v>
                </c:pt>
                <c:pt idx="45">
                  <c:v>1500.0</c:v>
                </c:pt>
                <c:pt idx="46">
                  <c:v>5000.0</c:v>
                </c:pt>
                <c:pt idx="47">
                  <c:v>5000.0</c:v>
                </c:pt>
                <c:pt idx="48">
                  <c:v>5000.0</c:v>
                </c:pt>
                <c:pt idx="49">
                  <c:v>8000.0</c:v>
                </c:pt>
                <c:pt idx="50">
                  <c:v>40000.0</c:v>
                </c:pt>
                <c:pt idx="51">
                  <c:v>2500.0</c:v>
                </c:pt>
                <c:pt idx="52">
                  <c:v>3000.0</c:v>
                </c:pt>
                <c:pt idx="53">
                  <c:v>8000.0</c:v>
                </c:pt>
                <c:pt idx="54">
                  <c:v>10000.0</c:v>
                </c:pt>
                <c:pt idx="55">
                  <c:v>40000.0</c:v>
                </c:pt>
                <c:pt idx="56">
                  <c:v>2000.0</c:v>
                </c:pt>
                <c:pt idx="57">
                  <c:v>300.0</c:v>
                </c:pt>
                <c:pt idx="58">
                  <c:v>24000.0</c:v>
                </c:pt>
                <c:pt idx="59">
                  <c:v>7500.0</c:v>
                </c:pt>
                <c:pt idx="60">
                  <c:v>6500.0</c:v>
                </c:pt>
                <c:pt idx="61">
                  <c:v>600.0</c:v>
                </c:pt>
                <c:pt idx="62">
                  <c:v>900.0</c:v>
                </c:pt>
                <c:pt idx="63">
                  <c:v>4000.0</c:v>
                </c:pt>
                <c:pt idx="64">
                  <c:v>2000.0</c:v>
                </c:pt>
                <c:pt idx="65">
                  <c:v>33000.0</c:v>
                </c:pt>
                <c:pt idx="66">
                  <c:v>800.0</c:v>
                </c:pt>
                <c:pt idx="67">
                  <c:v>4500.0</c:v>
                </c:pt>
                <c:pt idx="68">
                  <c:v>750.0</c:v>
                </c:pt>
                <c:pt idx="69">
                  <c:v>750.0</c:v>
                </c:pt>
              </c:numCache>
            </c:numRef>
          </c:xVal>
          <c:yVal>
            <c:numRef>
              <c:f>Sheet1!$BJ$2:$BJ$71</c:f>
              <c:numCache>
                <c:formatCode>General</c:formatCode>
                <c:ptCount val="70"/>
                <c:pt idx="0">
                  <c:v>2143.62</c:v>
                </c:pt>
                <c:pt idx="1">
                  <c:v>4576.8</c:v>
                </c:pt>
                <c:pt idx="2">
                  <c:v>3007.4</c:v>
                </c:pt>
                <c:pt idx="3">
                  <c:v>2885.34</c:v>
                </c:pt>
                <c:pt idx="4">
                  <c:v>31510.04</c:v>
                </c:pt>
                <c:pt idx="5">
                  <c:v>373.6</c:v>
                </c:pt>
                <c:pt idx="6">
                  <c:v>1800.6</c:v>
                </c:pt>
                <c:pt idx="7">
                  <c:v>3105.52</c:v>
                </c:pt>
                <c:pt idx="8">
                  <c:v>280.0</c:v>
                </c:pt>
                <c:pt idx="9">
                  <c:v>2203.5</c:v>
                </c:pt>
                <c:pt idx="10">
                  <c:v>467.44</c:v>
                </c:pt>
                <c:pt idx="11">
                  <c:v>1237.44</c:v>
                </c:pt>
                <c:pt idx="12">
                  <c:v>10854.86</c:v>
                </c:pt>
                <c:pt idx="13">
                  <c:v>1805.77</c:v>
                </c:pt>
                <c:pt idx="14">
                  <c:v>1272.0</c:v>
                </c:pt>
                <c:pt idx="15">
                  <c:v>4080.0</c:v>
                </c:pt>
                <c:pt idx="16">
                  <c:v>840.6</c:v>
                </c:pt>
                <c:pt idx="17">
                  <c:v>226.8</c:v>
                </c:pt>
                <c:pt idx="18">
                  <c:v>3137.46</c:v>
                </c:pt>
                <c:pt idx="19">
                  <c:v>321.36</c:v>
                </c:pt>
                <c:pt idx="20">
                  <c:v>2540.9</c:v>
                </c:pt>
                <c:pt idx="21">
                  <c:v>1475.0</c:v>
                </c:pt>
                <c:pt idx="22">
                  <c:v>614.5</c:v>
                </c:pt>
                <c:pt idx="23">
                  <c:v>1455.0</c:v>
                </c:pt>
                <c:pt idx="24">
                  <c:v>953.52</c:v>
                </c:pt>
                <c:pt idx="25">
                  <c:v>4100.0</c:v>
                </c:pt>
                <c:pt idx="26">
                  <c:v>889.6</c:v>
                </c:pt>
                <c:pt idx="27">
                  <c:v>1395.28</c:v>
                </c:pt>
                <c:pt idx="28">
                  <c:v>3639.72</c:v>
                </c:pt>
                <c:pt idx="29">
                  <c:v>6596.84</c:v>
                </c:pt>
                <c:pt idx="30">
                  <c:v>6450.0</c:v>
                </c:pt>
                <c:pt idx="31">
                  <c:v>4742.6</c:v>
                </c:pt>
                <c:pt idx="32">
                  <c:v>2234.0</c:v>
                </c:pt>
                <c:pt idx="33">
                  <c:v>7374.0</c:v>
                </c:pt>
                <c:pt idx="34">
                  <c:v>3432.6</c:v>
                </c:pt>
                <c:pt idx="35">
                  <c:v>3668.9</c:v>
                </c:pt>
                <c:pt idx="36">
                  <c:v>34588.6</c:v>
                </c:pt>
                <c:pt idx="37">
                  <c:v>7416.8</c:v>
                </c:pt>
                <c:pt idx="38">
                  <c:v>456.12</c:v>
                </c:pt>
                <c:pt idx="39">
                  <c:v>1978.8</c:v>
                </c:pt>
                <c:pt idx="40">
                  <c:v>6920.0</c:v>
                </c:pt>
                <c:pt idx="41">
                  <c:v>5411.62</c:v>
                </c:pt>
                <c:pt idx="42">
                  <c:v>5821.12</c:v>
                </c:pt>
                <c:pt idx="43">
                  <c:v>2738.4</c:v>
                </c:pt>
                <c:pt idx="44">
                  <c:v>2637.0</c:v>
                </c:pt>
                <c:pt idx="45">
                  <c:v>3015.6</c:v>
                </c:pt>
                <c:pt idx="46">
                  <c:v>4818.32</c:v>
                </c:pt>
                <c:pt idx="47">
                  <c:v>3050.48</c:v>
                </c:pt>
                <c:pt idx="48">
                  <c:v>3678.36</c:v>
                </c:pt>
                <c:pt idx="49">
                  <c:v>70254.44</c:v>
                </c:pt>
                <c:pt idx="50">
                  <c:v>61541.7</c:v>
                </c:pt>
                <c:pt idx="51">
                  <c:v>3048.76</c:v>
                </c:pt>
                <c:pt idx="52">
                  <c:v>1140.0</c:v>
                </c:pt>
                <c:pt idx="53">
                  <c:v>3647.76</c:v>
                </c:pt>
                <c:pt idx="54">
                  <c:v>4067.26</c:v>
                </c:pt>
                <c:pt idx="55">
                  <c:v>5280.0</c:v>
                </c:pt>
                <c:pt idx="56">
                  <c:v>3112.8</c:v>
                </c:pt>
                <c:pt idx="57">
                  <c:v>3014.4</c:v>
                </c:pt>
                <c:pt idx="58">
                  <c:v>42137.02</c:v>
                </c:pt>
                <c:pt idx="59">
                  <c:v>9577.02</c:v>
                </c:pt>
                <c:pt idx="60">
                  <c:v>8053.94</c:v>
                </c:pt>
                <c:pt idx="61">
                  <c:v>1794.4</c:v>
                </c:pt>
                <c:pt idx="62">
                  <c:v>3567.0</c:v>
                </c:pt>
                <c:pt idx="63">
                  <c:v>1308.64</c:v>
                </c:pt>
                <c:pt idx="64">
                  <c:v>2853.6</c:v>
                </c:pt>
                <c:pt idx="65">
                  <c:v>78344.16</c:v>
                </c:pt>
                <c:pt idx="66">
                  <c:v>964.0</c:v>
                </c:pt>
                <c:pt idx="67">
                  <c:v>9217.959999999999</c:v>
                </c:pt>
                <c:pt idx="68">
                  <c:v>1995.06</c:v>
                </c:pt>
                <c:pt idx="69">
                  <c:v>1507.9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961576"/>
        <c:axId val="2099974472"/>
      </c:scatterChart>
      <c:valAx>
        <c:axId val="2099961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Visitors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974472"/>
        <c:crosses val="autoZero"/>
        <c:crossBetween val="midCat"/>
      </c:valAx>
      <c:valAx>
        <c:axId val="2099974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consumption (L)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961576"/>
        <c:crosses val="autoZero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Consumption per visitor (L) vs. # Visitors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Sheet1!$C$2:$C$71</c:f>
              <c:numCache>
                <c:formatCode>General</c:formatCode>
                <c:ptCount val="70"/>
                <c:pt idx="0">
                  <c:v>4500.0</c:v>
                </c:pt>
                <c:pt idx="1">
                  <c:v>800.0</c:v>
                </c:pt>
                <c:pt idx="2">
                  <c:v>5000.0</c:v>
                </c:pt>
                <c:pt idx="3">
                  <c:v>3000.0</c:v>
                </c:pt>
                <c:pt idx="4">
                  <c:v>15000.0</c:v>
                </c:pt>
                <c:pt idx="5">
                  <c:v>1500.0</c:v>
                </c:pt>
                <c:pt idx="6">
                  <c:v>1000.0</c:v>
                </c:pt>
                <c:pt idx="7">
                  <c:v>4000.0</c:v>
                </c:pt>
                <c:pt idx="8">
                  <c:v>250.0</c:v>
                </c:pt>
                <c:pt idx="9">
                  <c:v>4000.0</c:v>
                </c:pt>
                <c:pt idx="10">
                  <c:v>750.0</c:v>
                </c:pt>
                <c:pt idx="11">
                  <c:v>5500.0</c:v>
                </c:pt>
                <c:pt idx="12">
                  <c:v>5000.0</c:v>
                </c:pt>
                <c:pt idx="13">
                  <c:v>5250.0</c:v>
                </c:pt>
                <c:pt idx="14">
                  <c:v>2000.0</c:v>
                </c:pt>
                <c:pt idx="15">
                  <c:v>7500.0</c:v>
                </c:pt>
                <c:pt idx="16">
                  <c:v>500.0</c:v>
                </c:pt>
                <c:pt idx="17">
                  <c:v>1500.0</c:v>
                </c:pt>
                <c:pt idx="18">
                  <c:v>2000.0</c:v>
                </c:pt>
                <c:pt idx="19">
                  <c:v>350.0</c:v>
                </c:pt>
                <c:pt idx="20">
                  <c:v>600.0</c:v>
                </c:pt>
                <c:pt idx="21">
                  <c:v>500.0</c:v>
                </c:pt>
                <c:pt idx="22">
                  <c:v>1000.0</c:v>
                </c:pt>
                <c:pt idx="23">
                  <c:v>2000.0</c:v>
                </c:pt>
                <c:pt idx="24">
                  <c:v>5000.0</c:v>
                </c:pt>
                <c:pt idx="25">
                  <c:v>3500.0</c:v>
                </c:pt>
                <c:pt idx="26">
                  <c:v>2000.0</c:v>
                </c:pt>
                <c:pt idx="27">
                  <c:v>2000.0</c:v>
                </c:pt>
                <c:pt idx="28">
                  <c:v>6000.0</c:v>
                </c:pt>
                <c:pt idx="29">
                  <c:v>40000.0</c:v>
                </c:pt>
                <c:pt idx="30">
                  <c:v>3000.0</c:v>
                </c:pt>
                <c:pt idx="31">
                  <c:v>4000.0</c:v>
                </c:pt>
                <c:pt idx="32">
                  <c:v>5000.0</c:v>
                </c:pt>
                <c:pt idx="33">
                  <c:v>10000.0</c:v>
                </c:pt>
                <c:pt idx="34">
                  <c:v>500.0</c:v>
                </c:pt>
                <c:pt idx="35">
                  <c:v>40000.0</c:v>
                </c:pt>
                <c:pt idx="36">
                  <c:v>5000.0</c:v>
                </c:pt>
                <c:pt idx="37">
                  <c:v>3500.0</c:v>
                </c:pt>
                <c:pt idx="38">
                  <c:v>500.0</c:v>
                </c:pt>
                <c:pt idx="39">
                  <c:v>1000.0</c:v>
                </c:pt>
                <c:pt idx="40">
                  <c:v>4000.0</c:v>
                </c:pt>
                <c:pt idx="41">
                  <c:v>4800.0</c:v>
                </c:pt>
                <c:pt idx="42">
                  <c:v>2000.0</c:v>
                </c:pt>
                <c:pt idx="43">
                  <c:v>2500.0</c:v>
                </c:pt>
                <c:pt idx="44">
                  <c:v>5000.0</c:v>
                </c:pt>
                <c:pt idx="45">
                  <c:v>1500.0</c:v>
                </c:pt>
                <c:pt idx="46">
                  <c:v>5000.0</c:v>
                </c:pt>
                <c:pt idx="47">
                  <c:v>5000.0</c:v>
                </c:pt>
                <c:pt idx="48">
                  <c:v>5000.0</c:v>
                </c:pt>
                <c:pt idx="49">
                  <c:v>8000.0</c:v>
                </c:pt>
                <c:pt idx="50">
                  <c:v>40000.0</c:v>
                </c:pt>
                <c:pt idx="51">
                  <c:v>2500.0</c:v>
                </c:pt>
                <c:pt idx="52">
                  <c:v>3000.0</c:v>
                </c:pt>
                <c:pt idx="53">
                  <c:v>8000.0</c:v>
                </c:pt>
                <c:pt idx="54">
                  <c:v>10000.0</c:v>
                </c:pt>
                <c:pt idx="55">
                  <c:v>40000.0</c:v>
                </c:pt>
                <c:pt idx="56">
                  <c:v>2000.0</c:v>
                </c:pt>
                <c:pt idx="57">
                  <c:v>300.0</c:v>
                </c:pt>
                <c:pt idx="58">
                  <c:v>24000.0</c:v>
                </c:pt>
                <c:pt idx="59">
                  <c:v>7500.0</c:v>
                </c:pt>
                <c:pt idx="60">
                  <c:v>6500.0</c:v>
                </c:pt>
                <c:pt idx="61">
                  <c:v>600.0</c:v>
                </c:pt>
                <c:pt idx="62">
                  <c:v>900.0</c:v>
                </c:pt>
                <c:pt idx="63">
                  <c:v>4000.0</c:v>
                </c:pt>
                <c:pt idx="64">
                  <c:v>2000.0</c:v>
                </c:pt>
                <c:pt idx="65">
                  <c:v>33000.0</c:v>
                </c:pt>
                <c:pt idx="66">
                  <c:v>800.0</c:v>
                </c:pt>
                <c:pt idx="67">
                  <c:v>4500.0</c:v>
                </c:pt>
                <c:pt idx="68">
                  <c:v>750.0</c:v>
                </c:pt>
                <c:pt idx="69">
                  <c:v>750.0</c:v>
                </c:pt>
              </c:numCache>
            </c:numRef>
          </c:xVal>
          <c:yVal>
            <c:numRef>
              <c:f>Sheet1!$BM$2:$BM$71</c:f>
              <c:numCache>
                <c:formatCode>General</c:formatCode>
                <c:ptCount val="70"/>
                <c:pt idx="0">
                  <c:v>0.47636</c:v>
                </c:pt>
                <c:pt idx="1">
                  <c:v>5.720999999999999</c:v>
                </c:pt>
                <c:pt idx="2">
                  <c:v>0.60148</c:v>
                </c:pt>
                <c:pt idx="3">
                  <c:v>0.96178</c:v>
                </c:pt>
                <c:pt idx="4">
                  <c:v>2.100669333333333</c:v>
                </c:pt>
                <c:pt idx="5">
                  <c:v>0.249066666666667</c:v>
                </c:pt>
                <c:pt idx="6">
                  <c:v>1.8006</c:v>
                </c:pt>
                <c:pt idx="7">
                  <c:v>0.77638</c:v>
                </c:pt>
                <c:pt idx="8">
                  <c:v>1.12</c:v>
                </c:pt>
                <c:pt idx="9">
                  <c:v>0.550875</c:v>
                </c:pt>
                <c:pt idx="10">
                  <c:v>0.623253333333333</c:v>
                </c:pt>
                <c:pt idx="11">
                  <c:v>0.224989090909091</c:v>
                </c:pt>
                <c:pt idx="12">
                  <c:v>2.170972</c:v>
                </c:pt>
                <c:pt idx="13">
                  <c:v>0.34395619047619</c:v>
                </c:pt>
                <c:pt idx="14">
                  <c:v>0.636</c:v>
                </c:pt>
                <c:pt idx="15">
                  <c:v>0.544</c:v>
                </c:pt>
                <c:pt idx="16">
                  <c:v>1.6812</c:v>
                </c:pt>
                <c:pt idx="17">
                  <c:v>0.1512</c:v>
                </c:pt>
                <c:pt idx="18">
                  <c:v>1.56873</c:v>
                </c:pt>
                <c:pt idx="19">
                  <c:v>0.918171428571429</c:v>
                </c:pt>
                <c:pt idx="20">
                  <c:v>4.234833333333332</c:v>
                </c:pt>
                <c:pt idx="21">
                  <c:v>2.95</c:v>
                </c:pt>
                <c:pt idx="22">
                  <c:v>0.6145</c:v>
                </c:pt>
                <c:pt idx="23">
                  <c:v>0.7275</c:v>
                </c:pt>
                <c:pt idx="24">
                  <c:v>0.190704</c:v>
                </c:pt>
                <c:pt idx="25">
                  <c:v>1.171428571428571</c:v>
                </c:pt>
                <c:pt idx="26">
                  <c:v>0.4448</c:v>
                </c:pt>
                <c:pt idx="27">
                  <c:v>0.69764</c:v>
                </c:pt>
                <c:pt idx="28">
                  <c:v>0.60662</c:v>
                </c:pt>
                <c:pt idx="29">
                  <c:v>0.164921</c:v>
                </c:pt>
                <c:pt idx="30">
                  <c:v>2.15</c:v>
                </c:pt>
                <c:pt idx="31">
                  <c:v>1.18565</c:v>
                </c:pt>
                <c:pt idx="32">
                  <c:v>0.4468</c:v>
                </c:pt>
                <c:pt idx="33">
                  <c:v>0.7374</c:v>
                </c:pt>
                <c:pt idx="34">
                  <c:v>6.8652</c:v>
                </c:pt>
                <c:pt idx="35">
                  <c:v>0.0917225</c:v>
                </c:pt>
                <c:pt idx="36">
                  <c:v>6.91772</c:v>
                </c:pt>
                <c:pt idx="37">
                  <c:v>2.119085714285714</c:v>
                </c:pt>
                <c:pt idx="38">
                  <c:v>0.91224</c:v>
                </c:pt>
                <c:pt idx="39">
                  <c:v>1.9788</c:v>
                </c:pt>
                <c:pt idx="40">
                  <c:v>1.73</c:v>
                </c:pt>
                <c:pt idx="41">
                  <c:v>1.127420833333333</c:v>
                </c:pt>
                <c:pt idx="42">
                  <c:v>2.91056</c:v>
                </c:pt>
                <c:pt idx="43">
                  <c:v>1.09536</c:v>
                </c:pt>
                <c:pt idx="44">
                  <c:v>0.5274</c:v>
                </c:pt>
                <c:pt idx="45">
                  <c:v>2.0104</c:v>
                </c:pt>
                <c:pt idx="46">
                  <c:v>0.963664</c:v>
                </c:pt>
                <c:pt idx="47">
                  <c:v>0.610096</c:v>
                </c:pt>
                <c:pt idx="48">
                  <c:v>0.735672</c:v>
                </c:pt>
                <c:pt idx="49">
                  <c:v>8.781805</c:v>
                </c:pt>
                <c:pt idx="50">
                  <c:v>1.5385425</c:v>
                </c:pt>
                <c:pt idx="51">
                  <c:v>1.219504</c:v>
                </c:pt>
                <c:pt idx="52">
                  <c:v>0.38</c:v>
                </c:pt>
                <c:pt idx="53">
                  <c:v>0.45597</c:v>
                </c:pt>
                <c:pt idx="54">
                  <c:v>0.406726</c:v>
                </c:pt>
                <c:pt idx="55">
                  <c:v>0.132</c:v>
                </c:pt>
                <c:pt idx="56">
                  <c:v>1.5564</c:v>
                </c:pt>
                <c:pt idx="57">
                  <c:v>10.048</c:v>
                </c:pt>
                <c:pt idx="58">
                  <c:v>1.755709166666667</c:v>
                </c:pt>
                <c:pt idx="59">
                  <c:v>1.276936</c:v>
                </c:pt>
                <c:pt idx="60">
                  <c:v>1.239067692307692</c:v>
                </c:pt>
                <c:pt idx="61">
                  <c:v>2.990666666666667</c:v>
                </c:pt>
                <c:pt idx="62">
                  <c:v>3.963333333333333</c:v>
                </c:pt>
                <c:pt idx="63">
                  <c:v>0.32716</c:v>
                </c:pt>
                <c:pt idx="64">
                  <c:v>1.4268</c:v>
                </c:pt>
                <c:pt idx="65">
                  <c:v>2.374065454545454</c:v>
                </c:pt>
                <c:pt idx="66">
                  <c:v>1.205</c:v>
                </c:pt>
                <c:pt idx="67">
                  <c:v>2.048435555555555</c:v>
                </c:pt>
                <c:pt idx="68">
                  <c:v>2.66008</c:v>
                </c:pt>
                <c:pt idx="69">
                  <c:v>2.010533333333334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725928"/>
        <c:axId val="2100731352"/>
      </c:scatterChart>
      <c:valAx>
        <c:axId val="2100725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Visitors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0731352"/>
        <c:crosses val="autoZero"/>
        <c:crossBetween val="midCat"/>
      </c:valAx>
      <c:valAx>
        <c:axId val="2100731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Consumption per visitor (L)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0725928"/>
        <c:crosses val="autoZero"/>
        <c:crossBetween val="midCat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consumption (L) vs. # Visitors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intercept val="0.0"/>
            <c:dispRSqr val="0"/>
            <c:dispEq val="0"/>
          </c:trendline>
          <c:xVal>
            <c:numRef>
              <c:f>(Sheet1!$C$2:$C$49,Sheet1!$C$51:$C$61,Sheet1!$C$63:$C$64)</c:f>
              <c:numCache>
                <c:formatCode>General</c:formatCode>
                <c:ptCount val="61"/>
                <c:pt idx="0">
                  <c:v>4500.0</c:v>
                </c:pt>
                <c:pt idx="1">
                  <c:v>800.0</c:v>
                </c:pt>
                <c:pt idx="2">
                  <c:v>5000.0</c:v>
                </c:pt>
                <c:pt idx="3">
                  <c:v>3000.0</c:v>
                </c:pt>
                <c:pt idx="4">
                  <c:v>15000.0</c:v>
                </c:pt>
                <c:pt idx="5">
                  <c:v>1500.0</c:v>
                </c:pt>
                <c:pt idx="6">
                  <c:v>1000.0</c:v>
                </c:pt>
                <c:pt idx="7">
                  <c:v>4000.0</c:v>
                </c:pt>
                <c:pt idx="8">
                  <c:v>250.0</c:v>
                </c:pt>
                <c:pt idx="9">
                  <c:v>4000.0</c:v>
                </c:pt>
                <c:pt idx="10">
                  <c:v>750.0</c:v>
                </c:pt>
                <c:pt idx="11">
                  <c:v>5500.0</c:v>
                </c:pt>
                <c:pt idx="12">
                  <c:v>5000.0</c:v>
                </c:pt>
                <c:pt idx="13">
                  <c:v>5250.0</c:v>
                </c:pt>
                <c:pt idx="14">
                  <c:v>2000.0</c:v>
                </c:pt>
                <c:pt idx="15">
                  <c:v>7500.0</c:v>
                </c:pt>
                <c:pt idx="16">
                  <c:v>500.0</c:v>
                </c:pt>
                <c:pt idx="17">
                  <c:v>1500.0</c:v>
                </c:pt>
                <c:pt idx="18">
                  <c:v>2000.0</c:v>
                </c:pt>
                <c:pt idx="19">
                  <c:v>350.0</c:v>
                </c:pt>
                <c:pt idx="20">
                  <c:v>600.0</c:v>
                </c:pt>
                <c:pt idx="21">
                  <c:v>500.0</c:v>
                </c:pt>
                <c:pt idx="22">
                  <c:v>1000.0</c:v>
                </c:pt>
                <c:pt idx="23">
                  <c:v>2000.0</c:v>
                </c:pt>
                <c:pt idx="24">
                  <c:v>5000.0</c:v>
                </c:pt>
                <c:pt idx="25">
                  <c:v>3500.0</c:v>
                </c:pt>
                <c:pt idx="26">
                  <c:v>2000.0</c:v>
                </c:pt>
                <c:pt idx="27">
                  <c:v>2000.0</c:v>
                </c:pt>
                <c:pt idx="28">
                  <c:v>6000.0</c:v>
                </c:pt>
                <c:pt idx="29">
                  <c:v>40000.0</c:v>
                </c:pt>
                <c:pt idx="30">
                  <c:v>3000.0</c:v>
                </c:pt>
                <c:pt idx="31">
                  <c:v>4000.0</c:v>
                </c:pt>
                <c:pt idx="32">
                  <c:v>5000.0</c:v>
                </c:pt>
                <c:pt idx="33">
                  <c:v>10000.0</c:v>
                </c:pt>
                <c:pt idx="34">
                  <c:v>500.0</c:v>
                </c:pt>
                <c:pt idx="35">
                  <c:v>40000.0</c:v>
                </c:pt>
                <c:pt idx="36">
                  <c:v>5000.0</c:v>
                </c:pt>
                <c:pt idx="37">
                  <c:v>3500.0</c:v>
                </c:pt>
                <c:pt idx="38">
                  <c:v>500.0</c:v>
                </c:pt>
                <c:pt idx="39">
                  <c:v>1000.0</c:v>
                </c:pt>
                <c:pt idx="40">
                  <c:v>4000.0</c:v>
                </c:pt>
                <c:pt idx="41">
                  <c:v>4800.0</c:v>
                </c:pt>
                <c:pt idx="42">
                  <c:v>2000.0</c:v>
                </c:pt>
                <c:pt idx="43">
                  <c:v>2500.0</c:v>
                </c:pt>
                <c:pt idx="44">
                  <c:v>5000.0</c:v>
                </c:pt>
                <c:pt idx="45">
                  <c:v>1500.0</c:v>
                </c:pt>
                <c:pt idx="46">
                  <c:v>5000.0</c:v>
                </c:pt>
                <c:pt idx="47">
                  <c:v>5000.0</c:v>
                </c:pt>
                <c:pt idx="48">
                  <c:v>8000.0</c:v>
                </c:pt>
                <c:pt idx="49">
                  <c:v>40000.0</c:v>
                </c:pt>
                <c:pt idx="50">
                  <c:v>2500.0</c:v>
                </c:pt>
                <c:pt idx="51">
                  <c:v>3000.0</c:v>
                </c:pt>
                <c:pt idx="52">
                  <c:v>8000.0</c:v>
                </c:pt>
                <c:pt idx="53">
                  <c:v>10000.0</c:v>
                </c:pt>
                <c:pt idx="54">
                  <c:v>40000.0</c:v>
                </c:pt>
                <c:pt idx="55">
                  <c:v>2000.0</c:v>
                </c:pt>
                <c:pt idx="56">
                  <c:v>300.0</c:v>
                </c:pt>
                <c:pt idx="57">
                  <c:v>24000.0</c:v>
                </c:pt>
                <c:pt idx="58">
                  <c:v>7500.0</c:v>
                </c:pt>
                <c:pt idx="59">
                  <c:v>600.0</c:v>
                </c:pt>
                <c:pt idx="60">
                  <c:v>900.0</c:v>
                </c:pt>
              </c:numCache>
            </c:numRef>
          </c:xVal>
          <c:yVal>
            <c:numRef>
              <c:f>(Sheet1!$BJ$2:$BJ$49,Sheet1!$BJ$51:$BJ$61,Sheet1!$BJ$63:$BJ$64)</c:f>
              <c:numCache>
                <c:formatCode>General</c:formatCode>
                <c:ptCount val="61"/>
                <c:pt idx="0">
                  <c:v>2143.62</c:v>
                </c:pt>
                <c:pt idx="1">
                  <c:v>4576.8</c:v>
                </c:pt>
                <c:pt idx="2">
                  <c:v>3007.4</c:v>
                </c:pt>
                <c:pt idx="3">
                  <c:v>2885.34</c:v>
                </c:pt>
                <c:pt idx="4">
                  <c:v>31510.04</c:v>
                </c:pt>
                <c:pt idx="5">
                  <c:v>373.6</c:v>
                </c:pt>
                <c:pt idx="6">
                  <c:v>1800.6</c:v>
                </c:pt>
                <c:pt idx="7">
                  <c:v>3105.52</c:v>
                </c:pt>
                <c:pt idx="8">
                  <c:v>280.0</c:v>
                </c:pt>
                <c:pt idx="9">
                  <c:v>2203.5</c:v>
                </c:pt>
                <c:pt idx="10">
                  <c:v>467.44</c:v>
                </c:pt>
                <c:pt idx="11">
                  <c:v>1237.44</c:v>
                </c:pt>
                <c:pt idx="12">
                  <c:v>10854.86</c:v>
                </c:pt>
                <c:pt idx="13">
                  <c:v>1805.77</c:v>
                </c:pt>
                <c:pt idx="14">
                  <c:v>1272.0</c:v>
                </c:pt>
                <c:pt idx="15">
                  <c:v>4080.0</c:v>
                </c:pt>
                <c:pt idx="16">
                  <c:v>840.6</c:v>
                </c:pt>
                <c:pt idx="17">
                  <c:v>226.8</c:v>
                </c:pt>
                <c:pt idx="18">
                  <c:v>3137.46</c:v>
                </c:pt>
                <c:pt idx="19">
                  <c:v>321.36</c:v>
                </c:pt>
                <c:pt idx="20">
                  <c:v>2540.9</c:v>
                </c:pt>
                <c:pt idx="21">
                  <c:v>1475.0</c:v>
                </c:pt>
                <c:pt idx="22">
                  <c:v>614.5</c:v>
                </c:pt>
                <c:pt idx="23">
                  <c:v>1455.0</c:v>
                </c:pt>
                <c:pt idx="24">
                  <c:v>953.52</c:v>
                </c:pt>
                <c:pt idx="25">
                  <c:v>4100.0</c:v>
                </c:pt>
                <c:pt idx="26">
                  <c:v>889.6</c:v>
                </c:pt>
                <c:pt idx="27">
                  <c:v>1395.28</c:v>
                </c:pt>
                <c:pt idx="28">
                  <c:v>3639.72</c:v>
                </c:pt>
                <c:pt idx="29">
                  <c:v>6596.84</c:v>
                </c:pt>
                <c:pt idx="30">
                  <c:v>6450.0</c:v>
                </c:pt>
                <c:pt idx="31">
                  <c:v>4742.6</c:v>
                </c:pt>
                <c:pt idx="32">
                  <c:v>2234.0</c:v>
                </c:pt>
                <c:pt idx="33">
                  <c:v>7374.0</c:v>
                </c:pt>
                <c:pt idx="34">
                  <c:v>3432.6</c:v>
                </c:pt>
                <c:pt idx="35">
                  <c:v>3668.9</c:v>
                </c:pt>
                <c:pt idx="36">
                  <c:v>34588.6</c:v>
                </c:pt>
                <c:pt idx="37">
                  <c:v>7416.8</c:v>
                </c:pt>
                <c:pt idx="38">
                  <c:v>456.12</c:v>
                </c:pt>
                <c:pt idx="39">
                  <c:v>1978.8</c:v>
                </c:pt>
                <c:pt idx="40">
                  <c:v>6920.0</c:v>
                </c:pt>
                <c:pt idx="41">
                  <c:v>5411.62</c:v>
                </c:pt>
                <c:pt idx="42">
                  <c:v>5821.12</c:v>
                </c:pt>
                <c:pt idx="43">
                  <c:v>2738.4</c:v>
                </c:pt>
                <c:pt idx="44">
                  <c:v>2637.0</c:v>
                </c:pt>
                <c:pt idx="45">
                  <c:v>3015.6</c:v>
                </c:pt>
                <c:pt idx="46">
                  <c:v>4818.32</c:v>
                </c:pt>
                <c:pt idx="47">
                  <c:v>3050.48</c:v>
                </c:pt>
                <c:pt idx="48">
                  <c:v>70254.44</c:v>
                </c:pt>
                <c:pt idx="49">
                  <c:v>61541.7</c:v>
                </c:pt>
                <c:pt idx="50">
                  <c:v>3048.76</c:v>
                </c:pt>
                <c:pt idx="51">
                  <c:v>1140.0</c:v>
                </c:pt>
                <c:pt idx="52">
                  <c:v>3647.76</c:v>
                </c:pt>
                <c:pt idx="53">
                  <c:v>4067.26</c:v>
                </c:pt>
                <c:pt idx="54">
                  <c:v>5280.0</c:v>
                </c:pt>
                <c:pt idx="55">
                  <c:v>3112.8</c:v>
                </c:pt>
                <c:pt idx="56">
                  <c:v>3014.4</c:v>
                </c:pt>
                <c:pt idx="57">
                  <c:v>42137.02</c:v>
                </c:pt>
                <c:pt idx="58">
                  <c:v>9577.02</c:v>
                </c:pt>
                <c:pt idx="59">
                  <c:v>1794.4</c:v>
                </c:pt>
                <c:pt idx="60">
                  <c:v>3567.0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772440"/>
        <c:axId val="2100778056"/>
      </c:scatterChart>
      <c:valAx>
        <c:axId val="2100772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</a:t>
                </a:r>
                <a:r>
                  <a:rPr lang="en-US" baseline="0"/>
                  <a:t> Visitors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0778056"/>
        <c:crosses val="autoZero"/>
        <c:crossBetween val="midCat"/>
      </c:valAx>
      <c:valAx>
        <c:axId val="2100778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consumption (L)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0772440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83"/>
  <sheetViews>
    <sheetView topLeftCell="AY1" workbookViewId="0">
      <selection activeCell="BK2" sqref="BK2"/>
    </sheetView>
  </sheetViews>
  <sheetFormatPr baseColWidth="10" defaultRowHeight="15" x14ac:dyDescent="0"/>
  <cols>
    <col min="1" max="1" width="15" customWidth="1"/>
    <col min="2" max="2" width="8.83203125" bestFit="1" customWidth="1"/>
    <col min="3" max="3" width="14.33203125" bestFit="1" customWidth="1"/>
    <col min="4" max="4" width="14.33203125" customWidth="1"/>
    <col min="5" max="5" width="14.5" bestFit="1" customWidth="1"/>
    <col min="6" max="6" width="12.5" bestFit="1" customWidth="1"/>
    <col min="7" max="7" width="8.83203125" bestFit="1" customWidth="1"/>
    <col min="8" max="8" width="9.1640625" bestFit="1" customWidth="1"/>
    <col min="9" max="9" width="8.1640625" bestFit="1" customWidth="1"/>
    <col min="10" max="10" width="8.33203125" bestFit="1" customWidth="1"/>
    <col min="11" max="11" width="8.1640625" bestFit="1" customWidth="1"/>
    <col min="12" max="12" width="9.1640625" bestFit="1" customWidth="1"/>
    <col min="13" max="13" width="8.1640625" bestFit="1" customWidth="1"/>
    <col min="14" max="14" width="8.33203125" bestFit="1" customWidth="1"/>
    <col min="15" max="15" width="11.1640625" bestFit="1" customWidth="1"/>
    <col min="16" max="16" width="9.83203125" bestFit="1" customWidth="1"/>
    <col min="17" max="17" width="7.33203125" bestFit="1" customWidth="1"/>
    <col min="18" max="18" width="8.1640625" bestFit="1" customWidth="1"/>
    <col min="19" max="19" width="11.83203125" bestFit="1" customWidth="1"/>
    <col min="20" max="20" width="7.83203125" bestFit="1" customWidth="1"/>
    <col min="21" max="21" width="13.83203125" bestFit="1" customWidth="1"/>
    <col min="22" max="22" width="8.1640625" bestFit="1" customWidth="1"/>
    <col min="23" max="23" width="12" bestFit="1" customWidth="1"/>
    <col min="24" max="24" width="9.83203125" bestFit="1" customWidth="1"/>
    <col min="25" max="25" width="5.1640625" bestFit="1" customWidth="1"/>
    <col min="26" max="26" width="9.6640625" bestFit="1" customWidth="1"/>
    <col min="27" max="27" width="7" bestFit="1" customWidth="1"/>
    <col min="28" max="28" width="8.83203125" bestFit="1" customWidth="1"/>
    <col min="29" max="29" width="7.1640625" bestFit="1" customWidth="1"/>
    <col min="30" max="30" width="5.6640625" bestFit="1" customWidth="1"/>
    <col min="31" max="31" width="11.5" bestFit="1" customWidth="1"/>
    <col min="32" max="32" width="8.1640625" bestFit="1" customWidth="1"/>
    <col min="33" max="33" width="9.6640625" bestFit="1" customWidth="1"/>
    <col min="34" max="34" width="9.33203125" bestFit="1" customWidth="1"/>
    <col min="35" max="35" width="6.1640625" bestFit="1" customWidth="1"/>
    <col min="36" max="36" width="8.1640625" bestFit="1" customWidth="1"/>
    <col min="37" max="37" width="4" bestFit="1" customWidth="1"/>
    <col min="38" max="38" width="8.1640625" bestFit="1" customWidth="1"/>
    <col min="39" max="39" width="9.1640625" bestFit="1" customWidth="1"/>
    <col min="40" max="40" width="7.1640625" bestFit="1" customWidth="1"/>
    <col min="41" max="41" width="5.1640625" bestFit="1" customWidth="1"/>
    <col min="42" max="42" width="7.5" bestFit="1" customWidth="1"/>
    <col min="43" max="43" width="6.1640625" bestFit="1" customWidth="1"/>
    <col min="44" max="44" width="9" bestFit="1" customWidth="1"/>
    <col min="45" max="45" width="4.6640625" bestFit="1" customWidth="1"/>
    <col min="46" max="46" width="6.1640625" bestFit="1" customWidth="1"/>
    <col min="47" max="47" width="6.5" bestFit="1" customWidth="1"/>
    <col min="48" max="48" width="7.1640625" bestFit="1" customWidth="1"/>
    <col min="49" max="49" width="6.33203125" bestFit="1" customWidth="1"/>
    <col min="50" max="50" width="7.1640625" bestFit="1" customWidth="1"/>
    <col min="51" max="51" width="8.1640625" bestFit="1" customWidth="1"/>
    <col min="52" max="52" width="15.6640625" bestFit="1" customWidth="1"/>
    <col min="53" max="53" width="11" bestFit="1" customWidth="1"/>
    <col min="54" max="54" width="13.33203125" bestFit="1" customWidth="1"/>
    <col min="55" max="55" width="6.1640625" bestFit="1" customWidth="1"/>
    <col min="56" max="56" width="9" bestFit="1" customWidth="1"/>
    <col min="57" max="57" width="11.33203125" bestFit="1" customWidth="1"/>
    <col min="58" max="58" width="5.5" bestFit="1" customWidth="1"/>
    <col min="59" max="59" width="6.1640625" bestFit="1" customWidth="1"/>
    <col min="60" max="60" width="9.5" bestFit="1" customWidth="1"/>
    <col min="61" max="61" width="6.1640625" bestFit="1" customWidth="1"/>
    <col min="62" max="62" width="18" bestFit="1" customWidth="1"/>
    <col min="63" max="63" width="12.33203125" bestFit="1" customWidth="1"/>
    <col min="64" max="64" width="13.5" bestFit="1" customWidth="1"/>
    <col min="65" max="65" width="12.1640625" bestFit="1" customWidth="1"/>
    <col min="66" max="66" width="23.5" bestFit="1" customWidth="1"/>
  </cols>
  <sheetData>
    <row r="1" spans="1:66">
      <c r="A1" s="1" t="s">
        <v>0</v>
      </c>
      <c r="B1" s="1" t="s">
        <v>149</v>
      </c>
      <c r="C1" s="1" t="s">
        <v>1</v>
      </c>
      <c r="D1" s="1"/>
      <c r="E1" s="1" t="s">
        <v>2</v>
      </c>
      <c r="F1" s="1" t="s">
        <v>3</v>
      </c>
      <c r="G1" s="1" t="s">
        <v>4</v>
      </c>
      <c r="H1" s="2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2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2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2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2" t="s">
        <v>48</v>
      </c>
      <c r="AZ1" s="3" t="s">
        <v>49</v>
      </c>
      <c r="BA1" s="3" t="s">
        <v>50</v>
      </c>
      <c r="BB1" s="3" t="s">
        <v>51</v>
      </c>
      <c r="BC1" s="2" t="s">
        <v>52</v>
      </c>
      <c r="BD1" s="3" t="s">
        <v>53</v>
      </c>
      <c r="BE1" s="3" t="s">
        <v>54</v>
      </c>
      <c r="BF1" s="3" t="s">
        <v>55</v>
      </c>
      <c r="BG1" s="3" t="s">
        <v>56</v>
      </c>
      <c r="BH1" s="3" t="s">
        <v>57</v>
      </c>
      <c r="BI1" s="3" t="s">
        <v>58</v>
      </c>
      <c r="BJ1" s="2" t="s">
        <v>59</v>
      </c>
      <c r="BK1" s="4" t="s">
        <v>60</v>
      </c>
      <c r="BL1" s="4" t="s">
        <v>61</v>
      </c>
      <c r="BM1" s="4" t="s">
        <v>62</v>
      </c>
      <c r="BN1" s="4" t="s">
        <v>150</v>
      </c>
    </row>
    <row r="2" spans="1:66">
      <c r="A2" s="5" t="s">
        <v>109</v>
      </c>
      <c r="B2" s="6">
        <v>42119</v>
      </c>
      <c r="C2" s="5">
        <v>4500</v>
      </c>
      <c r="D2" s="5"/>
      <c r="E2" s="5" t="s">
        <v>110</v>
      </c>
      <c r="F2" s="5" t="s">
        <v>110</v>
      </c>
      <c r="G2" s="5" t="s">
        <v>110</v>
      </c>
      <c r="H2" s="7">
        <v>7.92</v>
      </c>
      <c r="I2" s="5">
        <v>0</v>
      </c>
      <c r="J2" s="5">
        <v>0</v>
      </c>
      <c r="K2" s="5">
        <v>0</v>
      </c>
      <c r="L2" s="5">
        <v>7.92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7">
        <v>1236.5999999999999</v>
      </c>
      <c r="S2" s="5">
        <v>0</v>
      </c>
      <c r="T2" s="5">
        <v>0</v>
      </c>
      <c r="U2" s="5">
        <v>0</v>
      </c>
      <c r="V2" s="5">
        <v>851.76</v>
      </c>
      <c r="W2" s="5">
        <v>36</v>
      </c>
      <c r="X2" s="5">
        <v>0</v>
      </c>
      <c r="Y2" s="5">
        <v>0</v>
      </c>
      <c r="Z2" s="5">
        <v>0</v>
      </c>
      <c r="AA2" s="5">
        <v>0</v>
      </c>
      <c r="AB2" s="5">
        <v>144</v>
      </c>
      <c r="AC2" s="5">
        <v>204.84</v>
      </c>
      <c r="AD2" s="5">
        <v>0</v>
      </c>
      <c r="AE2" s="5">
        <v>0</v>
      </c>
      <c r="AF2" s="7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7">
        <v>72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72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7">
        <v>435.6</v>
      </c>
      <c r="AZ2" s="5">
        <v>0</v>
      </c>
      <c r="BA2" s="5">
        <v>435.6</v>
      </c>
      <c r="BB2" s="5">
        <v>0</v>
      </c>
      <c r="BC2" s="7">
        <v>391.5</v>
      </c>
      <c r="BD2" s="5">
        <v>0</v>
      </c>
      <c r="BE2" s="5">
        <v>0</v>
      </c>
      <c r="BF2" s="5">
        <v>54</v>
      </c>
      <c r="BG2" s="5">
        <v>112.5</v>
      </c>
      <c r="BH2" s="5">
        <v>0</v>
      </c>
      <c r="BI2" s="5">
        <v>225</v>
      </c>
      <c r="BJ2" s="7">
        <v>2143.62</v>
      </c>
      <c r="BK2" s="8">
        <f>COUNTIF(I2:Q2,"&gt;0")+COUNTIF(S2:AE2,"&gt;0")+COUNTIF(AM2:AX2,"&gt;0")+COUNTIF(AZ2:BB2,"&gt;0")+COUNTIF(BD2:BI2,"&gt;0")</f>
        <v>10</v>
      </c>
      <c r="BL2" s="8">
        <f>BJ2/BK2</f>
        <v>214.36199999999999</v>
      </c>
      <c r="BM2" s="8">
        <f>BJ2/C2</f>
        <v>0.47635999999999995</v>
      </c>
      <c r="BN2" s="8">
        <f>BL2/C2</f>
        <v>4.7635999999999998E-2</v>
      </c>
    </row>
    <row r="3" spans="1:66">
      <c r="A3" s="5" t="s">
        <v>79</v>
      </c>
      <c r="B3" s="6">
        <v>42004</v>
      </c>
      <c r="C3" s="5">
        <v>800</v>
      </c>
      <c r="D3" s="5"/>
      <c r="E3" s="5">
        <v>8</v>
      </c>
      <c r="F3" s="5">
        <v>0.2</v>
      </c>
      <c r="G3" s="5" t="s">
        <v>80</v>
      </c>
      <c r="H3" s="7">
        <v>2706.08</v>
      </c>
      <c r="I3" s="5">
        <v>253.12</v>
      </c>
      <c r="J3" s="5">
        <v>0</v>
      </c>
      <c r="K3" s="5">
        <v>0</v>
      </c>
      <c r="L3" s="5">
        <v>2452.96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7">
        <v>427.12</v>
      </c>
      <c r="S3" s="5">
        <v>0</v>
      </c>
      <c r="T3" s="5">
        <v>0</v>
      </c>
      <c r="U3" s="5">
        <v>0</v>
      </c>
      <c r="V3" s="5">
        <v>211.6</v>
      </c>
      <c r="W3" s="5">
        <v>168</v>
      </c>
      <c r="X3" s="5">
        <v>0</v>
      </c>
      <c r="Y3" s="5">
        <v>0</v>
      </c>
      <c r="Z3" s="5">
        <v>0</v>
      </c>
      <c r="AA3" s="5">
        <v>0</v>
      </c>
      <c r="AB3" s="5">
        <v>23.759999999999998</v>
      </c>
      <c r="AC3" s="5">
        <v>23.759999999999998</v>
      </c>
      <c r="AD3" s="5">
        <v>0</v>
      </c>
      <c r="AE3" s="5">
        <v>0</v>
      </c>
      <c r="AF3" s="7">
        <v>3250</v>
      </c>
      <c r="AG3" s="5">
        <v>0</v>
      </c>
      <c r="AH3" s="5">
        <v>0</v>
      </c>
      <c r="AI3" s="5">
        <v>0</v>
      </c>
      <c r="AJ3" s="5">
        <v>3250</v>
      </c>
      <c r="AK3" s="5">
        <v>0</v>
      </c>
      <c r="AL3" s="7">
        <v>711.6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711.6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7">
        <v>522</v>
      </c>
      <c r="AZ3" s="5">
        <v>0</v>
      </c>
      <c r="BA3" s="5">
        <v>522</v>
      </c>
      <c r="BB3" s="5">
        <v>0</v>
      </c>
      <c r="BC3" s="7">
        <v>210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210</v>
      </c>
      <c r="BJ3" s="7">
        <v>4576.7999999999993</v>
      </c>
      <c r="BK3" s="8">
        <f>COUNTIF(I3:Q3,"&gt;0")+COUNTIF(S3:AE3,"&gt;0")+COUNTIF(AM3:AX3,"&gt;0")+COUNTIF(AZ3:BB3,"&gt;0")+COUNTIF(BD3:BI3,"&gt;0")</f>
        <v>9</v>
      </c>
      <c r="BL3" s="8">
        <f>BJ3/BK3</f>
        <v>508.53333333333325</v>
      </c>
      <c r="BM3" s="8">
        <f>BJ3/C3</f>
        <v>5.7209999999999992</v>
      </c>
      <c r="BN3" s="8">
        <f>BL3/C3</f>
        <v>0.6356666666666666</v>
      </c>
    </row>
    <row r="4" spans="1:66">
      <c r="A4" s="5" t="s">
        <v>120</v>
      </c>
      <c r="B4" s="6">
        <v>42004</v>
      </c>
      <c r="C4" s="5">
        <v>5000</v>
      </c>
      <c r="D4" s="5"/>
      <c r="E4" s="5">
        <v>8</v>
      </c>
      <c r="F4" s="5">
        <v>0.2</v>
      </c>
      <c r="G4" s="5" t="s">
        <v>80</v>
      </c>
      <c r="H4" s="7">
        <v>31.68</v>
      </c>
      <c r="I4" s="5">
        <v>0</v>
      </c>
      <c r="J4" s="5">
        <v>0</v>
      </c>
      <c r="K4" s="5">
        <v>0</v>
      </c>
      <c r="L4" s="5">
        <v>31.68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7">
        <v>732</v>
      </c>
      <c r="S4" s="5">
        <v>0</v>
      </c>
      <c r="T4" s="5">
        <v>0</v>
      </c>
      <c r="U4" s="5">
        <v>0</v>
      </c>
      <c r="V4" s="5">
        <v>216</v>
      </c>
      <c r="W4" s="5">
        <v>372</v>
      </c>
      <c r="X4" s="5">
        <v>0</v>
      </c>
      <c r="Y4" s="5">
        <v>0</v>
      </c>
      <c r="Z4" s="5">
        <v>0</v>
      </c>
      <c r="AA4" s="5">
        <v>0</v>
      </c>
      <c r="AB4" s="5">
        <v>72</v>
      </c>
      <c r="AC4" s="5">
        <v>72</v>
      </c>
      <c r="AD4" s="5">
        <v>0</v>
      </c>
      <c r="AE4" s="5">
        <v>0</v>
      </c>
      <c r="AF4" s="7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7">
        <v>956.72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909.72</v>
      </c>
      <c r="AS4" s="5">
        <v>0</v>
      </c>
      <c r="AT4" s="5">
        <v>0</v>
      </c>
      <c r="AU4" s="5">
        <v>0</v>
      </c>
      <c r="AV4" s="5">
        <v>0</v>
      </c>
      <c r="AW4" s="5">
        <v>47</v>
      </c>
      <c r="AX4" s="5">
        <v>0</v>
      </c>
      <c r="AY4" s="7">
        <v>1287</v>
      </c>
      <c r="AZ4" s="5">
        <v>0</v>
      </c>
      <c r="BA4" s="5">
        <v>1287</v>
      </c>
      <c r="BB4" s="5">
        <v>0</v>
      </c>
      <c r="BC4" s="7"/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7">
        <v>3007.4</v>
      </c>
      <c r="BK4" s="8">
        <f>COUNTIF(I4:Q4,"&gt;0")+COUNTIF(S4:AE4,"&gt;0")+COUNTIF(AM4:AX4,"&gt;0")+COUNTIF(AZ4:BB4,"&gt;0")+COUNTIF(BD4:BI4,"&gt;0")</f>
        <v>8</v>
      </c>
      <c r="BL4" s="8">
        <f>BJ4/BK4</f>
        <v>375.92500000000001</v>
      </c>
      <c r="BM4" s="8">
        <f>BJ4/C4</f>
        <v>0.60148000000000001</v>
      </c>
      <c r="BN4" s="8">
        <f>BL4/C4</f>
        <v>7.5185000000000002E-2</v>
      </c>
    </row>
    <row r="5" spans="1:66">
      <c r="A5" s="5" t="s">
        <v>100</v>
      </c>
      <c r="B5" s="6">
        <v>42001</v>
      </c>
      <c r="C5" s="5">
        <v>3000</v>
      </c>
      <c r="D5" s="5"/>
      <c r="E5" s="5">
        <v>5</v>
      </c>
      <c r="F5" s="5">
        <v>0.2</v>
      </c>
      <c r="G5" s="5" t="s">
        <v>80</v>
      </c>
      <c r="H5" s="7">
        <v>954.24</v>
      </c>
      <c r="I5" s="5">
        <v>160.08000000000001</v>
      </c>
      <c r="J5" s="5">
        <v>0</v>
      </c>
      <c r="K5" s="5">
        <v>0</v>
      </c>
      <c r="L5" s="5">
        <v>237.6</v>
      </c>
      <c r="M5" s="5">
        <v>215.99999999999997</v>
      </c>
      <c r="N5" s="5">
        <v>0</v>
      </c>
      <c r="O5" s="5">
        <v>0</v>
      </c>
      <c r="P5" s="5">
        <v>340.56</v>
      </c>
      <c r="Q5" s="5">
        <v>0</v>
      </c>
      <c r="R5" s="7">
        <v>600</v>
      </c>
      <c r="S5" s="5">
        <v>0</v>
      </c>
      <c r="T5" s="5">
        <v>0</v>
      </c>
      <c r="U5" s="5">
        <v>0</v>
      </c>
      <c r="V5" s="5">
        <v>243</v>
      </c>
      <c r="W5" s="5">
        <v>126</v>
      </c>
      <c r="X5" s="5">
        <v>0</v>
      </c>
      <c r="Y5" s="5">
        <v>0</v>
      </c>
      <c r="Z5" s="5">
        <v>0</v>
      </c>
      <c r="AA5" s="5">
        <v>0</v>
      </c>
      <c r="AB5" s="5">
        <v>99</v>
      </c>
      <c r="AC5" s="5">
        <v>36</v>
      </c>
      <c r="AD5" s="5">
        <v>0</v>
      </c>
      <c r="AE5" s="5">
        <v>96</v>
      </c>
      <c r="AF5" s="7">
        <v>6460</v>
      </c>
      <c r="AG5" s="5">
        <v>0</v>
      </c>
      <c r="AH5" s="5">
        <v>0</v>
      </c>
      <c r="AI5" s="5">
        <v>0</v>
      </c>
      <c r="AJ5" s="5">
        <v>6460</v>
      </c>
      <c r="AK5" s="5">
        <v>0</v>
      </c>
      <c r="AL5" s="7">
        <v>272.09999999999997</v>
      </c>
      <c r="AM5" s="5">
        <v>0</v>
      </c>
      <c r="AN5" s="5">
        <v>0</v>
      </c>
      <c r="AO5" s="5">
        <v>2</v>
      </c>
      <c r="AP5" s="5">
        <v>0</v>
      </c>
      <c r="AQ5" s="5">
        <v>0</v>
      </c>
      <c r="AR5" s="5">
        <v>264</v>
      </c>
      <c r="AS5" s="5">
        <v>0</v>
      </c>
      <c r="AT5" s="5">
        <v>0.7</v>
      </c>
      <c r="AU5" s="5">
        <v>0</v>
      </c>
      <c r="AV5" s="5">
        <v>0</v>
      </c>
      <c r="AW5" s="5">
        <v>5.4</v>
      </c>
      <c r="AX5" s="5">
        <v>0</v>
      </c>
      <c r="AY5" s="7">
        <v>1056</v>
      </c>
      <c r="AZ5" s="5">
        <v>0</v>
      </c>
      <c r="BA5" s="5">
        <v>1056</v>
      </c>
      <c r="BB5" s="5">
        <v>0</v>
      </c>
      <c r="BC5" s="7">
        <v>3</v>
      </c>
      <c r="BD5" s="5">
        <v>0</v>
      </c>
      <c r="BE5" s="5">
        <v>3</v>
      </c>
      <c r="BF5" s="5">
        <v>0</v>
      </c>
      <c r="BG5" s="5">
        <v>0</v>
      </c>
      <c r="BH5" s="5">
        <v>0</v>
      </c>
      <c r="BI5" s="5">
        <v>0</v>
      </c>
      <c r="BJ5" s="7">
        <v>2885.34</v>
      </c>
      <c r="BK5" s="8">
        <f>COUNTIF(I5:Q5,"&gt;0")+COUNTIF(S5:AE5,"&gt;0")+COUNTIF(AM5:AX5,"&gt;0")+COUNTIF(AZ5:BB5,"&gt;0")+COUNTIF(BD5:BI5,"&gt;0")</f>
        <v>15</v>
      </c>
      <c r="BL5" s="8">
        <f>BJ5/BK5</f>
        <v>192.35600000000002</v>
      </c>
      <c r="BM5" s="8">
        <f>BJ5/C5</f>
        <v>0.96178000000000008</v>
      </c>
      <c r="BN5" s="8">
        <f>BL5/C5</f>
        <v>6.4118666666666671E-2</v>
      </c>
    </row>
    <row r="6" spans="1:66">
      <c r="A6" s="5" t="s">
        <v>131</v>
      </c>
      <c r="B6" s="6">
        <v>41993</v>
      </c>
      <c r="C6" s="5">
        <v>15000</v>
      </c>
      <c r="D6" s="5"/>
      <c r="E6" s="5">
        <v>9</v>
      </c>
      <c r="F6" s="5">
        <v>0</v>
      </c>
      <c r="G6" s="5" t="s">
        <v>80</v>
      </c>
      <c r="H6" s="7">
        <v>2709.92</v>
      </c>
      <c r="I6" s="5">
        <v>920</v>
      </c>
      <c r="J6" s="5">
        <v>0</v>
      </c>
      <c r="K6" s="5">
        <v>0</v>
      </c>
      <c r="L6" s="5">
        <v>744.48</v>
      </c>
      <c r="M6" s="5">
        <v>0</v>
      </c>
      <c r="N6" s="5">
        <v>0</v>
      </c>
      <c r="O6" s="5">
        <v>0</v>
      </c>
      <c r="P6" s="5">
        <v>1045.44</v>
      </c>
      <c r="Q6" s="5">
        <v>0</v>
      </c>
      <c r="R6" s="7">
        <v>5754</v>
      </c>
      <c r="S6" s="5">
        <v>0</v>
      </c>
      <c r="T6" s="5">
        <v>0</v>
      </c>
      <c r="U6" s="5">
        <v>0</v>
      </c>
      <c r="V6" s="5">
        <v>2502</v>
      </c>
      <c r="W6" s="5">
        <v>1968</v>
      </c>
      <c r="X6" s="5">
        <v>0</v>
      </c>
      <c r="Y6" s="5">
        <v>0</v>
      </c>
      <c r="Z6" s="5">
        <v>0</v>
      </c>
      <c r="AA6" s="5">
        <v>288</v>
      </c>
      <c r="AB6" s="5">
        <v>384</v>
      </c>
      <c r="AC6" s="5">
        <v>612</v>
      </c>
      <c r="AD6" s="5">
        <v>0</v>
      </c>
      <c r="AE6" s="5">
        <v>0</v>
      </c>
      <c r="AF6" s="7">
        <v>16890</v>
      </c>
      <c r="AG6" s="5">
        <v>0</v>
      </c>
      <c r="AH6" s="5">
        <v>0</v>
      </c>
      <c r="AI6" s="5">
        <v>0</v>
      </c>
      <c r="AJ6" s="5">
        <v>16890</v>
      </c>
      <c r="AK6" s="5">
        <v>0</v>
      </c>
      <c r="AL6" s="7">
        <v>3435.12</v>
      </c>
      <c r="AM6" s="5">
        <v>156</v>
      </c>
      <c r="AN6" s="5">
        <v>0</v>
      </c>
      <c r="AO6" s="5">
        <v>0</v>
      </c>
      <c r="AP6" s="5">
        <v>0</v>
      </c>
      <c r="AQ6" s="5">
        <v>0</v>
      </c>
      <c r="AR6" s="5">
        <v>2997.12</v>
      </c>
      <c r="AS6" s="5">
        <v>0</v>
      </c>
      <c r="AT6" s="5">
        <v>0</v>
      </c>
      <c r="AU6" s="5">
        <v>0</v>
      </c>
      <c r="AV6" s="5">
        <v>0</v>
      </c>
      <c r="AW6" s="5">
        <v>282</v>
      </c>
      <c r="AX6" s="5">
        <v>0</v>
      </c>
      <c r="AY6" s="7">
        <v>19611</v>
      </c>
      <c r="AZ6" s="5">
        <v>72</v>
      </c>
      <c r="BA6" s="5">
        <v>17925</v>
      </c>
      <c r="BB6" s="5">
        <v>1614</v>
      </c>
      <c r="BC6" s="7"/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7">
        <v>31510.04</v>
      </c>
      <c r="BK6" s="8">
        <f>COUNTIF(I6:Q6,"&gt;0")+COUNTIF(S6:AE6,"&gt;0")+COUNTIF(AM6:AX6,"&gt;0")+COUNTIF(AZ6:BB6,"&gt;0")+COUNTIF(BD6:BI6,"&gt;0")</f>
        <v>14</v>
      </c>
      <c r="BL6" s="8">
        <f>BJ6/BK6</f>
        <v>2250.7171428571428</v>
      </c>
      <c r="BM6" s="8">
        <f>BJ6/C6</f>
        <v>2.1006693333333333</v>
      </c>
      <c r="BN6" s="8">
        <f>BL6/C6</f>
        <v>0.15004780952380953</v>
      </c>
    </row>
    <row r="7" spans="1:66">
      <c r="A7" s="5" t="s">
        <v>87</v>
      </c>
      <c r="B7" s="6">
        <v>41965</v>
      </c>
      <c r="C7" s="5">
        <v>1500</v>
      </c>
      <c r="D7" s="5"/>
      <c r="E7" s="5">
        <v>12</v>
      </c>
      <c r="F7" s="5">
        <v>0</v>
      </c>
      <c r="G7" s="5" t="s">
        <v>64</v>
      </c>
      <c r="H7" s="7">
        <v>39.6</v>
      </c>
      <c r="I7" s="5">
        <v>0</v>
      </c>
      <c r="J7" s="5">
        <v>0</v>
      </c>
      <c r="K7" s="5">
        <v>0</v>
      </c>
      <c r="L7" s="5">
        <v>39.6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7">
        <v>204</v>
      </c>
      <c r="S7" s="5">
        <v>0</v>
      </c>
      <c r="T7" s="5">
        <v>0</v>
      </c>
      <c r="U7" s="5">
        <v>0</v>
      </c>
      <c r="V7" s="5">
        <v>102</v>
      </c>
      <c r="W7" s="5">
        <v>30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48</v>
      </c>
      <c r="AD7" s="5">
        <v>0</v>
      </c>
      <c r="AE7" s="5">
        <v>24</v>
      </c>
      <c r="AF7" s="7">
        <v>1250</v>
      </c>
      <c r="AG7" s="5">
        <v>0</v>
      </c>
      <c r="AH7" s="5">
        <v>0</v>
      </c>
      <c r="AI7" s="5">
        <v>0</v>
      </c>
      <c r="AJ7" s="5">
        <v>1250</v>
      </c>
      <c r="AK7" s="5">
        <v>0</v>
      </c>
      <c r="AL7" s="7">
        <v>22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22</v>
      </c>
      <c r="AX7" s="5">
        <v>0</v>
      </c>
      <c r="AY7" s="7">
        <v>108</v>
      </c>
      <c r="AZ7" s="5">
        <v>0</v>
      </c>
      <c r="BA7" s="5">
        <v>108</v>
      </c>
      <c r="BB7" s="5">
        <v>0</v>
      </c>
      <c r="BC7" s="7"/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7">
        <v>373.6</v>
      </c>
      <c r="BK7" s="8">
        <f>COUNTIF(I7:Q7,"&gt;0")+COUNTIF(S7:AE7,"&gt;0")+COUNTIF(AM7:AX7,"&gt;0")+COUNTIF(AZ7:BB7,"&gt;0")+COUNTIF(BD7:BI7,"&gt;0")</f>
        <v>7</v>
      </c>
      <c r="BL7" s="8">
        <f>BJ7/BK7</f>
        <v>53.371428571428574</v>
      </c>
      <c r="BM7" s="8">
        <f>BJ7/C7</f>
        <v>0.24906666666666669</v>
      </c>
      <c r="BN7" s="8">
        <f>BL7/C7</f>
        <v>3.558095238095238E-2</v>
      </c>
    </row>
    <row r="8" spans="1:66">
      <c r="A8" s="5" t="s">
        <v>84</v>
      </c>
      <c r="B8" s="6">
        <v>41964</v>
      </c>
      <c r="C8" s="5">
        <v>1000</v>
      </c>
      <c r="D8" s="5"/>
      <c r="E8" s="5">
        <v>8</v>
      </c>
      <c r="F8" s="5">
        <v>0</v>
      </c>
      <c r="G8" s="5" t="s">
        <v>80</v>
      </c>
      <c r="H8" s="7">
        <v>594</v>
      </c>
      <c r="I8" s="5">
        <v>0</v>
      </c>
      <c r="J8" s="5">
        <v>0</v>
      </c>
      <c r="K8" s="5">
        <v>0</v>
      </c>
      <c r="L8" s="5">
        <v>594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7">
        <v>462</v>
      </c>
      <c r="S8" s="5">
        <v>0</v>
      </c>
      <c r="T8" s="5">
        <v>0</v>
      </c>
      <c r="U8" s="5">
        <v>0</v>
      </c>
      <c r="V8" s="5">
        <v>306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108</v>
      </c>
      <c r="AC8" s="5">
        <v>0</v>
      </c>
      <c r="AD8" s="5">
        <v>0</v>
      </c>
      <c r="AE8" s="5">
        <v>48</v>
      </c>
      <c r="AF8" s="7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7">
        <v>168.6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168.6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7">
        <v>576</v>
      </c>
      <c r="AZ8" s="5">
        <v>0</v>
      </c>
      <c r="BA8" s="5">
        <v>576</v>
      </c>
      <c r="BB8" s="5">
        <v>0</v>
      </c>
      <c r="BC8" s="7"/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7">
        <v>1800.6</v>
      </c>
      <c r="BK8" s="8">
        <f>COUNTIF(I8:Q8,"&gt;0")+COUNTIF(S8:AE8,"&gt;0")+COUNTIF(AM8:AX8,"&gt;0")+COUNTIF(AZ8:BB8,"&gt;0")+COUNTIF(BD8:BI8,"&gt;0")</f>
        <v>6</v>
      </c>
      <c r="BL8" s="8">
        <f>BJ8/BK8</f>
        <v>300.09999999999997</v>
      </c>
      <c r="BM8" s="8">
        <f>BJ8/C8</f>
        <v>1.8006</v>
      </c>
      <c r="BN8" s="8">
        <f>BL8/C8</f>
        <v>0.30009999999999998</v>
      </c>
    </row>
    <row r="9" spans="1:66">
      <c r="A9" s="5" t="s">
        <v>107</v>
      </c>
      <c r="B9" s="6">
        <v>41957</v>
      </c>
      <c r="C9" s="5">
        <v>4000</v>
      </c>
      <c r="D9" s="5"/>
      <c r="E9" s="5">
        <v>13</v>
      </c>
      <c r="F9" s="5">
        <v>3.6</v>
      </c>
      <c r="G9" s="5" t="s">
        <v>71</v>
      </c>
      <c r="H9" s="7">
        <v>2515.52</v>
      </c>
      <c r="I9" s="5">
        <v>171.12</v>
      </c>
      <c r="J9" s="5">
        <v>0</v>
      </c>
      <c r="K9" s="5">
        <v>0</v>
      </c>
      <c r="L9" s="5">
        <v>2085.12</v>
      </c>
      <c r="M9" s="5">
        <v>0</v>
      </c>
      <c r="N9" s="5">
        <v>0</v>
      </c>
      <c r="O9" s="5">
        <v>108.8</v>
      </c>
      <c r="P9" s="5">
        <v>150.47999999999999</v>
      </c>
      <c r="Q9" s="5">
        <v>0</v>
      </c>
      <c r="R9" s="7">
        <v>417</v>
      </c>
      <c r="S9" s="5">
        <v>0</v>
      </c>
      <c r="T9" s="5">
        <v>0</v>
      </c>
      <c r="U9" s="5">
        <v>0</v>
      </c>
      <c r="V9" s="5">
        <v>108</v>
      </c>
      <c r="W9" s="5">
        <v>36</v>
      </c>
      <c r="X9" s="5">
        <v>0</v>
      </c>
      <c r="Y9" s="5">
        <v>0</v>
      </c>
      <c r="Z9" s="5">
        <v>78</v>
      </c>
      <c r="AA9" s="5">
        <v>0</v>
      </c>
      <c r="AB9" s="5">
        <v>9</v>
      </c>
      <c r="AC9" s="5">
        <v>0</v>
      </c>
      <c r="AD9" s="5">
        <v>84</v>
      </c>
      <c r="AE9" s="5">
        <v>102</v>
      </c>
      <c r="AF9" s="7">
        <v>3820</v>
      </c>
      <c r="AG9" s="5">
        <v>0</v>
      </c>
      <c r="AH9" s="5">
        <v>0</v>
      </c>
      <c r="AI9" s="5">
        <v>0</v>
      </c>
      <c r="AJ9" s="5">
        <v>3820</v>
      </c>
      <c r="AK9" s="5">
        <v>0</v>
      </c>
      <c r="AL9" s="7">
        <v>80</v>
      </c>
      <c r="AM9" s="5">
        <v>0</v>
      </c>
      <c r="AN9" s="5">
        <v>0</v>
      </c>
      <c r="AO9" s="5">
        <v>28</v>
      </c>
      <c r="AP9" s="5">
        <v>0</v>
      </c>
      <c r="AQ9" s="5">
        <v>0</v>
      </c>
      <c r="AR9" s="5">
        <v>0</v>
      </c>
      <c r="AS9" s="5">
        <v>0</v>
      </c>
      <c r="AT9" s="5">
        <v>9</v>
      </c>
      <c r="AU9" s="5">
        <v>0</v>
      </c>
      <c r="AV9" s="5">
        <v>0</v>
      </c>
      <c r="AW9" s="5">
        <v>47</v>
      </c>
      <c r="AX9" s="5">
        <v>-4</v>
      </c>
      <c r="AY9" s="7">
        <v>93</v>
      </c>
      <c r="AZ9" s="5">
        <v>9</v>
      </c>
      <c r="BA9" s="5">
        <v>84</v>
      </c>
      <c r="BB9" s="5">
        <v>0</v>
      </c>
      <c r="BC9" s="7"/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7">
        <v>3105.52</v>
      </c>
      <c r="BK9" s="8">
        <f>COUNTIF(I9:Q9,"&gt;0")+COUNTIF(S9:AE9,"&gt;0")+COUNTIF(AM9:AX9,"&gt;0")+COUNTIF(AZ9:BB9,"&gt;0")+COUNTIF(BD9:BI9,"&gt;0")</f>
        <v>15</v>
      </c>
      <c r="BL9" s="8">
        <f>BJ9/BK9</f>
        <v>207.03466666666665</v>
      </c>
      <c r="BM9" s="8">
        <f>BJ9/C9</f>
        <v>0.77637999999999996</v>
      </c>
      <c r="BN9" s="8">
        <f>BL9/C9</f>
        <v>5.1758666666666661E-2</v>
      </c>
    </row>
    <row r="10" spans="1:66">
      <c r="A10" s="5" t="s">
        <v>63</v>
      </c>
      <c r="B10" s="6">
        <v>41956</v>
      </c>
      <c r="C10" s="5">
        <v>250</v>
      </c>
      <c r="D10" s="5"/>
      <c r="E10" s="5">
        <v>13</v>
      </c>
      <c r="F10" s="5">
        <v>0.2</v>
      </c>
      <c r="G10" s="5" t="s">
        <v>64</v>
      </c>
      <c r="H10" s="7">
        <v>280</v>
      </c>
      <c r="I10" s="5">
        <v>0</v>
      </c>
      <c r="J10" s="5">
        <v>0</v>
      </c>
      <c r="K10" s="5">
        <v>0</v>
      </c>
      <c r="L10" s="5">
        <v>280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7"/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7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7"/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7"/>
      <c r="AZ10" s="5">
        <v>0</v>
      </c>
      <c r="BA10" s="5">
        <v>0</v>
      </c>
      <c r="BB10" s="5">
        <v>0</v>
      </c>
      <c r="BC10" s="7"/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7">
        <v>280</v>
      </c>
      <c r="BK10" s="8">
        <f>COUNTIF(I10:Q10,"&gt;0")+COUNTIF(S10:AE10,"&gt;0")+COUNTIF(AM10:AX10,"&gt;0")+COUNTIF(AZ10:BB10,"&gt;0")+COUNTIF(BD10:BI10,"&gt;0")</f>
        <v>1</v>
      </c>
      <c r="BL10" s="8">
        <f>BJ10/BK10</f>
        <v>280</v>
      </c>
      <c r="BM10" s="8">
        <f>BJ10/C10</f>
        <v>1.1200000000000001</v>
      </c>
      <c r="BN10" s="8">
        <f>BL10/C10</f>
        <v>1.1200000000000001</v>
      </c>
    </row>
    <row r="11" spans="1:66">
      <c r="A11" s="5" t="s">
        <v>106</v>
      </c>
      <c r="B11" s="6">
        <v>41955</v>
      </c>
      <c r="C11" s="5">
        <v>4000</v>
      </c>
      <c r="D11" s="5"/>
      <c r="E11" s="5">
        <v>13</v>
      </c>
      <c r="F11" s="5">
        <v>0.2</v>
      </c>
      <c r="G11" s="5" t="s">
        <v>64</v>
      </c>
      <c r="H11" s="7">
        <v>1800</v>
      </c>
      <c r="I11" s="5">
        <v>0</v>
      </c>
      <c r="J11" s="5">
        <v>0</v>
      </c>
      <c r="K11" s="5">
        <v>0</v>
      </c>
      <c r="L11" s="5">
        <v>1800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7">
        <v>288</v>
      </c>
      <c r="S11" s="5">
        <v>0</v>
      </c>
      <c r="T11" s="5">
        <v>0</v>
      </c>
      <c r="U11" s="5">
        <v>0</v>
      </c>
      <c r="V11" s="5">
        <v>228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60</v>
      </c>
      <c r="AD11" s="5">
        <v>0</v>
      </c>
      <c r="AE11" s="5">
        <v>0</v>
      </c>
      <c r="AF11" s="7">
        <v>2750</v>
      </c>
      <c r="AG11" s="5">
        <v>0</v>
      </c>
      <c r="AH11" s="5">
        <v>0</v>
      </c>
      <c r="AI11" s="5">
        <v>250</v>
      </c>
      <c r="AJ11" s="5">
        <v>2500</v>
      </c>
      <c r="AK11" s="5">
        <v>0</v>
      </c>
      <c r="AL11" s="7"/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7">
        <v>60</v>
      </c>
      <c r="AZ11" s="5">
        <v>24</v>
      </c>
      <c r="BA11" s="5">
        <v>36</v>
      </c>
      <c r="BB11" s="5">
        <v>0</v>
      </c>
      <c r="BC11" s="7">
        <v>55.5</v>
      </c>
      <c r="BD11" s="5">
        <v>0</v>
      </c>
      <c r="BE11" s="5">
        <v>0</v>
      </c>
      <c r="BF11" s="5">
        <v>6</v>
      </c>
      <c r="BG11" s="5">
        <v>13.5</v>
      </c>
      <c r="BH11" s="5">
        <v>0</v>
      </c>
      <c r="BI11" s="5">
        <v>36</v>
      </c>
      <c r="BJ11" s="7">
        <v>2203.5</v>
      </c>
      <c r="BK11" s="8">
        <f>COUNTIF(I11:Q11,"&gt;0")+COUNTIF(S11:AE11,"&gt;0")+COUNTIF(AM11:AX11,"&gt;0")+COUNTIF(AZ11:BB11,"&gt;0")+COUNTIF(BD11:BI11,"&gt;0")</f>
        <v>8</v>
      </c>
      <c r="BL11" s="8">
        <f>BJ11/BK11</f>
        <v>275.4375</v>
      </c>
      <c r="BM11" s="8">
        <f>BJ11/C11</f>
        <v>0.550875</v>
      </c>
      <c r="BN11" s="8">
        <f>BL11/C11</f>
        <v>6.8859375E-2</v>
      </c>
    </row>
    <row r="12" spans="1:66">
      <c r="A12" s="5" t="s">
        <v>76</v>
      </c>
      <c r="B12" s="6">
        <v>41936</v>
      </c>
      <c r="C12" s="5">
        <v>750</v>
      </c>
      <c r="D12" s="5"/>
      <c r="E12" s="5">
        <v>12</v>
      </c>
      <c r="F12" s="5">
        <v>3.8</v>
      </c>
      <c r="G12" s="5" t="s">
        <v>71</v>
      </c>
      <c r="H12" s="7">
        <v>263.44</v>
      </c>
      <c r="I12" s="5">
        <v>5.5200000000000005</v>
      </c>
      <c r="J12" s="5">
        <v>0</v>
      </c>
      <c r="K12" s="5">
        <v>0</v>
      </c>
      <c r="L12" s="5">
        <v>250</v>
      </c>
      <c r="M12" s="5">
        <v>0</v>
      </c>
      <c r="N12" s="5">
        <v>0</v>
      </c>
      <c r="O12" s="5">
        <v>0</v>
      </c>
      <c r="P12" s="5">
        <v>7.92</v>
      </c>
      <c r="Q12" s="5">
        <v>0</v>
      </c>
      <c r="R12" s="7">
        <v>120</v>
      </c>
      <c r="S12" s="5">
        <v>0</v>
      </c>
      <c r="T12" s="5">
        <v>0</v>
      </c>
      <c r="U12" s="5">
        <v>0</v>
      </c>
      <c r="V12" s="5">
        <v>108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12</v>
      </c>
      <c r="AF12" s="7">
        <v>30</v>
      </c>
      <c r="AG12" s="5">
        <v>0</v>
      </c>
      <c r="AH12" s="5">
        <v>0</v>
      </c>
      <c r="AI12" s="5">
        <v>30</v>
      </c>
      <c r="AJ12" s="5">
        <v>0</v>
      </c>
      <c r="AK12" s="5">
        <v>0</v>
      </c>
      <c r="AL12" s="7"/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7">
        <v>84</v>
      </c>
      <c r="AZ12" s="5">
        <v>60</v>
      </c>
      <c r="BA12" s="5">
        <v>24</v>
      </c>
      <c r="BB12" s="5">
        <v>0</v>
      </c>
      <c r="BC12" s="7"/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7">
        <v>467.44</v>
      </c>
      <c r="BK12" s="8">
        <f>COUNTIF(I12:Q12,"&gt;0")+COUNTIF(S12:AE12,"&gt;0")+COUNTIF(AM12:AX12,"&gt;0")+COUNTIF(AZ12:BB12,"&gt;0")+COUNTIF(BD12:BI12,"&gt;0")</f>
        <v>7</v>
      </c>
      <c r="BL12" s="8">
        <f>BJ12/BK12</f>
        <v>66.777142857142863</v>
      </c>
      <c r="BM12" s="8">
        <f>BJ12/C12</f>
        <v>0.62325333333333333</v>
      </c>
      <c r="BN12" s="8">
        <f>BL12/C12</f>
        <v>8.9036190476190477E-2</v>
      </c>
    </row>
    <row r="13" spans="1:66">
      <c r="A13" s="5" t="s">
        <v>122</v>
      </c>
      <c r="B13" s="6">
        <v>41930</v>
      </c>
      <c r="C13" s="5">
        <v>5500</v>
      </c>
      <c r="D13" s="5"/>
      <c r="E13" s="5">
        <v>22</v>
      </c>
      <c r="F13" s="5">
        <v>0</v>
      </c>
      <c r="G13" s="5" t="s">
        <v>69</v>
      </c>
      <c r="H13" s="7">
        <v>1237.44</v>
      </c>
      <c r="I13" s="5">
        <v>390</v>
      </c>
      <c r="J13" s="5">
        <v>0</v>
      </c>
      <c r="K13" s="5">
        <v>0</v>
      </c>
      <c r="L13" s="5">
        <v>609.84</v>
      </c>
      <c r="M13" s="5">
        <v>0</v>
      </c>
      <c r="N13" s="5">
        <v>0</v>
      </c>
      <c r="O13" s="5">
        <v>0</v>
      </c>
      <c r="P13" s="5">
        <v>237.6</v>
      </c>
      <c r="Q13" s="5">
        <v>0</v>
      </c>
      <c r="R13" s="7"/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7">
        <v>13015</v>
      </c>
      <c r="AG13" s="5">
        <v>0</v>
      </c>
      <c r="AH13" s="5">
        <v>0</v>
      </c>
      <c r="AI13" s="5">
        <v>0</v>
      </c>
      <c r="AJ13" s="5">
        <v>13015</v>
      </c>
      <c r="AK13" s="5">
        <v>0</v>
      </c>
      <c r="AL13" s="7"/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7"/>
      <c r="AZ13" s="5">
        <v>0</v>
      </c>
      <c r="BA13" s="5">
        <v>0</v>
      </c>
      <c r="BB13" s="5">
        <v>0</v>
      </c>
      <c r="BC13" s="7"/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7">
        <v>1237.44</v>
      </c>
      <c r="BK13" s="8">
        <f>COUNTIF(I13:Q13,"&gt;0")+COUNTIF(S13:AE13,"&gt;0")+COUNTIF(AM13:AX13,"&gt;0")+COUNTIF(AZ13:BB13,"&gt;0")+COUNTIF(BD13:BI13,"&gt;0")</f>
        <v>3</v>
      </c>
      <c r="BL13" s="8">
        <f>BJ13/BK13</f>
        <v>412.48</v>
      </c>
      <c r="BM13" s="8">
        <f>BJ13/C13</f>
        <v>0.22498909090909092</v>
      </c>
      <c r="BN13" s="8">
        <f>BL13/C13</f>
        <v>7.4996363636363639E-2</v>
      </c>
    </row>
    <row r="14" spans="1:66">
      <c r="A14" s="5" t="s">
        <v>119</v>
      </c>
      <c r="B14" s="6">
        <v>41927</v>
      </c>
      <c r="C14" s="5">
        <v>5000</v>
      </c>
      <c r="D14" s="5"/>
      <c r="E14" s="5">
        <v>17</v>
      </c>
      <c r="F14" s="5">
        <v>0.4</v>
      </c>
      <c r="G14" s="5" t="s">
        <v>71</v>
      </c>
      <c r="H14" s="7">
        <v>700.16</v>
      </c>
      <c r="I14" s="5">
        <v>320</v>
      </c>
      <c r="J14" s="5">
        <v>0</v>
      </c>
      <c r="K14" s="5">
        <v>0</v>
      </c>
      <c r="L14" s="5">
        <v>380.15999999999997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7">
        <v>2580</v>
      </c>
      <c r="S14" s="5">
        <v>0</v>
      </c>
      <c r="T14" s="5">
        <v>0</v>
      </c>
      <c r="U14" s="5">
        <v>0</v>
      </c>
      <c r="V14" s="5">
        <v>1170</v>
      </c>
      <c r="W14" s="5">
        <v>990</v>
      </c>
      <c r="X14" s="5">
        <v>0</v>
      </c>
      <c r="Y14" s="5">
        <v>0</v>
      </c>
      <c r="Z14" s="5">
        <v>0</v>
      </c>
      <c r="AA14" s="5">
        <v>0</v>
      </c>
      <c r="AB14" s="5">
        <v>168</v>
      </c>
      <c r="AC14" s="5">
        <v>252</v>
      </c>
      <c r="AD14" s="5">
        <v>0</v>
      </c>
      <c r="AE14" s="5">
        <v>0</v>
      </c>
      <c r="AF14" s="7">
        <v>8790</v>
      </c>
      <c r="AG14" s="5">
        <v>0</v>
      </c>
      <c r="AH14" s="5">
        <v>0</v>
      </c>
      <c r="AI14" s="5">
        <v>0</v>
      </c>
      <c r="AJ14" s="5">
        <v>8790</v>
      </c>
      <c r="AK14" s="5">
        <v>0</v>
      </c>
      <c r="AL14" s="7">
        <v>584.70000000000005</v>
      </c>
      <c r="AM14" s="5">
        <v>0</v>
      </c>
      <c r="AN14" s="5">
        <v>0</v>
      </c>
      <c r="AO14" s="5">
        <v>0</v>
      </c>
      <c r="AP14" s="5">
        <v>0</v>
      </c>
      <c r="AQ14" s="5">
        <v>24</v>
      </c>
      <c r="AR14" s="5">
        <v>454.2</v>
      </c>
      <c r="AS14" s="5">
        <v>0</v>
      </c>
      <c r="AT14" s="5">
        <v>0</v>
      </c>
      <c r="AU14" s="5">
        <v>0</v>
      </c>
      <c r="AV14" s="5">
        <v>0</v>
      </c>
      <c r="AW14" s="5">
        <v>106.5</v>
      </c>
      <c r="AX14" s="5">
        <v>0</v>
      </c>
      <c r="AY14" s="7">
        <v>6990</v>
      </c>
      <c r="AZ14" s="5">
        <v>0</v>
      </c>
      <c r="BA14" s="5">
        <v>6351</v>
      </c>
      <c r="BB14" s="5">
        <v>639</v>
      </c>
      <c r="BC14" s="7"/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7">
        <v>10854.86</v>
      </c>
      <c r="BK14" s="8">
        <f>COUNTIF(I14:Q14,"&gt;0")+COUNTIF(S14:AE14,"&gt;0")+COUNTIF(AM14:AX14,"&gt;0")+COUNTIF(AZ14:BB14,"&gt;0")+COUNTIF(BD14:BI14,"&gt;0")</f>
        <v>11</v>
      </c>
      <c r="BL14" s="8">
        <f>BJ14/BK14</f>
        <v>986.80545454545461</v>
      </c>
      <c r="BM14" s="8">
        <f>BJ14/C14</f>
        <v>2.1709719999999999</v>
      </c>
      <c r="BN14" s="8">
        <f>BL14/C14</f>
        <v>0.19736109090909093</v>
      </c>
    </row>
    <row r="15" spans="1:66">
      <c r="A15" s="5" t="s">
        <v>121</v>
      </c>
      <c r="B15" s="6">
        <v>41925</v>
      </c>
      <c r="C15" s="5">
        <v>5250</v>
      </c>
      <c r="D15" s="5"/>
      <c r="E15" s="5">
        <v>18</v>
      </c>
      <c r="F15" s="5">
        <v>2.2000000000000002</v>
      </c>
      <c r="G15" s="5" t="s">
        <v>71</v>
      </c>
      <c r="H15" s="7">
        <v>677.52</v>
      </c>
      <c r="I15" s="5">
        <v>99.360000000000014</v>
      </c>
      <c r="J15" s="5">
        <v>0</v>
      </c>
      <c r="K15" s="5">
        <v>0</v>
      </c>
      <c r="L15" s="5">
        <v>158.4</v>
      </c>
      <c r="M15" s="5">
        <v>229.68</v>
      </c>
      <c r="N15" s="5">
        <v>0</v>
      </c>
      <c r="O15" s="5">
        <v>0</v>
      </c>
      <c r="P15" s="5">
        <v>190.07999999999998</v>
      </c>
      <c r="Q15" s="5">
        <v>0</v>
      </c>
      <c r="R15" s="7">
        <v>402</v>
      </c>
      <c r="S15" s="5">
        <v>0</v>
      </c>
      <c r="T15" s="5">
        <v>0</v>
      </c>
      <c r="U15" s="5">
        <v>0</v>
      </c>
      <c r="V15" s="5">
        <v>0</v>
      </c>
      <c r="W15" s="5">
        <v>162</v>
      </c>
      <c r="X15" s="5">
        <v>0</v>
      </c>
      <c r="Y15" s="5">
        <v>0</v>
      </c>
      <c r="Z15" s="5">
        <v>0</v>
      </c>
      <c r="AA15" s="5">
        <v>0</v>
      </c>
      <c r="AB15" s="5">
        <v>72</v>
      </c>
      <c r="AC15" s="5">
        <v>72</v>
      </c>
      <c r="AD15" s="5">
        <v>0</v>
      </c>
      <c r="AE15" s="5">
        <v>96</v>
      </c>
      <c r="AF15" s="7">
        <v>5312.5</v>
      </c>
      <c r="AG15" s="5">
        <v>0</v>
      </c>
      <c r="AH15" s="5">
        <v>0</v>
      </c>
      <c r="AI15" s="5">
        <v>0</v>
      </c>
      <c r="AJ15" s="5">
        <v>5312.5</v>
      </c>
      <c r="AK15" s="5">
        <v>0</v>
      </c>
      <c r="AL15" s="7">
        <v>496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477</v>
      </c>
      <c r="AS15" s="5">
        <v>0</v>
      </c>
      <c r="AT15" s="5">
        <v>2.8</v>
      </c>
      <c r="AU15" s="5">
        <v>0</v>
      </c>
      <c r="AV15" s="5">
        <v>0</v>
      </c>
      <c r="AW15" s="5">
        <v>16.2</v>
      </c>
      <c r="AX15" s="5">
        <v>0</v>
      </c>
      <c r="AY15" s="7">
        <v>228</v>
      </c>
      <c r="AZ15" s="5">
        <v>0</v>
      </c>
      <c r="BA15" s="5">
        <v>228</v>
      </c>
      <c r="BB15" s="5">
        <v>0</v>
      </c>
      <c r="BC15" s="7">
        <v>2.25</v>
      </c>
      <c r="BD15" s="5">
        <v>0</v>
      </c>
      <c r="BE15" s="5">
        <v>2.25</v>
      </c>
      <c r="BF15" s="5">
        <v>0</v>
      </c>
      <c r="BG15" s="5">
        <v>0</v>
      </c>
      <c r="BH15" s="5">
        <v>0</v>
      </c>
      <c r="BI15" s="5">
        <v>0</v>
      </c>
      <c r="BJ15" s="7">
        <v>1805.77</v>
      </c>
      <c r="BK15" s="8">
        <f>COUNTIF(I15:Q15,"&gt;0")+COUNTIF(S15:AE15,"&gt;0")+COUNTIF(AM15:AX15,"&gt;0")+COUNTIF(AZ15:BB15,"&gt;0")+COUNTIF(BD15:BI15,"&gt;0")</f>
        <v>13</v>
      </c>
      <c r="BL15" s="8">
        <f>BJ15/BK15</f>
        <v>138.90538461538461</v>
      </c>
      <c r="BM15" s="8">
        <f>BJ15/C15</f>
        <v>0.34395619047619047</v>
      </c>
      <c r="BN15" s="8">
        <f>BL15/C15</f>
        <v>2.6458168498168497E-2</v>
      </c>
    </row>
    <row r="16" spans="1:66">
      <c r="A16" s="5" t="s">
        <v>95</v>
      </c>
      <c r="B16" s="6">
        <v>41920</v>
      </c>
      <c r="C16" s="5">
        <v>2000</v>
      </c>
      <c r="D16" s="5"/>
      <c r="E16" s="5">
        <v>16</v>
      </c>
      <c r="F16" s="5">
        <v>5</v>
      </c>
      <c r="G16" s="5" t="s">
        <v>71</v>
      </c>
      <c r="H16" s="7">
        <v>1050</v>
      </c>
      <c r="I16" s="5">
        <v>0</v>
      </c>
      <c r="J16" s="5">
        <v>0</v>
      </c>
      <c r="K16" s="5">
        <v>0</v>
      </c>
      <c r="L16" s="5">
        <v>1050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7">
        <v>162</v>
      </c>
      <c r="S16" s="5">
        <v>0</v>
      </c>
      <c r="T16" s="5">
        <v>0</v>
      </c>
      <c r="U16" s="5">
        <v>0</v>
      </c>
      <c r="V16" s="5">
        <v>126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36</v>
      </c>
      <c r="AD16" s="5">
        <v>0</v>
      </c>
      <c r="AE16" s="5">
        <v>0</v>
      </c>
      <c r="AF16" s="7">
        <v>875</v>
      </c>
      <c r="AG16" s="5">
        <v>0</v>
      </c>
      <c r="AH16" s="5">
        <v>0</v>
      </c>
      <c r="AI16" s="5">
        <v>250</v>
      </c>
      <c r="AJ16" s="5">
        <v>625</v>
      </c>
      <c r="AK16" s="5">
        <v>0</v>
      </c>
      <c r="AL16" s="7"/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7">
        <v>24</v>
      </c>
      <c r="AZ16" s="5">
        <v>12</v>
      </c>
      <c r="BA16" s="5">
        <v>12</v>
      </c>
      <c r="BB16" s="5">
        <v>0</v>
      </c>
      <c r="BC16" s="7">
        <v>36</v>
      </c>
      <c r="BD16" s="5">
        <v>0</v>
      </c>
      <c r="BE16" s="5">
        <v>0</v>
      </c>
      <c r="BF16" s="5">
        <v>4.5</v>
      </c>
      <c r="BG16" s="5">
        <v>9</v>
      </c>
      <c r="BH16" s="5">
        <v>0</v>
      </c>
      <c r="BI16" s="5">
        <v>22.5</v>
      </c>
      <c r="BJ16" s="7">
        <v>1272</v>
      </c>
      <c r="BK16" s="8">
        <f>COUNTIF(I16:Q16,"&gt;0")+COUNTIF(S16:AE16,"&gt;0")+COUNTIF(AM16:AX16,"&gt;0")+COUNTIF(AZ16:BB16,"&gt;0")+COUNTIF(BD16:BI16,"&gt;0")</f>
        <v>8</v>
      </c>
      <c r="BL16" s="8">
        <f>BJ16/BK16</f>
        <v>159</v>
      </c>
      <c r="BM16" s="8">
        <f>BJ16/C16</f>
        <v>0.63600000000000001</v>
      </c>
      <c r="BN16" s="8">
        <f>BL16/C16</f>
        <v>7.9500000000000001E-2</v>
      </c>
    </row>
    <row r="17" spans="1:66">
      <c r="A17" s="5" t="s">
        <v>126</v>
      </c>
      <c r="B17" s="6">
        <v>41913</v>
      </c>
      <c r="C17" s="5">
        <v>7500</v>
      </c>
      <c r="D17" s="5"/>
      <c r="E17" s="5">
        <v>20</v>
      </c>
      <c r="F17" s="5">
        <v>0.4</v>
      </c>
      <c r="G17" s="5" t="s">
        <v>67</v>
      </c>
      <c r="H17" s="7">
        <v>1890</v>
      </c>
      <c r="I17" s="5">
        <v>0</v>
      </c>
      <c r="J17" s="5">
        <v>0</v>
      </c>
      <c r="K17" s="5">
        <v>0</v>
      </c>
      <c r="L17" s="5">
        <v>1150</v>
      </c>
      <c r="M17" s="5">
        <v>0</v>
      </c>
      <c r="N17" s="5">
        <v>0</v>
      </c>
      <c r="O17" s="5">
        <v>740</v>
      </c>
      <c r="P17" s="5">
        <v>0</v>
      </c>
      <c r="Q17" s="5">
        <v>0</v>
      </c>
      <c r="R17" s="7">
        <v>1008</v>
      </c>
      <c r="S17" s="5">
        <v>0</v>
      </c>
      <c r="T17" s="5">
        <v>0</v>
      </c>
      <c r="U17" s="5">
        <v>0</v>
      </c>
      <c r="V17" s="5">
        <v>540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108</v>
      </c>
      <c r="AD17" s="5">
        <v>48</v>
      </c>
      <c r="AE17" s="5">
        <v>312</v>
      </c>
      <c r="AF17" s="7">
        <v>4375</v>
      </c>
      <c r="AG17" s="5">
        <v>0</v>
      </c>
      <c r="AH17" s="5">
        <v>0</v>
      </c>
      <c r="AI17" s="5">
        <v>0</v>
      </c>
      <c r="AJ17" s="5">
        <v>4375</v>
      </c>
      <c r="AK17" s="5">
        <v>0</v>
      </c>
      <c r="AL17" s="7"/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7">
        <v>1182</v>
      </c>
      <c r="AZ17" s="5">
        <v>354</v>
      </c>
      <c r="BA17" s="5">
        <v>828</v>
      </c>
      <c r="BB17" s="5">
        <v>0</v>
      </c>
      <c r="BC17" s="7"/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7">
        <v>4080</v>
      </c>
      <c r="BK17" s="8">
        <f>COUNTIF(I17:Q17,"&gt;0")+COUNTIF(S17:AE17,"&gt;0")+COUNTIF(AM17:AX17,"&gt;0")+COUNTIF(AZ17:BB17,"&gt;0")+COUNTIF(BD17:BI17,"&gt;0")</f>
        <v>8</v>
      </c>
      <c r="BL17" s="8">
        <f>BJ17/BK17</f>
        <v>510</v>
      </c>
      <c r="BM17" s="8">
        <f>BJ17/C17</f>
        <v>0.54400000000000004</v>
      </c>
      <c r="BN17" s="8">
        <f>BL17/C17</f>
        <v>6.8000000000000005E-2</v>
      </c>
    </row>
    <row r="18" spans="1:66">
      <c r="A18" s="5" t="s">
        <v>73</v>
      </c>
      <c r="B18" s="6">
        <v>41906</v>
      </c>
      <c r="C18" s="5">
        <v>500</v>
      </c>
      <c r="D18" s="5"/>
      <c r="E18" s="5">
        <v>17</v>
      </c>
      <c r="F18" s="5">
        <v>15</v>
      </c>
      <c r="G18" s="5" t="s">
        <v>71</v>
      </c>
      <c r="H18" s="7">
        <v>489.6</v>
      </c>
      <c r="I18" s="5">
        <v>0</v>
      </c>
      <c r="J18" s="5">
        <v>0</v>
      </c>
      <c r="K18" s="5">
        <v>39.6</v>
      </c>
      <c r="L18" s="5">
        <v>450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7">
        <v>234</v>
      </c>
      <c r="S18" s="5">
        <v>0</v>
      </c>
      <c r="T18" s="5">
        <v>0</v>
      </c>
      <c r="U18" s="5">
        <v>0</v>
      </c>
      <c r="V18" s="5">
        <v>144</v>
      </c>
      <c r="W18" s="5">
        <v>66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24</v>
      </c>
      <c r="AF18" s="7">
        <v>716.8</v>
      </c>
      <c r="AG18" s="5">
        <v>0</v>
      </c>
      <c r="AH18" s="5">
        <v>0</v>
      </c>
      <c r="AI18" s="5">
        <v>91.800000000000011</v>
      </c>
      <c r="AJ18" s="5">
        <v>625</v>
      </c>
      <c r="AK18" s="5">
        <v>0</v>
      </c>
      <c r="AL18" s="7"/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7">
        <v>117</v>
      </c>
      <c r="AZ18" s="5">
        <v>0</v>
      </c>
      <c r="BA18" s="5">
        <v>117</v>
      </c>
      <c r="BB18" s="5">
        <v>0</v>
      </c>
      <c r="BC18" s="7"/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7">
        <v>840.6</v>
      </c>
      <c r="BK18" s="8">
        <f>COUNTIF(I18:Q18,"&gt;0")+COUNTIF(S18:AE18,"&gt;0")+COUNTIF(AM18:AX18,"&gt;0")+COUNTIF(AZ18:BB18,"&gt;0")+COUNTIF(BD18:BI18,"&gt;0")</f>
        <v>6</v>
      </c>
      <c r="BL18" s="8">
        <f>BJ18/BK18</f>
        <v>140.1</v>
      </c>
      <c r="BM18" s="8">
        <f>BJ18/C18</f>
        <v>1.6812</v>
      </c>
      <c r="BN18" s="8">
        <f>BL18/C18</f>
        <v>0.2802</v>
      </c>
    </row>
    <row r="19" spans="1:66">
      <c r="A19" s="5" t="s">
        <v>86</v>
      </c>
      <c r="B19" s="6">
        <v>41899</v>
      </c>
      <c r="C19" s="5">
        <v>1500</v>
      </c>
      <c r="D19" s="5"/>
      <c r="E19" s="5">
        <v>25</v>
      </c>
      <c r="F19" s="5">
        <v>0.2</v>
      </c>
      <c r="G19" s="5" t="s">
        <v>69</v>
      </c>
      <c r="H19" s="7"/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7">
        <v>180</v>
      </c>
      <c r="S19" s="5">
        <v>0</v>
      </c>
      <c r="T19" s="5">
        <v>0</v>
      </c>
      <c r="U19" s="5">
        <v>0</v>
      </c>
      <c r="V19" s="5">
        <v>117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18</v>
      </c>
      <c r="AC19" s="5">
        <v>27</v>
      </c>
      <c r="AD19" s="5">
        <v>18</v>
      </c>
      <c r="AE19" s="5">
        <v>0</v>
      </c>
      <c r="AF19" s="7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7">
        <v>64.8</v>
      </c>
      <c r="AM19" s="5">
        <v>0</v>
      </c>
      <c r="AN19" s="5">
        <v>0</v>
      </c>
      <c r="AO19" s="5">
        <v>4.8999999999999995</v>
      </c>
      <c r="AP19" s="5">
        <v>0</v>
      </c>
      <c r="AQ19" s="5">
        <v>0</v>
      </c>
      <c r="AR19" s="5">
        <v>0</v>
      </c>
      <c r="AS19" s="5">
        <v>0</v>
      </c>
      <c r="AT19" s="5">
        <v>12</v>
      </c>
      <c r="AU19" s="5">
        <v>0</v>
      </c>
      <c r="AV19" s="5">
        <v>9.7999999999999989</v>
      </c>
      <c r="AW19" s="5">
        <v>29.1</v>
      </c>
      <c r="AX19" s="5">
        <v>9</v>
      </c>
      <c r="AY19" s="7">
        <v>-18</v>
      </c>
      <c r="AZ19" s="5">
        <v>-126</v>
      </c>
      <c r="BA19" s="5">
        <v>108</v>
      </c>
      <c r="BB19" s="5">
        <v>0</v>
      </c>
      <c r="BC19" s="7"/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7">
        <v>226.8</v>
      </c>
      <c r="BK19" s="8">
        <f>COUNTIF(I19:Q19,"&gt;0")+COUNTIF(S19:AE19,"&gt;0")+COUNTIF(AM19:AX19,"&gt;0")+COUNTIF(AZ19:BB19,"&gt;0")+COUNTIF(BD19:BI19,"&gt;0")</f>
        <v>10</v>
      </c>
      <c r="BL19" s="8">
        <f>BJ19/BK19</f>
        <v>22.68</v>
      </c>
      <c r="BM19" s="8">
        <f>BJ19/C19</f>
        <v>0.1512</v>
      </c>
      <c r="BN19" s="8">
        <f>BL19/C19</f>
        <v>1.512E-2</v>
      </c>
    </row>
    <row r="20" spans="1:66">
      <c r="A20" s="5" t="s">
        <v>94</v>
      </c>
      <c r="B20" s="6">
        <v>41898</v>
      </c>
      <c r="C20" s="5">
        <v>2000</v>
      </c>
      <c r="D20" s="5"/>
      <c r="E20" s="5">
        <v>24</v>
      </c>
      <c r="F20" s="5">
        <v>0.2</v>
      </c>
      <c r="G20" s="5" t="s">
        <v>69</v>
      </c>
      <c r="H20" s="7">
        <v>2583.1999999999998</v>
      </c>
      <c r="I20" s="5">
        <v>100</v>
      </c>
      <c r="J20" s="5">
        <v>0</v>
      </c>
      <c r="K20" s="5">
        <v>43.199999999999996</v>
      </c>
      <c r="L20" s="5">
        <v>2400</v>
      </c>
      <c r="M20" s="5">
        <v>0</v>
      </c>
      <c r="N20" s="5">
        <v>40</v>
      </c>
      <c r="O20" s="5">
        <v>0</v>
      </c>
      <c r="P20" s="5">
        <v>0</v>
      </c>
      <c r="Q20" s="5">
        <v>0</v>
      </c>
      <c r="R20" s="7">
        <v>94.56</v>
      </c>
      <c r="S20" s="5">
        <v>0</v>
      </c>
      <c r="T20" s="5">
        <v>-253.44</v>
      </c>
      <c r="U20" s="5">
        <v>0</v>
      </c>
      <c r="V20" s="5">
        <v>288</v>
      </c>
      <c r="W20" s="5">
        <v>0</v>
      </c>
      <c r="X20" s="5">
        <v>0</v>
      </c>
      <c r="Y20" s="5">
        <v>0</v>
      </c>
      <c r="Z20" s="5">
        <v>0</v>
      </c>
      <c r="AA20" s="5">
        <v>36</v>
      </c>
      <c r="AB20" s="5">
        <v>36</v>
      </c>
      <c r="AC20" s="5">
        <v>48</v>
      </c>
      <c r="AD20" s="5">
        <v>0</v>
      </c>
      <c r="AE20" s="5">
        <v>-60</v>
      </c>
      <c r="AF20" s="7">
        <v>3381.8</v>
      </c>
      <c r="AG20" s="5">
        <v>0</v>
      </c>
      <c r="AH20" s="5">
        <v>0</v>
      </c>
      <c r="AI20" s="5">
        <v>91.800000000000011</v>
      </c>
      <c r="AJ20" s="5">
        <v>3290</v>
      </c>
      <c r="AK20" s="5">
        <v>0</v>
      </c>
      <c r="AL20" s="7">
        <v>48.7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48</v>
      </c>
      <c r="AS20" s="5">
        <v>0</v>
      </c>
      <c r="AT20" s="5">
        <v>0</v>
      </c>
      <c r="AU20" s="5">
        <v>0</v>
      </c>
      <c r="AV20" s="5">
        <v>0</v>
      </c>
      <c r="AW20" s="5">
        <v>0.7</v>
      </c>
      <c r="AX20" s="5">
        <v>0</v>
      </c>
      <c r="AY20" s="7">
        <v>132</v>
      </c>
      <c r="AZ20" s="5">
        <v>36</v>
      </c>
      <c r="BA20" s="5">
        <v>96</v>
      </c>
      <c r="BB20" s="5">
        <v>0</v>
      </c>
      <c r="BC20" s="7">
        <v>279</v>
      </c>
      <c r="BD20" s="5">
        <v>0</v>
      </c>
      <c r="BE20" s="5">
        <v>0</v>
      </c>
      <c r="BF20" s="5">
        <v>45</v>
      </c>
      <c r="BG20" s="5">
        <v>63</v>
      </c>
      <c r="BH20" s="5">
        <v>0</v>
      </c>
      <c r="BI20" s="5">
        <v>171</v>
      </c>
      <c r="BJ20" s="7">
        <v>3137.4599999999996</v>
      </c>
      <c r="BK20" s="8">
        <f>COUNTIF(I20:Q20,"&gt;0")+COUNTIF(S20:AE20,"&gt;0")+COUNTIF(AM20:AX20,"&gt;0")+COUNTIF(AZ20:BB20,"&gt;0")+COUNTIF(BD20:BI20,"&gt;0")</f>
        <v>15</v>
      </c>
      <c r="BL20" s="8">
        <f>BJ20/BK20</f>
        <v>209.16399999999996</v>
      </c>
      <c r="BM20" s="8">
        <f>BJ20/C20</f>
        <v>1.5687299999999997</v>
      </c>
      <c r="BN20" s="8">
        <f>BL20/C20</f>
        <v>0.10458199999999998</v>
      </c>
    </row>
    <row r="21" spans="1:66">
      <c r="A21" s="5" t="s">
        <v>66</v>
      </c>
      <c r="B21" s="6">
        <v>41894</v>
      </c>
      <c r="C21" s="5">
        <v>350</v>
      </c>
      <c r="D21" s="5"/>
      <c r="E21" s="5">
        <v>21</v>
      </c>
      <c r="F21" s="5">
        <v>0.4</v>
      </c>
      <c r="G21" s="5" t="s">
        <v>67</v>
      </c>
      <c r="H21" s="7">
        <v>213.36</v>
      </c>
      <c r="I21" s="5">
        <v>0</v>
      </c>
      <c r="J21" s="5">
        <v>0</v>
      </c>
      <c r="K21" s="5">
        <v>0</v>
      </c>
      <c r="L21" s="5">
        <v>150</v>
      </c>
      <c r="M21" s="5">
        <v>63.36</v>
      </c>
      <c r="N21" s="5">
        <v>0</v>
      </c>
      <c r="O21" s="5">
        <v>0</v>
      </c>
      <c r="P21" s="5">
        <v>0</v>
      </c>
      <c r="Q21" s="5">
        <v>0</v>
      </c>
      <c r="R21" s="7">
        <v>72</v>
      </c>
      <c r="S21" s="5">
        <v>0</v>
      </c>
      <c r="T21" s="5">
        <v>12</v>
      </c>
      <c r="U21" s="5">
        <v>0</v>
      </c>
      <c r="V21" s="5">
        <v>30</v>
      </c>
      <c r="W21" s="5">
        <v>0</v>
      </c>
      <c r="X21" s="5">
        <v>0</v>
      </c>
      <c r="Y21" s="5">
        <v>18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12</v>
      </c>
      <c r="AF21" s="7">
        <v>312.5</v>
      </c>
      <c r="AG21" s="5">
        <v>0</v>
      </c>
      <c r="AH21" s="5">
        <v>0</v>
      </c>
      <c r="AI21" s="5">
        <v>0</v>
      </c>
      <c r="AJ21" s="5">
        <v>312.5</v>
      </c>
      <c r="AK21" s="5">
        <v>0</v>
      </c>
      <c r="AL21" s="7"/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7">
        <v>36</v>
      </c>
      <c r="AZ21" s="5">
        <v>24</v>
      </c>
      <c r="BA21" s="5">
        <v>12</v>
      </c>
      <c r="BB21" s="5">
        <v>0</v>
      </c>
      <c r="BC21" s="7"/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7">
        <v>321.36</v>
      </c>
      <c r="BK21" s="8">
        <f>COUNTIF(I21:Q21,"&gt;0")+COUNTIF(S21:AE21,"&gt;0")+COUNTIF(AM21:AX21,"&gt;0")+COUNTIF(AZ21:BB21,"&gt;0")+COUNTIF(BD21:BI21,"&gt;0")</f>
        <v>8</v>
      </c>
      <c r="BL21" s="8">
        <f>BJ21/BK21</f>
        <v>40.17</v>
      </c>
      <c r="BM21" s="8">
        <f>BJ21/C21</f>
        <v>0.91817142857142864</v>
      </c>
      <c r="BN21" s="8">
        <f>BL21/C21</f>
        <v>0.11477142857142858</v>
      </c>
    </row>
    <row r="22" spans="1:66">
      <c r="A22" s="5" t="s">
        <v>75</v>
      </c>
      <c r="B22" s="6">
        <v>41894</v>
      </c>
      <c r="C22" s="5">
        <v>600</v>
      </c>
      <c r="D22" s="5"/>
      <c r="E22" s="5">
        <v>21</v>
      </c>
      <c r="F22" s="5">
        <v>0.4</v>
      </c>
      <c r="G22" s="5" t="s">
        <v>67</v>
      </c>
      <c r="H22" s="7">
        <v>2067.1999999999998</v>
      </c>
      <c r="I22" s="5">
        <v>27.6</v>
      </c>
      <c r="J22" s="5">
        <v>0</v>
      </c>
      <c r="K22" s="5">
        <v>39.6</v>
      </c>
      <c r="L22" s="5">
        <v>2000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7">
        <v>264</v>
      </c>
      <c r="S22" s="5">
        <v>0</v>
      </c>
      <c r="T22" s="5">
        <v>0</v>
      </c>
      <c r="U22" s="5">
        <v>18</v>
      </c>
      <c r="V22" s="5">
        <v>126</v>
      </c>
      <c r="W22" s="5">
        <v>0</v>
      </c>
      <c r="X22" s="5">
        <v>0</v>
      </c>
      <c r="Y22" s="5">
        <v>12</v>
      </c>
      <c r="Z22" s="5">
        <v>0</v>
      </c>
      <c r="AA22" s="5">
        <v>0</v>
      </c>
      <c r="AB22" s="5">
        <v>12</v>
      </c>
      <c r="AC22" s="5">
        <v>48</v>
      </c>
      <c r="AD22" s="5">
        <v>0</v>
      </c>
      <c r="AE22" s="5">
        <v>48</v>
      </c>
      <c r="AF22" s="7">
        <v>183.60000000000002</v>
      </c>
      <c r="AG22" s="5">
        <v>0</v>
      </c>
      <c r="AH22" s="5">
        <v>0</v>
      </c>
      <c r="AI22" s="5">
        <v>183.60000000000002</v>
      </c>
      <c r="AJ22" s="5">
        <v>0</v>
      </c>
      <c r="AK22" s="5">
        <v>0</v>
      </c>
      <c r="AL22" s="7">
        <v>13.200000000000001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13.200000000000001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7">
        <v>84</v>
      </c>
      <c r="AZ22" s="5">
        <v>48</v>
      </c>
      <c r="BA22" s="5">
        <v>36</v>
      </c>
      <c r="BB22" s="5">
        <v>0</v>
      </c>
      <c r="BC22" s="7">
        <v>112.5</v>
      </c>
      <c r="BD22" s="5">
        <v>0</v>
      </c>
      <c r="BE22" s="5">
        <v>0</v>
      </c>
      <c r="BF22" s="5">
        <v>18</v>
      </c>
      <c r="BG22" s="5">
        <v>27</v>
      </c>
      <c r="BH22" s="5">
        <v>0</v>
      </c>
      <c r="BI22" s="5">
        <v>67.5</v>
      </c>
      <c r="BJ22" s="7">
        <v>2540.8999999999996</v>
      </c>
      <c r="BK22" s="8">
        <f>COUNTIF(I22:Q22,"&gt;0")+COUNTIF(S22:AE22,"&gt;0")+COUNTIF(AM22:AX22,"&gt;0")+COUNTIF(AZ22:BB22,"&gt;0")+COUNTIF(BD22:BI22,"&gt;0")</f>
        <v>15</v>
      </c>
      <c r="BL22" s="8">
        <f>BJ22/BK22</f>
        <v>169.39333333333332</v>
      </c>
      <c r="BM22" s="8">
        <f>BJ22/C22</f>
        <v>4.2348333333333326</v>
      </c>
      <c r="BN22" s="8">
        <f>BL22/C22</f>
        <v>0.2823222222222222</v>
      </c>
    </row>
    <row r="23" spans="1:66">
      <c r="A23" s="5" t="s">
        <v>72</v>
      </c>
      <c r="B23" s="6">
        <v>41893</v>
      </c>
      <c r="C23" s="5">
        <v>500</v>
      </c>
      <c r="D23" s="5"/>
      <c r="E23" s="5">
        <v>19</v>
      </c>
      <c r="F23" s="5">
        <v>0</v>
      </c>
      <c r="G23" s="5" t="s">
        <v>64</v>
      </c>
      <c r="H23" s="7">
        <v>536.4</v>
      </c>
      <c r="I23" s="5">
        <v>0</v>
      </c>
      <c r="J23" s="5">
        <v>0</v>
      </c>
      <c r="K23" s="5">
        <v>21.599999999999998</v>
      </c>
      <c r="L23" s="5">
        <v>450</v>
      </c>
      <c r="M23" s="5">
        <v>64.8</v>
      </c>
      <c r="N23" s="5">
        <v>0</v>
      </c>
      <c r="O23" s="5">
        <v>0</v>
      </c>
      <c r="P23" s="5">
        <v>0</v>
      </c>
      <c r="Q23" s="5">
        <v>0</v>
      </c>
      <c r="R23" s="7">
        <v>389.6</v>
      </c>
      <c r="S23" s="5">
        <v>12</v>
      </c>
      <c r="T23" s="5">
        <v>12</v>
      </c>
      <c r="U23" s="5">
        <v>6</v>
      </c>
      <c r="V23" s="5">
        <v>264</v>
      </c>
      <c r="W23" s="5">
        <v>0</v>
      </c>
      <c r="X23" s="5">
        <v>0</v>
      </c>
      <c r="Y23" s="5">
        <v>6</v>
      </c>
      <c r="Z23" s="5">
        <v>0</v>
      </c>
      <c r="AA23" s="5">
        <v>0</v>
      </c>
      <c r="AB23" s="5">
        <v>24</v>
      </c>
      <c r="AC23" s="5">
        <v>48</v>
      </c>
      <c r="AD23" s="5">
        <v>0</v>
      </c>
      <c r="AE23" s="5">
        <v>17.600000000000001</v>
      </c>
      <c r="AF23" s="7">
        <v>1250</v>
      </c>
      <c r="AG23" s="5">
        <v>0</v>
      </c>
      <c r="AH23" s="5">
        <v>0</v>
      </c>
      <c r="AI23" s="5">
        <v>0</v>
      </c>
      <c r="AJ23" s="5">
        <v>1250</v>
      </c>
      <c r="AK23" s="5">
        <v>0</v>
      </c>
      <c r="AL23" s="7">
        <v>18.5</v>
      </c>
      <c r="AM23" s="5">
        <v>0</v>
      </c>
      <c r="AN23" s="5">
        <v>6</v>
      </c>
      <c r="AO23" s="5">
        <v>0</v>
      </c>
      <c r="AP23" s="5">
        <v>6</v>
      </c>
      <c r="AQ23" s="5">
        <v>2.5</v>
      </c>
      <c r="AR23" s="5">
        <v>0</v>
      </c>
      <c r="AS23" s="5">
        <v>0</v>
      </c>
      <c r="AT23" s="5">
        <v>3</v>
      </c>
      <c r="AU23" s="5">
        <v>0</v>
      </c>
      <c r="AV23" s="5">
        <v>0</v>
      </c>
      <c r="AW23" s="5">
        <v>1</v>
      </c>
      <c r="AX23" s="5">
        <v>0</v>
      </c>
      <c r="AY23" s="7">
        <v>324</v>
      </c>
      <c r="AZ23" s="5">
        <v>156</v>
      </c>
      <c r="BA23" s="5">
        <v>168</v>
      </c>
      <c r="BB23" s="5">
        <v>0</v>
      </c>
      <c r="BC23" s="7">
        <v>206.5</v>
      </c>
      <c r="BD23" s="5">
        <v>0</v>
      </c>
      <c r="BE23" s="5">
        <v>0</v>
      </c>
      <c r="BF23" s="5">
        <v>36</v>
      </c>
      <c r="BG23" s="5">
        <v>49.5</v>
      </c>
      <c r="BH23" s="5">
        <v>1</v>
      </c>
      <c r="BI23" s="5">
        <v>120</v>
      </c>
      <c r="BJ23" s="7">
        <v>1475</v>
      </c>
      <c r="BK23" s="8">
        <f>COUNTIF(I23:Q23,"&gt;0")+COUNTIF(S23:AE23,"&gt;0")+COUNTIF(AM23:AX23,"&gt;0")+COUNTIF(AZ23:BB23,"&gt;0")+COUNTIF(BD23:BI23,"&gt;0")</f>
        <v>22</v>
      </c>
      <c r="BL23" s="8">
        <f>BJ23/BK23</f>
        <v>67.045454545454547</v>
      </c>
      <c r="BM23" s="8">
        <f>BJ23/C23</f>
        <v>2.95</v>
      </c>
      <c r="BN23" s="8">
        <f>BL23/C23</f>
        <v>0.13409090909090909</v>
      </c>
    </row>
    <row r="24" spans="1:66">
      <c r="A24" s="5" t="s">
        <v>83</v>
      </c>
      <c r="B24" s="6">
        <v>41893</v>
      </c>
      <c r="C24" s="5">
        <v>1000</v>
      </c>
      <c r="D24" s="5"/>
      <c r="E24" s="5">
        <v>19</v>
      </c>
      <c r="F24" s="5">
        <v>0</v>
      </c>
      <c r="G24" s="5" t="s">
        <v>64</v>
      </c>
      <c r="H24" s="7">
        <v>400</v>
      </c>
      <c r="I24" s="5">
        <v>0</v>
      </c>
      <c r="J24" s="5">
        <v>0</v>
      </c>
      <c r="K24" s="5">
        <v>0</v>
      </c>
      <c r="L24" s="5">
        <v>400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7">
        <v>138</v>
      </c>
      <c r="S24" s="5">
        <v>0</v>
      </c>
      <c r="T24" s="5">
        <v>0</v>
      </c>
      <c r="U24" s="5">
        <v>0</v>
      </c>
      <c r="V24" s="5">
        <v>90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24</v>
      </c>
      <c r="AC24" s="5">
        <v>0</v>
      </c>
      <c r="AD24" s="5">
        <v>0</v>
      </c>
      <c r="AE24" s="5">
        <v>24</v>
      </c>
      <c r="AF24" s="7">
        <v>625</v>
      </c>
      <c r="AG24" s="5">
        <v>0</v>
      </c>
      <c r="AH24" s="5">
        <v>0</v>
      </c>
      <c r="AI24" s="5">
        <v>0</v>
      </c>
      <c r="AJ24" s="5">
        <v>625</v>
      </c>
      <c r="AK24" s="5">
        <v>0</v>
      </c>
      <c r="AL24" s="7"/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7">
        <v>45</v>
      </c>
      <c r="AZ24" s="5">
        <v>45</v>
      </c>
      <c r="BA24" s="5">
        <v>0</v>
      </c>
      <c r="BB24" s="5">
        <v>0</v>
      </c>
      <c r="BC24" s="7">
        <v>31.5</v>
      </c>
      <c r="BD24" s="5">
        <v>0</v>
      </c>
      <c r="BE24" s="5">
        <v>0</v>
      </c>
      <c r="BF24" s="5">
        <v>9</v>
      </c>
      <c r="BG24" s="5">
        <v>4.5</v>
      </c>
      <c r="BH24" s="5">
        <v>0</v>
      </c>
      <c r="BI24" s="5">
        <v>18</v>
      </c>
      <c r="BJ24" s="7">
        <v>614.5</v>
      </c>
      <c r="BK24" s="8">
        <f>COUNTIF(I24:Q24,"&gt;0")+COUNTIF(S24:AE24,"&gt;0")+COUNTIF(AM24:AX24,"&gt;0")+COUNTIF(AZ24:BB24,"&gt;0")+COUNTIF(BD24:BI24,"&gt;0")</f>
        <v>8</v>
      </c>
      <c r="BL24" s="8">
        <f>BJ24/BK24</f>
        <v>76.8125</v>
      </c>
      <c r="BM24" s="8">
        <f>BJ24/C24</f>
        <v>0.61450000000000005</v>
      </c>
      <c r="BN24" s="8">
        <f>BL24/C24</f>
        <v>7.6812500000000006E-2</v>
      </c>
    </row>
    <row r="25" spans="1:66">
      <c r="A25" s="5" t="s">
        <v>93</v>
      </c>
      <c r="B25" s="6">
        <v>41893</v>
      </c>
      <c r="C25" s="5">
        <v>2000</v>
      </c>
      <c r="D25" s="5"/>
      <c r="E25" s="5">
        <v>19</v>
      </c>
      <c r="F25" s="5">
        <v>0</v>
      </c>
      <c r="G25" s="5" t="s">
        <v>64</v>
      </c>
      <c r="H25" s="7">
        <v>600</v>
      </c>
      <c r="I25" s="5">
        <v>0</v>
      </c>
      <c r="J25" s="5">
        <v>0</v>
      </c>
      <c r="K25" s="5">
        <v>0</v>
      </c>
      <c r="L25" s="5">
        <v>600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7">
        <v>516</v>
      </c>
      <c r="S25" s="5">
        <v>0</v>
      </c>
      <c r="T25" s="5">
        <v>0</v>
      </c>
      <c r="U25" s="5">
        <v>0</v>
      </c>
      <c r="V25" s="5">
        <v>348</v>
      </c>
      <c r="W25" s="5">
        <v>0</v>
      </c>
      <c r="X25" s="5">
        <v>0</v>
      </c>
      <c r="Y25" s="5">
        <v>0</v>
      </c>
      <c r="Z25" s="5">
        <v>0</v>
      </c>
      <c r="AA25" s="5">
        <v>60</v>
      </c>
      <c r="AB25" s="5">
        <v>0</v>
      </c>
      <c r="AC25" s="5">
        <v>48</v>
      </c>
      <c r="AD25" s="5">
        <v>0</v>
      </c>
      <c r="AE25" s="5">
        <v>60</v>
      </c>
      <c r="AF25" s="7">
        <v>2959</v>
      </c>
      <c r="AG25" s="5">
        <v>0</v>
      </c>
      <c r="AH25" s="5">
        <v>0</v>
      </c>
      <c r="AI25" s="5">
        <v>459.00000000000006</v>
      </c>
      <c r="AJ25" s="5">
        <v>2500</v>
      </c>
      <c r="AK25" s="5">
        <v>0</v>
      </c>
      <c r="AL25" s="7">
        <v>24</v>
      </c>
      <c r="AM25" s="5">
        <v>0</v>
      </c>
      <c r="AN25" s="5">
        <v>12</v>
      </c>
      <c r="AO25" s="5">
        <v>0</v>
      </c>
      <c r="AP25" s="5">
        <v>12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7">
        <v>156</v>
      </c>
      <c r="AZ25" s="5">
        <v>48</v>
      </c>
      <c r="BA25" s="5">
        <v>108</v>
      </c>
      <c r="BB25" s="5">
        <v>0</v>
      </c>
      <c r="BC25" s="7">
        <v>159</v>
      </c>
      <c r="BD25" s="5">
        <v>0</v>
      </c>
      <c r="BE25" s="5">
        <v>0</v>
      </c>
      <c r="BF25" s="5">
        <v>22.5</v>
      </c>
      <c r="BG25" s="5">
        <v>36</v>
      </c>
      <c r="BH25" s="5">
        <v>0</v>
      </c>
      <c r="BI25" s="5">
        <v>100.5</v>
      </c>
      <c r="BJ25" s="7">
        <v>1455</v>
      </c>
      <c r="BK25" s="8">
        <f>COUNTIF(I25:Q25,"&gt;0")+COUNTIF(S25:AE25,"&gt;0")+COUNTIF(AM25:AX25,"&gt;0")+COUNTIF(AZ25:BB25,"&gt;0")+COUNTIF(BD25:BI25,"&gt;0")</f>
        <v>12</v>
      </c>
      <c r="BL25" s="8">
        <f>BJ25/BK25</f>
        <v>121.25</v>
      </c>
      <c r="BM25" s="8">
        <f>BJ25/C25</f>
        <v>0.72750000000000004</v>
      </c>
      <c r="BN25" s="8">
        <f>BL25/C25</f>
        <v>6.0624999999999998E-2</v>
      </c>
    </row>
    <row r="26" spans="1:66">
      <c r="A26" s="5" t="s">
        <v>118</v>
      </c>
      <c r="B26" s="6">
        <v>41890</v>
      </c>
      <c r="C26" s="5">
        <v>5000</v>
      </c>
      <c r="D26" s="5"/>
      <c r="E26" s="5">
        <v>20</v>
      </c>
      <c r="F26" s="5">
        <v>0</v>
      </c>
      <c r="G26" s="5" t="s">
        <v>69</v>
      </c>
      <c r="H26" s="7">
        <v>232.32</v>
      </c>
      <c r="I26" s="5">
        <v>198.72</v>
      </c>
      <c r="J26" s="5">
        <v>0</v>
      </c>
      <c r="K26" s="5">
        <v>0</v>
      </c>
      <c r="L26" s="5">
        <v>0</v>
      </c>
      <c r="M26" s="5">
        <v>21.599999999999998</v>
      </c>
      <c r="N26" s="5">
        <v>12</v>
      </c>
      <c r="O26" s="5">
        <v>0</v>
      </c>
      <c r="P26" s="5">
        <v>0</v>
      </c>
      <c r="Q26" s="5">
        <v>0</v>
      </c>
      <c r="R26" s="7">
        <v>234</v>
      </c>
      <c r="S26" s="5">
        <v>0</v>
      </c>
      <c r="T26" s="5">
        <v>12</v>
      </c>
      <c r="U26" s="5">
        <v>0</v>
      </c>
      <c r="V26" s="5">
        <v>174</v>
      </c>
      <c r="W26" s="5">
        <v>0</v>
      </c>
      <c r="X26" s="5">
        <v>0</v>
      </c>
      <c r="Y26" s="5">
        <v>12</v>
      </c>
      <c r="Z26" s="5">
        <v>0</v>
      </c>
      <c r="AA26" s="5">
        <v>0</v>
      </c>
      <c r="AB26" s="5">
        <v>12</v>
      </c>
      <c r="AC26" s="5">
        <v>24</v>
      </c>
      <c r="AD26" s="5">
        <v>0</v>
      </c>
      <c r="AE26" s="5">
        <v>0</v>
      </c>
      <c r="AF26" s="7">
        <v>5000</v>
      </c>
      <c r="AG26" s="5">
        <v>0</v>
      </c>
      <c r="AH26" s="5">
        <v>0</v>
      </c>
      <c r="AI26" s="5">
        <v>0</v>
      </c>
      <c r="AJ26" s="5">
        <v>5000</v>
      </c>
      <c r="AK26" s="5">
        <v>0</v>
      </c>
      <c r="AL26" s="7">
        <v>259.20000000000005</v>
      </c>
      <c r="AM26" s="5">
        <v>0</v>
      </c>
      <c r="AN26" s="5">
        <v>0</v>
      </c>
      <c r="AO26" s="5">
        <v>0</v>
      </c>
      <c r="AP26" s="5">
        <v>0</v>
      </c>
      <c r="AQ26" s="5">
        <v>6</v>
      </c>
      <c r="AR26" s="5">
        <v>253.20000000000002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7">
        <v>84</v>
      </c>
      <c r="AZ26" s="5">
        <v>24</v>
      </c>
      <c r="BA26" s="5">
        <v>60</v>
      </c>
      <c r="BB26" s="5">
        <v>0</v>
      </c>
      <c r="BC26" s="7">
        <v>144</v>
      </c>
      <c r="BD26" s="5">
        <v>0</v>
      </c>
      <c r="BE26" s="5">
        <v>0</v>
      </c>
      <c r="BF26" s="5">
        <v>0</v>
      </c>
      <c r="BG26" s="5">
        <v>40.5</v>
      </c>
      <c r="BH26" s="5">
        <v>0</v>
      </c>
      <c r="BI26" s="5">
        <v>103.5</v>
      </c>
      <c r="BJ26" s="7">
        <v>953.52</v>
      </c>
      <c r="BK26" s="8">
        <f>COUNTIF(I26:Q26,"&gt;0")+COUNTIF(S26:AE26,"&gt;0")+COUNTIF(AM26:AX26,"&gt;0")+COUNTIF(AZ26:BB26,"&gt;0")+COUNTIF(BD26:BI26,"&gt;0")</f>
        <v>14</v>
      </c>
      <c r="BL26" s="8">
        <f>BJ26/BK26</f>
        <v>68.108571428571423</v>
      </c>
      <c r="BM26" s="8">
        <f>BJ26/C26</f>
        <v>0.19070399999999998</v>
      </c>
      <c r="BN26" s="8">
        <f>BL26/C26</f>
        <v>1.3621714285714284E-2</v>
      </c>
    </row>
    <row r="27" spans="1:66">
      <c r="A27" s="5" t="s">
        <v>102</v>
      </c>
      <c r="B27" s="6">
        <v>41887</v>
      </c>
      <c r="C27" s="5">
        <v>3500</v>
      </c>
      <c r="D27" s="5"/>
      <c r="E27" s="5">
        <v>24</v>
      </c>
      <c r="F27" s="5">
        <v>0</v>
      </c>
      <c r="G27" s="5" t="s">
        <v>69</v>
      </c>
      <c r="H27" s="7">
        <v>2000</v>
      </c>
      <c r="I27" s="5">
        <v>0</v>
      </c>
      <c r="J27" s="5">
        <v>0</v>
      </c>
      <c r="K27" s="5">
        <v>0</v>
      </c>
      <c r="L27" s="5">
        <v>2000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7">
        <v>1542</v>
      </c>
      <c r="S27" s="5">
        <v>0</v>
      </c>
      <c r="T27" s="5">
        <v>0</v>
      </c>
      <c r="U27" s="5">
        <v>0</v>
      </c>
      <c r="V27" s="5">
        <v>846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108</v>
      </c>
      <c r="AD27" s="5">
        <v>0</v>
      </c>
      <c r="AE27" s="5">
        <v>588</v>
      </c>
      <c r="AF27" s="7">
        <v>3750</v>
      </c>
      <c r="AG27" s="5">
        <v>0</v>
      </c>
      <c r="AH27" s="5">
        <v>0</v>
      </c>
      <c r="AI27" s="5">
        <v>0</v>
      </c>
      <c r="AJ27" s="5">
        <v>3750</v>
      </c>
      <c r="AK27" s="5">
        <v>0</v>
      </c>
      <c r="AL27" s="7"/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7">
        <v>558</v>
      </c>
      <c r="AZ27" s="5">
        <v>153</v>
      </c>
      <c r="BA27" s="5">
        <v>405</v>
      </c>
      <c r="BB27" s="5">
        <v>0</v>
      </c>
      <c r="BC27" s="7"/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7">
        <v>4100</v>
      </c>
      <c r="BK27" s="8">
        <f>COUNTIF(I27:Q27,"&gt;0")+COUNTIF(S27:AE27,"&gt;0")+COUNTIF(AM27:AX27,"&gt;0")+COUNTIF(AZ27:BB27,"&gt;0")+COUNTIF(BD27:BI27,"&gt;0")</f>
        <v>6</v>
      </c>
      <c r="BL27" s="8">
        <f>BJ27/BK27</f>
        <v>683.33333333333337</v>
      </c>
      <c r="BM27" s="8">
        <f>BJ27/C27</f>
        <v>1.1714285714285715</v>
      </c>
      <c r="BN27" s="8">
        <f>BL27/C27</f>
        <v>0.19523809523809524</v>
      </c>
    </row>
    <row r="28" spans="1:66">
      <c r="A28" s="5" t="s">
        <v>92</v>
      </c>
      <c r="B28" s="6">
        <v>41885</v>
      </c>
      <c r="C28" s="5">
        <v>2000</v>
      </c>
      <c r="D28" s="5"/>
      <c r="E28" s="5">
        <v>22</v>
      </c>
      <c r="F28" s="5">
        <v>0.2</v>
      </c>
      <c r="G28" s="5" t="s">
        <v>69</v>
      </c>
      <c r="H28" s="7">
        <v>781.6</v>
      </c>
      <c r="I28" s="5">
        <v>0</v>
      </c>
      <c r="J28" s="5">
        <v>0</v>
      </c>
      <c r="K28" s="5">
        <v>21.599999999999998</v>
      </c>
      <c r="L28" s="5">
        <v>640</v>
      </c>
      <c r="M28" s="5">
        <v>0</v>
      </c>
      <c r="N28" s="5">
        <v>0</v>
      </c>
      <c r="O28" s="5">
        <v>0</v>
      </c>
      <c r="P28" s="5">
        <v>0</v>
      </c>
      <c r="Q28" s="5">
        <v>120</v>
      </c>
      <c r="R28" s="7">
        <v>108</v>
      </c>
      <c r="S28" s="5">
        <v>0</v>
      </c>
      <c r="T28" s="5">
        <v>0</v>
      </c>
      <c r="U28" s="5">
        <v>0</v>
      </c>
      <c r="V28" s="5">
        <v>108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7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7"/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7"/>
      <c r="AZ28" s="5">
        <v>0</v>
      </c>
      <c r="BA28" s="5">
        <v>0</v>
      </c>
      <c r="BB28" s="5">
        <v>0</v>
      </c>
      <c r="BC28" s="7"/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7">
        <v>889.6</v>
      </c>
      <c r="BK28" s="8">
        <f>COUNTIF(I28:Q28,"&gt;0")+COUNTIF(S28:AE28,"&gt;0")+COUNTIF(AM28:AX28,"&gt;0")+COUNTIF(AZ28:BB28,"&gt;0")+COUNTIF(BD28:BI28,"&gt;0")</f>
        <v>4</v>
      </c>
      <c r="BL28" s="8">
        <f>BJ28/BK28</f>
        <v>222.4</v>
      </c>
      <c r="BM28" s="8">
        <f>BJ28/C28</f>
        <v>0.44480000000000003</v>
      </c>
      <c r="BN28" s="8">
        <f>BL28/C28</f>
        <v>0.11120000000000001</v>
      </c>
    </row>
    <row r="29" spans="1:66">
      <c r="A29" s="5" t="s">
        <v>91</v>
      </c>
      <c r="B29" s="6">
        <v>41880</v>
      </c>
      <c r="C29" s="5">
        <v>2000</v>
      </c>
      <c r="D29" s="5"/>
      <c r="E29" s="5">
        <v>22</v>
      </c>
      <c r="F29" s="5">
        <v>0</v>
      </c>
      <c r="G29" s="5" t="s">
        <v>69</v>
      </c>
      <c r="H29" s="7">
        <v>356.88</v>
      </c>
      <c r="I29" s="5">
        <v>71.760000000000005</v>
      </c>
      <c r="J29" s="5">
        <v>0</v>
      </c>
      <c r="K29" s="5">
        <v>0</v>
      </c>
      <c r="L29" s="5">
        <v>71.28</v>
      </c>
      <c r="M29" s="5">
        <v>95.039999999999992</v>
      </c>
      <c r="N29" s="5">
        <v>0</v>
      </c>
      <c r="O29" s="5">
        <v>0</v>
      </c>
      <c r="P29" s="5">
        <v>118.8</v>
      </c>
      <c r="Q29" s="5">
        <v>0</v>
      </c>
      <c r="R29" s="7">
        <v>468</v>
      </c>
      <c r="S29" s="5">
        <v>0</v>
      </c>
      <c r="T29" s="5">
        <v>0</v>
      </c>
      <c r="U29" s="5">
        <v>0</v>
      </c>
      <c r="V29" s="5">
        <v>171</v>
      </c>
      <c r="W29" s="5">
        <v>96</v>
      </c>
      <c r="X29" s="5">
        <v>0</v>
      </c>
      <c r="Y29" s="5">
        <v>0</v>
      </c>
      <c r="Z29" s="5">
        <v>0</v>
      </c>
      <c r="AA29" s="5">
        <v>0</v>
      </c>
      <c r="AB29" s="5">
        <v>108</v>
      </c>
      <c r="AC29" s="5">
        <v>45</v>
      </c>
      <c r="AD29" s="5">
        <v>0</v>
      </c>
      <c r="AE29" s="5">
        <v>48</v>
      </c>
      <c r="AF29" s="7">
        <v>2820</v>
      </c>
      <c r="AG29" s="5">
        <v>0</v>
      </c>
      <c r="AH29" s="5">
        <v>0</v>
      </c>
      <c r="AI29" s="5">
        <v>0</v>
      </c>
      <c r="AJ29" s="5">
        <v>2820</v>
      </c>
      <c r="AK29" s="5">
        <v>0</v>
      </c>
      <c r="AL29" s="7">
        <v>153.4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144</v>
      </c>
      <c r="AS29" s="5">
        <v>0</v>
      </c>
      <c r="AT29" s="5">
        <v>1.4</v>
      </c>
      <c r="AU29" s="5">
        <v>0</v>
      </c>
      <c r="AV29" s="5">
        <v>0</v>
      </c>
      <c r="AW29" s="5">
        <v>6</v>
      </c>
      <c r="AX29" s="5">
        <v>2</v>
      </c>
      <c r="AY29" s="7">
        <v>417</v>
      </c>
      <c r="AZ29" s="5">
        <v>0</v>
      </c>
      <c r="BA29" s="5">
        <v>417</v>
      </c>
      <c r="BB29" s="5">
        <v>0</v>
      </c>
      <c r="BC29" s="7"/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7">
        <v>1395.28</v>
      </c>
      <c r="BK29" s="8">
        <f>COUNTIF(I29:Q29,"&gt;0")+COUNTIF(S29:AE29,"&gt;0")+COUNTIF(AM29:AX29,"&gt;0")+COUNTIF(AZ29:BB29,"&gt;0")+COUNTIF(BD29:BI29,"&gt;0")</f>
        <v>14</v>
      </c>
      <c r="BL29" s="8">
        <f>BJ29/BK29</f>
        <v>99.662857142857135</v>
      </c>
      <c r="BM29" s="8">
        <f>BJ29/C29</f>
        <v>0.69764000000000004</v>
      </c>
      <c r="BN29" s="8">
        <f>BL29/C29</f>
        <v>4.9831428571428568E-2</v>
      </c>
    </row>
    <row r="30" spans="1:66">
      <c r="A30" s="5" t="s">
        <v>123</v>
      </c>
      <c r="B30" s="6">
        <v>41880</v>
      </c>
      <c r="C30" s="5">
        <v>6000</v>
      </c>
      <c r="D30" s="5"/>
      <c r="E30" s="5">
        <v>22</v>
      </c>
      <c r="F30" s="5">
        <v>0</v>
      </c>
      <c r="G30" s="5" t="s">
        <v>69</v>
      </c>
      <c r="H30" s="7">
        <v>1649.52</v>
      </c>
      <c r="I30" s="5">
        <v>684.16</v>
      </c>
      <c r="J30" s="5">
        <v>0</v>
      </c>
      <c r="K30" s="5">
        <v>63.36</v>
      </c>
      <c r="L30" s="5">
        <v>222</v>
      </c>
      <c r="M30" s="5">
        <v>0</v>
      </c>
      <c r="N30" s="5">
        <v>680</v>
      </c>
      <c r="O30" s="5">
        <v>0</v>
      </c>
      <c r="P30" s="5">
        <v>0</v>
      </c>
      <c r="Q30" s="5">
        <v>0</v>
      </c>
      <c r="R30" s="7">
        <v>1224</v>
      </c>
      <c r="S30" s="5">
        <v>0</v>
      </c>
      <c r="T30" s="5">
        <v>0</v>
      </c>
      <c r="U30" s="5">
        <v>0</v>
      </c>
      <c r="V30" s="5">
        <v>702</v>
      </c>
      <c r="W30" s="5">
        <v>162</v>
      </c>
      <c r="X30" s="5">
        <v>0</v>
      </c>
      <c r="Y30" s="5">
        <v>0</v>
      </c>
      <c r="Z30" s="5">
        <v>0</v>
      </c>
      <c r="AA30" s="5">
        <v>0</v>
      </c>
      <c r="AB30" s="5">
        <v>96</v>
      </c>
      <c r="AC30" s="5">
        <v>180</v>
      </c>
      <c r="AD30" s="5">
        <v>0</v>
      </c>
      <c r="AE30" s="5">
        <v>84</v>
      </c>
      <c r="AF30" s="7">
        <v>9062.5</v>
      </c>
      <c r="AG30" s="5">
        <v>0</v>
      </c>
      <c r="AH30" s="5">
        <v>0</v>
      </c>
      <c r="AI30" s="5">
        <v>0</v>
      </c>
      <c r="AJ30" s="5">
        <v>9062.5</v>
      </c>
      <c r="AK30" s="5">
        <v>0</v>
      </c>
      <c r="AL30" s="7">
        <v>226.2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226.2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7">
        <v>540</v>
      </c>
      <c r="AZ30" s="5">
        <v>30</v>
      </c>
      <c r="BA30" s="5">
        <v>510</v>
      </c>
      <c r="BB30" s="5">
        <v>0</v>
      </c>
      <c r="BC30" s="7"/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7">
        <v>3639.72</v>
      </c>
      <c r="BK30" s="8">
        <f>COUNTIF(I30:Q30,"&gt;0")+COUNTIF(S30:AE30,"&gt;0")+COUNTIF(AM30:AX30,"&gt;0")+COUNTIF(AZ30:BB30,"&gt;0")+COUNTIF(BD30:BI30,"&gt;0")</f>
        <v>12</v>
      </c>
      <c r="BL30" s="8">
        <f>BJ30/BK30</f>
        <v>303.31</v>
      </c>
      <c r="BM30" s="8">
        <f>BJ30/C30</f>
        <v>0.60661999999999994</v>
      </c>
      <c r="BN30" s="8">
        <f>BL30/C30</f>
        <v>5.0551666666666668E-2</v>
      </c>
    </row>
    <row r="31" spans="1:66">
      <c r="A31" s="5" t="s">
        <v>137</v>
      </c>
      <c r="B31" s="6">
        <v>41879</v>
      </c>
      <c r="C31" s="5">
        <v>40000</v>
      </c>
      <c r="D31" s="5"/>
      <c r="E31" s="5">
        <v>21</v>
      </c>
      <c r="F31" s="5">
        <v>0.2</v>
      </c>
      <c r="G31" s="5" t="s">
        <v>69</v>
      </c>
      <c r="H31" s="7">
        <v>4650.8</v>
      </c>
      <c r="I31" s="5">
        <v>0</v>
      </c>
      <c r="J31" s="5">
        <v>0</v>
      </c>
      <c r="K31" s="5">
        <v>221.76</v>
      </c>
      <c r="L31" s="5">
        <v>3912.6400000000003</v>
      </c>
      <c r="M31" s="5">
        <v>356.4</v>
      </c>
      <c r="N31" s="5">
        <v>0</v>
      </c>
      <c r="O31" s="5">
        <v>160</v>
      </c>
      <c r="P31" s="5">
        <v>0</v>
      </c>
      <c r="Q31" s="5">
        <v>0</v>
      </c>
      <c r="R31" s="7">
        <v>1460.04</v>
      </c>
      <c r="S31" s="5">
        <v>0</v>
      </c>
      <c r="T31" s="5">
        <v>0</v>
      </c>
      <c r="U31" s="5">
        <v>0</v>
      </c>
      <c r="V31" s="5">
        <v>914.04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288</v>
      </c>
      <c r="AD31" s="5">
        <v>0</v>
      </c>
      <c r="AE31" s="5">
        <v>258</v>
      </c>
      <c r="AF31" s="7">
        <v>2068</v>
      </c>
      <c r="AG31" s="5">
        <v>0</v>
      </c>
      <c r="AH31" s="5">
        <v>0</v>
      </c>
      <c r="AI31" s="5">
        <v>18</v>
      </c>
      <c r="AJ31" s="5">
        <v>2050</v>
      </c>
      <c r="AK31" s="5">
        <v>0</v>
      </c>
      <c r="AL31" s="7"/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7">
        <v>486</v>
      </c>
      <c r="AZ31" s="5">
        <v>180</v>
      </c>
      <c r="BA31" s="5">
        <v>306</v>
      </c>
      <c r="BB31" s="5">
        <v>0</v>
      </c>
      <c r="BC31" s="7"/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7">
        <v>6596.84</v>
      </c>
      <c r="BK31" s="8">
        <f>COUNTIF(I31:Q31,"&gt;0")+COUNTIF(S31:AE31,"&gt;0")+COUNTIF(AM31:AX31,"&gt;0")+COUNTIF(AZ31:BB31,"&gt;0")+COUNTIF(BD31:BI31,"&gt;0")</f>
        <v>9</v>
      </c>
      <c r="BL31" s="8">
        <f>BJ31/BK31</f>
        <v>732.98222222222228</v>
      </c>
      <c r="BM31" s="8">
        <f>BJ31/C31</f>
        <v>0.16492100000000001</v>
      </c>
      <c r="BN31" s="8">
        <f>BL31/C31</f>
        <v>1.8324555555555556E-2</v>
      </c>
    </row>
    <row r="32" spans="1:66">
      <c r="A32" s="5" t="s">
        <v>99</v>
      </c>
      <c r="B32" s="6">
        <v>41878</v>
      </c>
      <c r="C32" s="5">
        <v>3000</v>
      </c>
      <c r="D32" s="5"/>
      <c r="E32" s="5">
        <v>21</v>
      </c>
      <c r="F32" s="5">
        <v>0.2</v>
      </c>
      <c r="G32" s="5" t="s">
        <v>69</v>
      </c>
      <c r="H32" s="7">
        <v>6450</v>
      </c>
      <c r="I32" s="5">
        <v>0</v>
      </c>
      <c r="J32" s="5">
        <v>0</v>
      </c>
      <c r="K32" s="5">
        <v>0</v>
      </c>
      <c r="L32" s="5">
        <v>5900</v>
      </c>
      <c r="M32" s="5">
        <v>0</v>
      </c>
      <c r="N32" s="5">
        <v>0</v>
      </c>
      <c r="O32" s="5">
        <v>0</v>
      </c>
      <c r="P32" s="5">
        <v>0</v>
      </c>
      <c r="Q32" s="5">
        <v>550</v>
      </c>
      <c r="R32" s="7"/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7">
        <v>937.5</v>
      </c>
      <c r="AG32" s="5">
        <v>0</v>
      </c>
      <c r="AH32" s="5">
        <v>0</v>
      </c>
      <c r="AI32" s="5">
        <v>0</v>
      </c>
      <c r="AJ32" s="5">
        <v>937.5</v>
      </c>
      <c r="AK32" s="5">
        <v>0</v>
      </c>
      <c r="AL32" s="7"/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7"/>
      <c r="AZ32" s="5">
        <v>0</v>
      </c>
      <c r="BA32" s="5">
        <v>0</v>
      </c>
      <c r="BB32" s="5">
        <v>0</v>
      </c>
      <c r="BC32" s="7"/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7">
        <v>6450</v>
      </c>
      <c r="BK32" s="8">
        <f>COUNTIF(I32:Q32,"&gt;0")+COUNTIF(S32:AE32,"&gt;0")+COUNTIF(AM32:AX32,"&gt;0")+COUNTIF(AZ32:BB32,"&gt;0")+COUNTIF(BD32:BI32,"&gt;0")</f>
        <v>2</v>
      </c>
      <c r="BL32" s="8">
        <f>BJ32/BK32</f>
        <v>3225</v>
      </c>
      <c r="BM32" s="8">
        <f>BJ32/C32</f>
        <v>2.15</v>
      </c>
      <c r="BN32" s="8">
        <f>BL32/C32</f>
        <v>1.075</v>
      </c>
    </row>
    <row r="33" spans="1:66">
      <c r="A33" s="5" t="s">
        <v>105</v>
      </c>
      <c r="B33" s="6">
        <v>41877</v>
      </c>
      <c r="C33" s="5">
        <v>4000</v>
      </c>
      <c r="D33" s="5"/>
      <c r="E33" s="5">
        <v>17</v>
      </c>
      <c r="F33" s="5">
        <v>7.6</v>
      </c>
      <c r="G33" s="5" t="s">
        <v>71</v>
      </c>
      <c r="H33" s="7">
        <v>1320</v>
      </c>
      <c r="I33" s="5">
        <v>320</v>
      </c>
      <c r="J33" s="5">
        <v>0</v>
      </c>
      <c r="K33" s="5">
        <v>0</v>
      </c>
      <c r="L33" s="5">
        <v>1000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7">
        <v>2502</v>
      </c>
      <c r="S33" s="5">
        <v>48</v>
      </c>
      <c r="T33" s="5">
        <v>0</v>
      </c>
      <c r="U33" s="5">
        <v>0</v>
      </c>
      <c r="V33" s="5">
        <v>1464</v>
      </c>
      <c r="W33" s="5">
        <v>66</v>
      </c>
      <c r="X33" s="5">
        <v>0</v>
      </c>
      <c r="Y33" s="5">
        <v>0</v>
      </c>
      <c r="Z33" s="5">
        <v>168</v>
      </c>
      <c r="AA33" s="5">
        <v>48</v>
      </c>
      <c r="AB33" s="5">
        <v>168</v>
      </c>
      <c r="AC33" s="5">
        <v>216</v>
      </c>
      <c r="AD33" s="5">
        <v>72</v>
      </c>
      <c r="AE33" s="5">
        <v>252</v>
      </c>
      <c r="AF33" s="7">
        <v>19375</v>
      </c>
      <c r="AG33" s="5">
        <v>0</v>
      </c>
      <c r="AH33" s="5">
        <v>0</v>
      </c>
      <c r="AI33" s="5">
        <v>3750</v>
      </c>
      <c r="AJ33" s="5">
        <v>15625</v>
      </c>
      <c r="AK33" s="5">
        <v>0</v>
      </c>
      <c r="AL33" s="7">
        <v>182.59999999999997</v>
      </c>
      <c r="AM33" s="5">
        <v>10</v>
      </c>
      <c r="AN33" s="5">
        <v>10</v>
      </c>
      <c r="AO33" s="5">
        <v>15.399999999999999</v>
      </c>
      <c r="AP33" s="5">
        <v>24</v>
      </c>
      <c r="AQ33" s="5">
        <v>18.399999999999999</v>
      </c>
      <c r="AR33" s="5">
        <v>0</v>
      </c>
      <c r="AS33" s="5">
        <v>0</v>
      </c>
      <c r="AT33" s="5">
        <v>46.4</v>
      </c>
      <c r="AU33" s="5">
        <v>0</v>
      </c>
      <c r="AV33" s="5">
        <v>0</v>
      </c>
      <c r="AW33" s="5">
        <v>55.399999999999991</v>
      </c>
      <c r="AX33" s="5">
        <v>3</v>
      </c>
      <c r="AY33" s="7">
        <v>552</v>
      </c>
      <c r="AZ33" s="5">
        <v>324</v>
      </c>
      <c r="BA33" s="5">
        <v>228</v>
      </c>
      <c r="BB33" s="5">
        <v>0</v>
      </c>
      <c r="BC33" s="7">
        <v>186</v>
      </c>
      <c r="BD33" s="5">
        <v>0</v>
      </c>
      <c r="BE33" s="5">
        <v>0</v>
      </c>
      <c r="BF33" s="5">
        <v>0</v>
      </c>
      <c r="BG33" s="5">
        <v>0</v>
      </c>
      <c r="BH33" s="5">
        <v>6</v>
      </c>
      <c r="BI33" s="5">
        <v>180</v>
      </c>
      <c r="BJ33" s="7">
        <v>4742.6000000000004</v>
      </c>
      <c r="BK33" s="8">
        <f>COUNTIF(I33:Q33,"&gt;0")+COUNTIF(S33:AE33,"&gt;0")+COUNTIF(AM33:AX33,"&gt;0")+COUNTIF(AZ33:BB33,"&gt;0")+COUNTIF(BD33:BI33,"&gt;0")</f>
        <v>23</v>
      </c>
      <c r="BL33" s="8">
        <f>BJ33/BK33</f>
        <v>206.20000000000002</v>
      </c>
      <c r="BM33" s="8">
        <f>BJ33/C33</f>
        <v>1.1856500000000001</v>
      </c>
      <c r="BN33" s="8">
        <f>BL33/C33</f>
        <v>5.1550000000000006E-2</v>
      </c>
    </row>
    <row r="34" spans="1:66">
      <c r="A34" s="5" t="s">
        <v>117</v>
      </c>
      <c r="B34" s="6">
        <v>41872</v>
      </c>
      <c r="C34" s="5">
        <v>5000</v>
      </c>
      <c r="D34" s="5"/>
      <c r="E34" s="5">
        <v>18</v>
      </c>
      <c r="F34" s="5">
        <v>1.2</v>
      </c>
      <c r="G34" s="5" t="s">
        <v>71</v>
      </c>
      <c r="H34" s="7">
        <v>1850</v>
      </c>
      <c r="I34" s="5">
        <v>0</v>
      </c>
      <c r="J34" s="5">
        <v>0</v>
      </c>
      <c r="K34" s="5">
        <v>0</v>
      </c>
      <c r="L34" s="5">
        <v>1850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7">
        <v>336</v>
      </c>
      <c r="S34" s="5">
        <v>0</v>
      </c>
      <c r="T34" s="5">
        <v>0</v>
      </c>
      <c r="U34" s="5">
        <v>0</v>
      </c>
      <c r="V34" s="5">
        <v>276</v>
      </c>
      <c r="W34" s="5">
        <v>0</v>
      </c>
      <c r="X34" s="5">
        <v>0</v>
      </c>
      <c r="Y34" s="5">
        <v>0</v>
      </c>
      <c r="Z34" s="5">
        <v>0</v>
      </c>
      <c r="AA34" s="5">
        <v>12</v>
      </c>
      <c r="AB34" s="5">
        <v>0</v>
      </c>
      <c r="AC34" s="5">
        <v>48</v>
      </c>
      <c r="AD34" s="5">
        <v>0</v>
      </c>
      <c r="AE34" s="5">
        <v>0</v>
      </c>
      <c r="AF34" s="7">
        <v>3621.1</v>
      </c>
      <c r="AG34" s="5">
        <v>0</v>
      </c>
      <c r="AH34" s="5">
        <v>0</v>
      </c>
      <c r="AI34" s="5">
        <v>183.60000000000002</v>
      </c>
      <c r="AJ34" s="5">
        <v>3437.5</v>
      </c>
      <c r="AK34" s="5">
        <v>0</v>
      </c>
      <c r="AL34" s="7"/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7">
        <v>48</v>
      </c>
      <c r="AZ34" s="5">
        <v>12</v>
      </c>
      <c r="BA34" s="5">
        <v>36</v>
      </c>
      <c r="BB34" s="5">
        <v>0</v>
      </c>
      <c r="BC34" s="7"/>
      <c r="BD34" s="5">
        <v>0</v>
      </c>
      <c r="BE34" s="5">
        <v>0</v>
      </c>
      <c r="BF34" s="5">
        <v>0</v>
      </c>
      <c r="BG34" s="5">
        <v>0</v>
      </c>
      <c r="BH34" s="5">
        <v>0</v>
      </c>
      <c r="BI34" s="5">
        <v>0</v>
      </c>
      <c r="BJ34" s="7">
        <v>2234</v>
      </c>
      <c r="BK34" s="8">
        <f>COUNTIF(I34:Q34,"&gt;0")+COUNTIF(S34:AE34,"&gt;0")+COUNTIF(AM34:AX34,"&gt;0")+COUNTIF(AZ34:BB34,"&gt;0")+COUNTIF(BD34:BI34,"&gt;0")</f>
        <v>6</v>
      </c>
      <c r="BL34" s="8">
        <f>BJ34/BK34</f>
        <v>372.33333333333331</v>
      </c>
      <c r="BM34" s="8">
        <f>BJ34/C34</f>
        <v>0.44679999999999997</v>
      </c>
      <c r="BN34" s="8">
        <f>BL34/C34</f>
        <v>7.4466666666666667E-2</v>
      </c>
    </row>
    <row r="35" spans="1:66">
      <c r="A35" s="5" t="s">
        <v>130</v>
      </c>
      <c r="B35" s="6">
        <v>41872</v>
      </c>
      <c r="C35" s="5">
        <v>10000</v>
      </c>
      <c r="D35" s="5"/>
      <c r="E35" s="5">
        <v>18</v>
      </c>
      <c r="F35" s="5">
        <v>1.2</v>
      </c>
      <c r="G35" s="5" t="s">
        <v>71</v>
      </c>
      <c r="H35" s="7">
        <v>4560</v>
      </c>
      <c r="I35" s="5">
        <v>1400</v>
      </c>
      <c r="J35" s="5">
        <v>0</v>
      </c>
      <c r="K35" s="5">
        <v>0</v>
      </c>
      <c r="L35" s="5">
        <v>1900</v>
      </c>
      <c r="M35" s="5">
        <v>0</v>
      </c>
      <c r="N35" s="5">
        <v>1260</v>
      </c>
      <c r="O35" s="5">
        <v>0</v>
      </c>
      <c r="P35" s="5">
        <v>0</v>
      </c>
      <c r="Q35" s="5">
        <v>0</v>
      </c>
      <c r="R35" s="7">
        <v>2118</v>
      </c>
      <c r="S35" s="5">
        <v>0</v>
      </c>
      <c r="T35" s="5">
        <v>0</v>
      </c>
      <c r="U35" s="5">
        <v>0</v>
      </c>
      <c r="V35" s="5">
        <v>1470</v>
      </c>
      <c r="W35" s="5">
        <v>204</v>
      </c>
      <c r="X35" s="5">
        <v>0</v>
      </c>
      <c r="Y35" s="5">
        <v>0</v>
      </c>
      <c r="Z35" s="5">
        <v>0</v>
      </c>
      <c r="AA35" s="5">
        <v>0</v>
      </c>
      <c r="AB35" s="5">
        <v>156</v>
      </c>
      <c r="AC35" s="5">
        <v>240</v>
      </c>
      <c r="AD35" s="5">
        <v>0</v>
      </c>
      <c r="AE35" s="5">
        <v>48</v>
      </c>
      <c r="AF35" s="7">
        <v>22812.5</v>
      </c>
      <c r="AG35" s="5">
        <v>0</v>
      </c>
      <c r="AH35" s="5">
        <v>0</v>
      </c>
      <c r="AI35" s="5">
        <v>0</v>
      </c>
      <c r="AJ35" s="5">
        <v>22812.5</v>
      </c>
      <c r="AK35" s="5">
        <v>0</v>
      </c>
      <c r="AL35" s="7">
        <v>240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240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7">
        <v>456</v>
      </c>
      <c r="AZ35" s="5">
        <v>96</v>
      </c>
      <c r="BA35" s="5">
        <v>360</v>
      </c>
      <c r="BB35" s="5">
        <v>0</v>
      </c>
      <c r="BC35" s="7"/>
      <c r="BD35" s="5">
        <v>0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  <c r="BJ35" s="7">
        <v>7374</v>
      </c>
      <c r="BK35" s="8">
        <f>COUNTIF(I35:Q35,"&gt;0")+COUNTIF(S35:AE35,"&gt;0")+COUNTIF(AM35:AX35,"&gt;0")+COUNTIF(AZ35:BB35,"&gt;0")+COUNTIF(BD35:BI35,"&gt;0")</f>
        <v>11</v>
      </c>
      <c r="BL35" s="8">
        <f>BJ35/BK35</f>
        <v>670.36363636363637</v>
      </c>
      <c r="BM35" s="8">
        <f>BJ35/C35</f>
        <v>0.73740000000000006</v>
      </c>
      <c r="BN35" s="8">
        <f>BL35/C35</f>
        <v>6.7036363636363644E-2</v>
      </c>
    </row>
    <row r="36" spans="1:66">
      <c r="A36" s="5" t="s">
        <v>70</v>
      </c>
      <c r="B36" s="6">
        <v>41871</v>
      </c>
      <c r="C36" s="5">
        <v>500</v>
      </c>
      <c r="D36" s="5"/>
      <c r="E36" s="5">
        <v>16</v>
      </c>
      <c r="F36" s="5">
        <v>4.5999999999999996</v>
      </c>
      <c r="G36" s="5" t="s">
        <v>71</v>
      </c>
      <c r="H36" s="7">
        <v>3021.6</v>
      </c>
      <c r="I36" s="5">
        <v>0</v>
      </c>
      <c r="J36" s="5">
        <v>0</v>
      </c>
      <c r="K36" s="5">
        <v>0</v>
      </c>
      <c r="L36" s="5">
        <v>3021.6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7">
        <v>279</v>
      </c>
      <c r="S36" s="5">
        <v>0</v>
      </c>
      <c r="T36" s="5">
        <v>0</v>
      </c>
      <c r="U36" s="5">
        <v>0</v>
      </c>
      <c r="V36" s="5">
        <v>225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54</v>
      </c>
      <c r="AD36" s="5">
        <v>0</v>
      </c>
      <c r="AE36" s="5">
        <v>0</v>
      </c>
      <c r="AF36" s="7">
        <v>5562.5</v>
      </c>
      <c r="AG36" s="5">
        <v>0</v>
      </c>
      <c r="AH36" s="5">
        <v>0</v>
      </c>
      <c r="AI36" s="5">
        <v>1500</v>
      </c>
      <c r="AJ36" s="5">
        <v>4062.5</v>
      </c>
      <c r="AK36" s="5">
        <v>0</v>
      </c>
      <c r="AL36" s="7"/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7">
        <v>132</v>
      </c>
      <c r="AZ36" s="5">
        <v>60</v>
      </c>
      <c r="BA36" s="5">
        <v>72</v>
      </c>
      <c r="BB36" s="5">
        <v>0</v>
      </c>
      <c r="BC36" s="7"/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7">
        <v>3432.6</v>
      </c>
      <c r="BK36" s="8">
        <f>COUNTIF(I36:Q36,"&gt;0")+COUNTIF(S36:AE36,"&gt;0")+COUNTIF(AM36:AX36,"&gt;0")+COUNTIF(AZ36:BB36,"&gt;0")+COUNTIF(BD36:BI36,"&gt;0")</f>
        <v>5</v>
      </c>
      <c r="BL36" s="8">
        <f>BJ36/BK36</f>
        <v>686.52</v>
      </c>
      <c r="BM36" s="8">
        <f>BJ36/C36</f>
        <v>6.8651999999999997</v>
      </c>
      <c r="BN36" s="8">
        <f>BL36/C36</f>
        <v>1.37304</v>
      </c>
    </row>
    <row r="37" spans="1:66">
      <c r="A37" s="5" t="s">
        <v>136</v>
      </c>
      <c r="B37" s="6">
        <v>41871</v>
      </c>
      <c r="C37" s="5">
        <v>40000</v>
      </c>
      <c r="D37" s="5"/>
      <c r="E37" s="5">
        <v>16</v>
      </c>
      <c r="F37" s="5">
        <v>4.5999999999999996</v>
      </c>
      <c r="G37" s="5" t="s">
        <v>71</v>
      </c>
      <c r="H37" s="7">
        <v>1264.4000000000001</v>
      </c>
      <c r="I37" s="5">
        <v>0</v>
      </c>
      <c r="J37" s="5">
        <v>0</v>
      </c>
      <c r="K37" s="5">
        <v>14.399999999999999</v>
      </c>
      <c r="L37" s="5">
        <v>1250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7">
        <v>1140</v>
      </c>
      <c r="S37" s="5">
        <v>36</v>
      </c>
      <c r="T37" s="5">
        <v>48</v>
      </c>
      <c r="U37" s="5">
        <v>0</v>
      </c>
      <c r="V37" s="5">
        <v>456</v>
      </c>
      <c r="W37" s="5">
        <v>0</v>
      </c>
      <c r="X37" s="5">
        <v>0</v>
      </c>
      <c r="Y37" s="5">
        <v>0</v>
      </c>
      <c r="Z37" s="5">
        <v>0</v>
      </c>
      <c r="AA37" s="5">
        <v>108</v>
      </c>
      <c r="AB37" s="5">
        <v>36</v>
      </c>
      <c r="AC37" s="5">
        <v>48</v>
      </c>
      <c r="AD37" s="5">
        <v>36</v>
      </c>
      <c r="AE37" s="5">
        <v>372</v>
      </c>
      <c r="AF37" s="7">
        <v>150</v>
      </c>
      <c r="AG37" s="5">
        <v>0</v>
      </c>
      <c r="AH37" s="5">
        <v>0</v>
      </c>
      <c r="AI37" s="5">
        <v>150</v>
      </c>
      <c r="AJ37" s="5">
        <v>0</v>
      </c>
      <c r="AK37" s="5">
        <v>0</v>
      </c>
      <c r="AL37" s="7"/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7">
        <v>1260</v>
      </c>
      <c r="AZ37" s="5">
        <v>540</v>
      </c>
      <c r="BA37" s="5">
        <v>720</v>
      </c>
      <c r="BB37" s="5">
        <v>0</v>
      </c>
      <c r="BC37" s="7">
        <v>4.5</v>
      </c>
      <c r="BD37" s="5">
        <v>0</v>
      </c>
      <c r="BE37" s="5">
        <v>0</v>
      </c>
      <c r="BF37" s="5">
        <v>4.5</v>
      </c>
      <c r="BG37" s="5">
        <v>0</v>
      </c>
      <c r="BH37" s="5">
        <v>0</v>
      </c>
      <c r="BI37" s="5">
        <v>0</v>
      </c>
      <c r="BJ37" s="7">
        <v>3668.9</v>
      </c>
      <c r="BK37" s="8">
        <f>COUNTIF(I37:Q37,"&gt;0")+COUNTIF(S37:AE37,"&gt;0")+COUNTIF(AM37:AX37,"&gt;0")+COUNTIF(AZ37:BB37,"&gt;0")+COUNTIF(BD37:BI37,"&gt;0")</f>
        <v>13</v>
      </c>
      <c r="BL37" s="8">
        <f>BJ37/BK37</f>
        <v>282.22307692307692</v>
      </c>
      <c r="BM37" s="8">
        <f>BJ37/C37</f>
        <v>9.1722499999999998E-2</v>
      </c>
      <c r="BN37" s="8">
        <f>BL37/C37</f>
        <v>7.0555769230769231E-3</v>
      </c>
    </row>
    <row r="38" spans="1:66">
      <c r="A38" s="5" t="s">
        <v>116</v>
      </c>
      <c r="B38" s="6">
        <v>41866</v>
      </c>
      <c r="C38" s="5">
        <v>5000</v>
      </c>
      <c r="D38" s="5"/>
      <c r="E38" s="5">
        <v>20</v>
      </c>
      <c r="F38" s="5">
        <v>5.6</v>
      </c>
      <c r="G38" s="5" t="s">
        <v>67</v>
      </c>
      <c r="H38" s="7">
        <v>4841.2800000000007</v>
      </c>
      <c r="I38" s="5">
        <v>1800</v>
      </c>
      <c r="J38" s="5">
        <v>0</v>
      </c>
      <c r="K38" s="5">
        <v>0</v>
      </c>
      <c r="L38" s="5">
        <v>950.4</v>
      </c>
      <c r="M38" s="5">
        <v>0</v>
      </c>
      <c r="N38" s="5">
        <v>0</v>
      </c>
      <c r="O38" s="5">
        <v>0</v>
      </c>
      <c r="P38" s="5">
        <v>2090.88</v>
      </c>
      <c r="Q38" s="5">
        <v>0</v>
      </c>
      <c r="R38" s="7">
        <v>7068</v>
      </c>
      <c r="S38" s="5">
        <v>0</v>
      </c>
      <c r="T38" s="5">
        <v>0</v>
      </c>
      <c r="U38" s="5">
        <v>0</v>
      </c>
      <c r="V38" s="5">
        <v>3096</v>
      </c>
      <c r="W38" s="5">
        <v>2532</v>
      </c>
      <c r="X38" s="5">
        <v>0</v>
      </c>
      <c r="Y38" s="5">
        <v>0</v>
      </c>
      <c r="Z38" s="5">
        <v>0</v>
      </c>
      <c r="AA38" s="5">
        <v>0</v>
      </c>
      <c r="AB38" s="5">
        <v>720</v>
      </c>
      <c r="AC38" s="5">
        <v>720</v>
      </c>
      <c r="AD38" s="5">
        <v>0</v>
      </c>
      <c r="AE38" s="5">
        <v>0</v>
      </c>
      <c r="AF38" s="7">
        <v>30500</v>
      </c>
      <c r="AG38" s="5">
        <v>0</v>
      </c>
      <c r="AH38" s="5">
        <v>0</v>
      </c>
      <c r="AI38" s="5">
        <v>0</v>
      </c>
      <c r="AJ38" s="5">
        <v>30500</v>
      </c>
      <c r="AK38" s="5">
        <v>0</v>
      </c>
      <c r="AL38" s="7">
        <v>1355.32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1285.32</v>
      </c>
      <c r="AS38" s="5">
        <v>0</v>
      </c>
      <c r="AT38" s="5">
        <v>0</v>
      </c>
      <c r="AU38" s="5">
        <v>0</v>
      </c>
      <c r="AV38" s="5">
        <v>0</v>
      </c>
      <c r="AW38" s="5">
        <v>70</v>
      </c>
      <c r="AX38" s="5">
        <v>0</v>
      </c>
      <c r="AY38" s="7">
        <v>21324</v>
      </c>
      <c r="AZ38" s="5">
        <v>0</v>
      </c>
      <c r="BA38" s="5">
        <v>20736</v>
      </c>
      <c r="BB38" s="5">
        <v>588</v>
      </c>
      <c r="BC38" s="7"/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0</v>
      </c>
      <c r="BJ38" s="7">
        <v>34588.6</v>
      </c>
      <c r="BK38" s="8">
        <f>COUNTIF(I38:Q38,"&gt;0")+COUNTIF(S38:AE38,"&gt;0")+COUNTIF(AM38:AX38,"&gt;0")+COUNTIF(AZ38:BB38,"&gt;0")+COUNTIF(BD38:BI38,"&gt;0")</f>
        <v>11</v>
      </c>
      <c r="BL38" s="8">
        <f>BJ38/BK38</f>
        <v>3144.4181818181819</v>
      </c>
      <c r="BM38" s="8">
        <f>BJ38/C38</f>
        <v>6.9177200000000001</v>
      </c>
      <c r="BN38" s="8">
        <f>BL38/C38</f>
        <v>0.62888363636363642</v>
      </c>
    </row>
    <row r="39" spans="1:66">
      <c r="A39" s="5" t="s">
        <v>101</v>
      </c>
      <c r="B39" s="6">
        <v>41860</v>
      </c>
      <c r="C39" s="5">
        <v>3500</v>
      </c>
      <c r="D39" s="5"/>
      <c r="E39" s="5">
        <v>23</v>
      </c>
      <c r="F39" s="5">
        <v>1.8</v>
      </c>
      <c r="G39" s="5" t="s">
        <v>67</v>
      </c>
      <c r="H39" s="7">
        <v>5000</v>
      </c>
      <c r="I39" s="5">
        <v>600</v>
      </c>
      <c r="J39" s="5">
        <v>0</v>
      </c>
      <c r="K39" s="5">
        <v>0</v>
      </c>
      <c r="L39" s="5">
        <v>4400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7">
        <v>792</v>
      </c>
      <c r="S39" s="5">
        <v>0</v>
      </c>
      <c r="T39" s="5">
        <v>0</v>
      </c>
      <c r="U39" s="5">
        <v>0</v>
      </c>
      <c r="V39" s="5">
        <v>384</v>
      </c>
      <c r="W39" s="5">
        <v>240</v>
      </c>
      <c r="X39" s="5">
        <v>0</v>
      </c>
      <c r="Y39" s="5">
        <v>0</v>
      </c>
      <c r="Z39" s="5">
        <v>0</v>
      </c>
      <c r="AA39" s="5">
        <v>12</v>
      </c>
      <c r="AB39" s="5">
        <v>60</v>
      </c>
      <c r="AC39" s="5">
        <v>72</v>
      </c>
      <c r="AD39" s="5">
        <v>0</v>
      </c>
      <c r="AE39" s="5">
        <v>24</v>
      </c>
      <c r="AF39" s="7">
        <v>6892.5</v>
      </c>
      <c r="AG39" s="5">
        <v>0</v>
      </c>
      <c r="AH39" s="5">
        <v>0</v>
      </c>
      <c r="AI39" s="5">
        <v>0</v>
      </c>
      <c r="AJ39" s="5">
        <v>6892.5</v>
      </c>
      <c r="AK39" s="5">
        <v>0</v>
      </c>
      <c r="AL39" s="7">
        <v>1084.8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1084.8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7">
        <v>261</v>
      </c>
      <c r="AZ39" s="5">
        <v>0</v>
      </c>
      <c r="BA39" s="5">
        <v>261</v>
      </c>
      <c r="BB39" s="5">
        <v>0</v>
      </c>
      <c r="BC39" s="7">
        <v>279</v>
      </c>
      <c r="BD39" s="5">
        <v>0</v>
      </c>
      <c r="BE39" s="5">
        <v>0</v>
      </c>
      <c r="BF39" s="5">
        <v>0</v>
      </c>
      <c r="BG39" s="5">
        <v>36</v>
      </c>
      <c r="BH39" s="5">
        <v>0</v>
      </c>
      <c r="BI39" s="5">
        <v>243</v>
      </c>
      <c r="BJ39" s="7">
        <v>7416.8</v>
      </c>
      <c r="BK39" s="8">
        <f>COUNTIF(I39:Q39,"&gt;0")+COUNTIF(S39:AE39,"&gt;0")+COUNTIF(AM39:AX39,"&gt;0")+COUNTIF(AZ39:BB39,"&gt;0")+COUNTIF(BD39:BI39,"&gt;0")</f>
        <v>12</v>
      </c>
      <c r="BL39" s="8">
        <f>BJ39/BK39</f>
        <v>618.06666666666672</v>
      </c>
      <c r="BM39" s="8">
        <f>BJ39/C39</f>
        <v>2.1190857142857142</v>
      </c>
      <c r="BN39" s="8">
        <f>BL39/C39</f>
        <v>0.17659047619047621</v>
      </c>
    </row>
    <row r="40" spans="1:66">
      <c r="A40" s="5" t="s">
        <v>68</v>
      </c>
      <c r="B40" s="6">
        <v>41852</v>
      </c>
      <c r="C40" s="5">
        <v>500</v>
      </c>
      <c r="D40" s="5"/>
      <c r="E40" s="5">
        <v>26</v>
      </c>
      <c r="F40" s="5">
        <v>0</v>
      </c>
      <c r="G40" s="5" t="s">
        <v>69</v>
      </c>
      <c r="H40" s="7">
        <v>129.12</v>
      </c>
      <c r="I40" s="5">
        <v>33.120000000000005</v>
      </c>
      <c r="J40" s="5">
        <v>0</v>
      </c>
      <c r="K40" s="5">
        <v>0</v>
      </c>
      <c r="L40" s="5">
        <v>72</v>
      </c>
      <c r="M40" s="5">
        <v>0</v>
      </c>
      <c r="N40" s="5">
        <v>24</v>
      </c>
      <c r="O40" s="5">
        <v>0</v>
      </c>
      <c r="P40" s="5">
        <v>0</v>
      </c>
      <c r="Q40" s="5">
        <v>0</v>
      </c>
      <c r="R40" s="7">
        <v>213</v>
      </c>
      <c r="S40" s="5">
        <v>0</v>
      </c>
      <c r="T40" s="5">
        <v>0</v>
      </c>
      <c r="U40" s="5">
        <v>0</v>
      </c>
      <c r="V40" s="5">
        <v>153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24</v>
      </c>
      <c r="AC40" s="5">
        <v>36</v>
      </c>
      <c r="AD40" s="5">
        <v>0</v>
      </c>
      <c r="AE40" s="5">
        <v>0</v>
      </c>
      <c r="AF40" s="7">
        <v>3665</v>
      </c>
      <c r="AG40" s="5">
        <v>0</v>
      </c>
      <c r="AH40" s="5">
        <v>0</v>
      </c>
      <c r="AI40" s="5">
        <v>0</v>
      </c>
      <c r="AJ40" s="5">
        <v>3665</v>
      </c>
      <c r="AK40" s="5">
        <v>0</v>
      </c>
      <c r="AL40" s="7">
        <v>90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90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7">
        <v>24</v>
      </c>
      <c r="AZ40" s="5">
        <v>0</v>
      </c>
      <c r="BA40" s="5">
        <v>24</v>
      </c>
      <c r="BB40" s="5">
        <v>0</v>
      </c>
      <c r="BC40" s="7"/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7">
        <v>456.12</v>
      </c>
      <c r="BK40" s="8">
        <f>COUNTIF(I40:Q40,"&gt;0")+COUNTIF(S40:AE40,"&gt;0")+COUNTIF(AM40:AX40,"&gt;0")+COUNTIF(AZ40:BB40,"&gt;0")+COUNTIF(BD40:BI40,"&gt;0")</f>
        <v>8</v>
      </c>
      <c r="BL40" s="8">
        <f>BJ40/BK40</f>
        <v>57.015000000000001</v>
      </c>
      <c r="BM40" s="8">
        <f>BJ40/C40</f>
        <v>0.91224000000000005</v>
      </c>
      <c r="BN40" s="8">
        <f>BL40/C40</f>
        <v>0.11403000000000001</v>
      </c>
    </row>
    <row r="41" spans="1:66">
      <c r="A41" s="5" t="s">
        <v>82</v>
      </c>
      <c r="B41" s="6">
        <v>41852</v>
      </c>
      <c r="C41" s="5">
        <v>1000</v>
      </c>
      <c r="D41" s="5"/>
      <c r="E41" s="5">
        <v>26</v>
      </c>
      <c r="F41" s="5">
        <v>0</v>
      </c>
      <c r="G41" s="5" t="s">
        <v>69</v>
      </c>
      <c r="H41" s="7">
        <v>316.8</v>
      </c>
      <c r="I41" s="5">
        <v>0</v>
      </c>
      <c r="J41" s="5">
        <v>0</v>
      </c>
      <c r="K41" s="5">
        <v>0</v>
      </c>
      <c r="L41" s="5">
        <v>316.8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7">
        <v>1170</v>
      </c>
      <c r="S41" s="5">
        <v>0</v>
      </c>
      <c r="T41" s="5">
        <v>0</v>
      </c>
      <c r="U41" s="5">
        <v>0</v>
      </c>
      <c r="V41" s="5">
        <v>432</v>
      </c>
      <c r="W41" s="5">
        <v>606</v>
      </c>
      <c r="X41" s="5">
        <v>0</v>
      </c>
      <c r="Y41" s="5">
        <v>0</v>
      </c>
      <c r="Z41" s="5">
        <v>0</v>
      </c>
      <c r="AA41" s="5">
        <v>0</v>
      </c>
      <c r="AB41" s="5">
        <v>72</v>
      </c>
      <c r="AC41" s="5">
        <v>0</v>
      </c>
      <c r="AD41" s="5">
        <v>0</v>
      </c>
      <c r="AE41" s="5">
        <v>60</v>
      </c>
      <c r="AF41" s="7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7"/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7">
        <v>492</v>
      </c>
      <c r="AZ41" s="5">
        <v>96</v>
      </c>
      <c r="BA41" s="5">
        <v>396</v>
      </c>
      <c r="BB41" s="5">
        <v>0</v>
      </c>
      <c r="BC41" s="7"/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7">
        <v>1978.8</v>
      </c>
      <c r="BK41" s="8">
        <f>COUNTIF(I41:Q41,"&gt;0")+COUNTIF(S41:AE41,"&gt;0")+COUNTIF(AM41:AX41,"&gt;0")+COUNTIF(AZ41:BB41,"&gt;0")+COUNTIF(BD41:BI41,"&gt;0")</f>
        <v>7</v>
      </c>
      <c r="BL41" s="8">
        <f>BJ41/BK41</f>
        <v>282.68571428571425</v>
      </c>
      <c r="BM41" s="8">
        <f>BJ41/C41</f>
        <v>1.9787999999999999</v>
      </c>
      <c r="BN41" s="8">
        <f>BL41/C41</f>
        <v>0.28268571428571426</v>
      </c>
    </row>
    <row r="42" spans="1:66">
      <c r="A42" s="5" t="s">
        <v>104</v>
      </c>
      <c r="B42" s="6">
        <v>41852</v>
      </c>
      <c r="C42" s="5">
        <v>4000</v>
      </c>
      <c r="D42" s="5"/>
      <c r="E42" s="5">
        <v>26</v>
      </c>
      <c r="F42" s="5">
        <v>0</v>
      </c>
      <c r="G42" s="5" t="s">
        <v>69</v>
      </c>
      <c r="H42" s="7">
        <v>4235</v>
      </c>
      <c r="I42" s="5">
        <v>135</v>
      </c>
      <c r="J42" s="5">
        <v>0</v>
      </c>
      <c r="K42" s="5">
        <v>0</v>
      </c>
      <c r="L42" s="5">
        <v>4100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7">
        <v>1461</v>
      </c>
      <c r="S42" s="5">
        <v>0</v>
      </c>
      <c r="T42" s="5">
        <v>0</v>
      </c>
      <c r="U42" s="5">
        <v>0</v>
      </c>
      <c r="V42" s="5">
        <v>990</v>
      </c>
      <c r="W42" s="5">
        <v>0</v>
      </c>
      <c r="X42" s="5">
        <v>0</v>
      </c>
      <c r="Y42" s="5">
        <v>0</v>
      </c>
      <c r="Z42" s="5">
        <v>0</v>
      </c>
      <c r="AA42" s="5">
        <v>48</v>
      </c>
      <c r="AB42" s="5">
        <v>207</v>
      </c>
      <c r="AC42" s="5">
        <v>216</v>
      </c>
      <c r="AD42" s="5">
        <v>0</v>
      </c>
      <c r="AE42" s="5">
        <v>0</v>
      </c>
      <c r="AF42" s="7">
        <v>9375</v>
      </c>
      <c r="AG42" s="5">
        <v>0</v>
      </c>
      <c r="AH42" s="5">
        <v>0</v>
      </c>
      <c r="AI42" s="5">
        <v>0</v>
      </c>
      <c r="AJ42" s="5">
        <v>9375</v>
      </c>
      <c r="AK42" s="5">
        <v>0</v>
      </c>
      <c r="AL42" s="7">
        <v>360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360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7">
        <v>864</v>
      </c>
      <c r="AZ42" s="5">
        <v>72</v>
      </c>
      <c r="BA42" s="5">
        <v>792</v>
      </c>
      <c r="BB42" s="5">
        <v>0</v>
      </c>
      <c r="BC42" s="7"/>
      <c r="BD42" s="5">
        <v>0</v>
      </c>
      <c r="BE42" s="5">
        <v>0</v>
      </c>
      <c r="BF42" s="5">
        <v>0</v>
      </c>
      <c r="BG42" s="5">
        <v>0</v>
      </c>
      <c r="BH42" s="5">
        <v>0</v>
      </c>
      <c r="BI42" s="5">
        <v>0</v>
      </c>
      <c r="BJ42" s="7">
        <v>6920</v>
      </c>
      <c r="BK42" s="8">
        <f>COUNTIF(I42:Q42,"&gt;0")+COUNTIF(S42:AE42,"&gt;0")+COUNTIF(AM42:AX42,"&gt;0")+COUNTIF(AZ42:BB42,"&gt;0")+COUNTIF(BD42:BI42,"&gt;0")</f>
        <v>9</v>
      </c>
      <c r="BL42" s="8">
        <f>BJ42/BK42</f>
        <v>768.88888888888891</v>
      </c>
      <c r="BM42" s="8">
        <f>BJ42/C42</f>
        <v>1.73</v>
      </c>
      <c r="BN42" s="8">
        <f>BL42/C42</f>
        <v>0.19222222222222224</v>
      </c>
    </row>
    <row r="43" spans="1:66">
      <c r="A43" s="5" t="s">
        <v>111</v>
      </c>
      <c r="B43" s="6">
        <v>41851</v>
      </c>
      <c r="C43" s="5">
        <v>4800</v>
      </c>
      <c r="D43" s="5"/>
      <c r="E43" s="5">
        <v>25</v>
      </c>
      <c r="F43" s="5">
        <v>0</v>
      </c>
      <c r="G43" s="5" t="s">
        <v>69</v>
      </c>
      <c r="H43" s="7">
        <v>3365.2</v>
      </c>
      <c r="I43" s="5">
        <v>100</v>
      </c>
      <c r="J43" s="5">
        <v>0</v>
      </c>
      <c r="K43" s="5">
        <v>21.599999999999998</v>
      </c>
      <c r="L43" s="5">
        <v>3150</v>
      </c>
      <c r="M43" s="5">
        <v>14.399999999999999</v>
      </c>
      <c r="N43" s="5">
        <v>0</v>
      </c>
      <c r="O43" s="5">
        <v>0</v>
      </c>
      <c r="P43" s="5">
        <v>79.2</v>
      </c>
      <c r="Q43" s="5">
        <v>0</v>
      </c>
      <c r="R43" s="7">
        <v>641.04</v>
      </c>
      <c r="S43" s="5">
        <v>0</v>
      </c>
      <c r="T43" s="5">
        <v>0</v>
      </c>
      <c r="U43" s="5">
        <v>36</v>
      </c>
      <c r="V43" s="5">
        <v>228</v>
      </c>
      <c r="W43" s="5">
        <v>142.56</v>
      </c>
      <c r="X43" s="5">
        <v>0</v>
      </c>
      <c r="Y43" s="5">
        <v>0</v>
      </c>
      <c r="Z43" s="5">
        <v>0</v>
      </c>
      <c r="AA43" s="5">
        <v>0</v>
      </c>
      <c r="AB43" s="5">
        <v>24</v>
      </c>
      <c r="AC43" s="5">
        <v>150.47999999999999</v>
      </c>
      <c r="AD43" s="5">
        <v>0</v>
      </c>
      <c r="AE43" s="5">
        <v>60</v>
      </c>
      <c r="AF43" s="7">
        <v>1200</v>
      </c>
      <c r="AG43" s="5">
        <v>0</v>
      </c>
      <c r="AH43" s="5">
        <v>0</v>
      </c>
      <c r="AI43" s="5">
        <v>1200</v>
      </c>
      <c r="AJ43" s="5">
        <v>0</v>
      </c>
      <c r="AK43" s="5">
        <v>0</v>
      </c>
      <c r="AL43" s="7">
        <v>263.88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263.88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7">
        <v>804</v>
      </c>
      <c r="AZ43" s="5">
        <v>180</v>
      </c>
      <c r="BA43" s="5">
        <v>624</v>
      </c>
      <c r="BB43" s="5">
        <v>0</v>
      </c>
      <c r="BC43" s="7">
        <v>337.5</v>
      </c>
      <c r="BD43" s="5">
        <v>0</v>
      </c>
      <c r="BE43" s="5">
        <v>0</v>
      </c>
      <c r="BF43" s="5">
        <v>45</v>
      </c>
      <c r="BG43" s="5">
        <v>67.5</v>
      </c>
      <c r="BH43" s="5">
        <v>0</v>
      </c>
      <c r="BI43" s="5">
        <v>225</v>
      </c>
      <c r="BJ43" s="7">
        <v>5411.62</v>
      </c>
      <c r="BK43" s="8">
        <f>COUNTIF(I43:Q43,"&gt;0")+COUNTIF(S43:AE43,"&gt;0")+COUNTIF(AM43:AX43,"&gt;0")+COUNTIF(AZ43:BB43,"&gt;0")+COUNTIF(BD43:BI43,"&gt;0")</f>
        <v>17</v>
      </c>
      <c r="BL43" s="8">
        <f>BJ43/BK43</f>
        <v>318.3305882352941</v>
      </c>
      <c r="BM43" s="8">
        <f>BJ43/C43</f>
        <v>1.1274208333333333</v>
      </c>
      <c r="BN43" s="8">
        <f>BL43/C43</f>
        <v>6.6318872549019608E-2</v>
      </c>
    </row>
    <row r="44" spans="1:66">
      <c r="A44" s="5" t="s">
        <v>90</v>
      </c>
      <c r="B44" s="6">
        <v>41850</v>
      </c>
      <c r="C44" s="5">
        <v>2000</v>
      </c>
      <c r="D44" s="5"/>
      <c r="E44" s="5">
        <v>22</v>
      </c>
      <c r="F44" s="5">
        <v>0</v>
      </c>
      <c r="G44" s="5" t="s">
        <v>69</v>
      </c>
      <c r="H44" s="7">
        <v>2500</v>
      </c>
      <c r="I44" s="5">
        <v>0</v>
      </c>
      <c r="J44" s="5">
        <v>0</v>
      </c>
      <c r="K44" s="5">
        <v>0</v>
      </c>
      <c r="L44" s="5">
        <v>2500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7">
        <v>1734</v>
      </c>
      <c r="S44" s="5">
        <v>0</v>
      </c>
      <c r="T44" s="5">
        <v>0</v>
      </c>
      <c r="U44" s="5">
        <v>0</v>
      </c>
      <c r="V44" s="5">
        <v>1284</v>
      </c>
      <c r="W44" s="5">
        <v>270</v>
      </c>
      <c r="X44" s="5">
        <v>0</v>
      </c>
      <c r="Y44" s="5">
        <v>0</v>
      </c>
      <c r="Z44" s="5">
        <v>0</v>
      </c>
      <c r="AA44" s="5">
        <v>0</v>
      </c>
      <c r="AB44" s="5">
        <v>180</v>
      </c>
      <c r="AC44" s="5">
        <v>0</v>
      </c>
      <c r="AD44" s="5">
        <v>0</v>
      </c>
      <c r="AE44" s="5">
        <v>0</v>
      </c>
      <c r="AF44" s="7">
        <v>5700</v>
      </c>
      <c r="AG44" s="5">
        <v>0</v>
      </c>
      <c r="AH44" s="5">
        <v>0</v>
      </c>
      <c r="AI44" s="5">
        <v>0</v>
      </c>
      <c r="AJ44" s="5">
        <v>5700</v>
      </c>
      <c r="AK44" s="5">
        <v>0</v>
      </c>
      <c r="AL44" s="7">
        <v>975.12000000000012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975.12000000000012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7">
        <v>612</v>
      </c>
      <c r="AZ44" s="5">
        <v>0</v>
      </c>
      <c r="BA44" s="5">
        <v>612</v>
      </c>
      <c r="BB44" s="5">
        <v>0</v>
      </c>
      <c r="BC44" s="7"/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7">
        <v>5821.12</v>
      </c>
      <c r="BK44" s="8">
        <f>COUNTIF(I44:Q44,"&gt;0")+COUNTIF(S44:AE44,"&gt;0")+COUNTIF(AM44:AX44,"&gt;0")+COUNTIF(AZ44:BB44,"&gt;0")+COUNTIF(BD44:BI44,"&gt;0")</f>
        <v>6</v>
      </c>
      <c r="BL44" s="8">
        <f>BJ44/BK44</f>
        <v>970.18666666666661</v>
      </c>
      <c r="BM44" s="8">
        <f>BJ44/C44</f>
        <v>2.9105599999999998</v>
      </c>
      <c r="BN44" s="8">
        <f>BL44/C44</f>
        <v>0.48509333333333332</v>
      </c>
    </row>
    <row r="45" spans="1:66">
      <c r="A45" s="5" t="s">
        <v>97</v>
      </c>
      <c r="B45" s="6">
        <v>41850</v>
      </c>
      <c r="C45" s="5">
        <v>2500</v>
      </c>
      <c r="D45" s="5"/>
      <c r="E45" s="5">
        <v>22</v>
      </c>
      <c r="F45" s="5">
        <v>0</v>
      </c>
      <c r="G45" s="5" t="s">
        <v>69</v>
      </c>
      <c r="H45" s="7">
        <v>2194.8000000000002</v>
      </c>
      <c r="I45" s="5">
        <v>516</v>
      </c>
      <c r="J45" s="5">
        <v>0</v>
      </c>
      <c r="K45" s="5">
        <v>28.799999999999997</v>
      </c>
      <c r="L45" s="5">
        <v>1650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7">
        <v>480</v>
      </c>
      <c r="S45" s="5">
        <v>0</v>
      </c>
      <c r="T45" s="5">
        <v>0</v>
      </c>
      <c r="U45" s="5">
        <v>0</v>
      </c>
      <c r="V45" s="5">
        <v>372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24</v>
      </c>
      <c r="AC45" s="5">
        <v>48</v>
      </c>
      <c r="AD45" s="5">
        <v>0</v>
      </c>
      <c r="AE45" s="5">
        <v>36</v>
      </c>
      <c r="AF45" s="7">
        <v>8750</v>
      </c>
      <c r="AG45" s="5">
        <v>0</v>
      </c>
      <c r="AH45" s="5">
        <v>0</v>
      </c>
      <c r="AI45" s="5">
        <v>0</v>
      </c>
      <c r="AJ45" s="5">
        <v>8750</v>
      </c>
      <c r="AK45" s="5">
        <v>0</v>
      </c>
      <c r="AL45" s="7">
        <v>39.6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39.6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7">
        <v>24</v>
      </c>
      <c r="AZ45" s="5">
        <v>24</v>
      </c>
      <c r="BA45" s="5">
        <v>0</v>
      </c>
      <c r="BB45" s="5">
        <v>0</v>
      </c>
      <c r="BC45" s="7"/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7">
        <v>2738.4</v>
      </c>
      <c r="BK45" s="8">
        <f>COUNTIF(I45:Q45,"&gt;0")+COUNTIF(S45:AE45,"&gt;0")+COUNTIF(AM45:AX45,"&gt;0")+COUNTIF(AZ45:BB45,"&gt;0")+COUNTIF(BD45:BI45,"&gt;0")</f>
        <v>9</v>
      </c>
      <c r="BL45" s="8">
        <f>BJ45/BK45</f>
        <v>304.26666666666665</v>
      </c>
      <c r="BM45" s="8">
        <f>BJ45/C45</f>
        <v>1.0953600000000001</v>
      </c>
      <c r="BN45" s="8">
        <f>BL45/C45</f>
        <v>0.12170666666666666</v>
      </c>
    </row>
    <row r="46" spans="1:66">
      <c r="A46" s="5" t="s">
        <v>115</v>
      </c>
      <c r="B46" s="6">
        <v>41848</v>
      </c>
      <c r="C46" s="5">
        <v>5000</v>
      </c>
      <c r="D46" s="5"/>
      <c r="E46" s="5">
        <v>24</v>
      </c>
      <c r="F46" s="5">
        <v>65.599999999999994</v>
      </c>
      <c r="G46" s="5" t="s">
        <v>67</v>
      </c>
      <c r="H46" s="7"/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7">
        <v>1092</v>
      </c>
      <c r="S46" s="5">
        <v>0</v>
      </c>
      <c r="T46" s="5">
        <v>0</v>
      </c>
      <c r="U46" s="5">
        <v>0</v>
      </c>
      <c r="V46" s="5">
        <v>792</v>
      </c>
      <c r="W46" s="5">
        <v>84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216</v>
      </c>
      <c r="AD46" s="5">
        <v>0</v>
      </c>
      <c r="AE46" s="5">
        <v>0</v>
      </c>
      <c r="AF46" s="7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7">
        <v>741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741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7">
        <v>804</v>
      </c>
      <c r="AZ46" s="5">
        <v>0</v>
      </c>
      <c r="BA46" s="5">
        <v>804</v>
      </c>
      <c r="BB46" s="5">
        <v>0</v>
      </c>
      <c r="BC46" s="7"/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</v>
      </c>
      <c r="BJ46" s="7">
        <v>2637</v>
      </c>
      <c r="BK46" s="8">
        <f>COUNTIF(I46:Q46,"&gt;0")+COUNTIF(S46:AE46,"&gt;0")+COUNTIF(AM46:AX46,"&gt;0")+COUNTIF(AZ46:BB46,"&gt;0")+COUNTIF(BD46:BI46,"&gt;0")</f>
        <v>5</v>
      </c>
      <c r="BL46" s="8">
        <f>BJ46/BK46</f>
        <v>527.4</v>
      </c>
      <c r="BM46" s="8">
        <f>BJ46/C46</f>
        <v>0.52739999999999998</v>
      </c>
      <c r="BN46" s="8">
        <f>BL46/C46</f>
        <v>0.10547999999999999</v>
      </c>
    </row>
    <row r="47" spans="1:66">
      <c r="A47" s="5" t="s">
        <v>85</v>
      </c>
      <c r="B47" s="6">
        <v>41838</v>
      </c>
      <c r="C47" s="5">
        <v>1500</v>
      </c>
      <c r="D47" s="5"/>
      <c r="E47" s="5">
        <v>31</v>
      </c>
      <c r="F47" s="5">
        <v>0</v>
      </c>
      <c r="G47" s="5" t="s">
        <v>69</v>
      </c>
      <c r="H47" s="7">
        <v>1908.7199999999998</v>
      </c>
      <c r="I47" s="5">
        <v>40</v>
      </c>
      <c r="J47" s="5">
        <v>0</v>
      </c>
      <c r="K47" s="5">
        <v>0</v>
      </c>
      <c r="L47" s="5">
        <v>1686.56</v>
      </c>
      <c r="M47" s="5">
        <v>95.039999999999992</v>
      </c>
      <c r="N47" s="5">
        <v>0</v>
      </c>
      <c r="O47" s="5">
        <v>0</v>
      </c>
      <c r="P47" s="5">
        <v>87.12</v>
      </c>
      <c r="Q47" s="5">
        <v>0</v>
      </c>
      <c r="R47" s="7">
        <v>228</v>
      </c>
      <c r="S47" s="5">
        <v>0</v>
      </c>
      <c r="T47" s="5">
        <v>0</v>
      </c>
      <c r="U47" s="5">
        <v>0</v>
      </c>
      <c r="V47" s="5">
        <v>252</v>
      </c>
      <c r="W47" s="5">
        <v>-24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7">
        <v>4305</v>
      </c>
      <c r="AG47" s="5">
        <v>0</v>
      </c>
      <c r="AH47" s="5">
        <v>0</v>
      </c>
      <c r="AI47" s="5">
        <v>0</v>
      </c>
      <c r="AJ47" s="5">
        <v>4305</v>
      </c>
      <c r="AK47" s="5">
        <v>0</v>
      </c>
      <c r="AL47" s="7">
        <v>95.88</v>
      </c>
      <c r="AM47" s="5">
        <v>8.3999999999999986</v>
      </c>
      <c r="AN47" s="5">
        <v>0</v>
      </c>
      <c r="AO47" s="5">
        <v>0</v>
      </c>
      <c r="AP47" s="5">
        <v>0</v>
      </c>
      <c r="AQ47" s="5">
        <v>0</v>
      </c>
      <c r="AR47" s="5">
        <v>87.47999999999999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7">
        <v>783</v>
      </c>
      <c r="AZ47" s="5">
        <v>63</v>
      </c>
      <c r="BA47" s="5">
        <v>720</v>
      </c>
      <c r="BB47" s="5">
        <v>0</v>
      </c>
      <c r="BC47" s="7"/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0</v>
      </c>
      <c r="BJ47" s="7">
        <v>3015.6</v>
      </c>
      <c r="BK47" s="8">
        <f>COUNTIF(I47:Q47,"&gt;0")+COUNTIF(S47:AE47,"&gt;0")+COUNTIF(AM47:AX47,"&gt;0")+COUNTIF(AZ47:BB47,"&gt;0")+COUNTIF(BD47:BI47,"&gt;0")</f>
        <v>9</v>
      </c>
      <c r="BL47" s="8">
        <f>BJ47/BK47</f>
        <v>335.06666666666666</v>
      </c>
      <c r="BM47" s="8">
        <f>BJ47/C47</f>
        <v>2.0103999999999997</v>
      </c>
      <c r="BN47" s="8">
        <f>BL47/C47</f>
        <v>0.22337777777777779</v>
      </c>
    </row>
    <row r="48" spans="1:66">
      <c r="A48" s="5" t="s">
        <v>113</v>
      </c>
      <c r="B48" s="6">
        <v>41838</v>
      </c>
      <c r="C48" s="5">
        <v>5000</v>
      </c>
      <c r="D48" s="5"/>
      <c r="E48" s="5">
        <v>31</v>
      </c>
      <c r="F48" s="5">
        <v>0</v>
      </c>
      <c r="G48" s="5" t="s">
        <v>69</v>
      </c>
      <c r="H48" s="7">
        <v>884</v>
      </c>
      <c r="I48" s="5">
        <v>765.2</v>
      </c>
      <c r="J48" s="5">
        <v>0</v>
      </c>
      <c r="K48" s="5">
        <v>0</v>
      </c>
      <c r="L48" s="5">
        <v>118.8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7">
        <v>1218</v>
      </c>
      <c r="S48" s="5">
        <v>0</v>
      </c>
      <c r="T48" s="5">
        <v>0</v>
      </c>
      <c r="U48" s="5">
        <v>0</v>
      </c>
      <c r="V48" s="5">
        <v>672</v>
      </c>
      <c r="W48" s="5">
        <v>330</v>
      </c>
      <c r="X48" s="5">
        <v>0</v>
      </c>
      <c r="Y48" s="5">
        <v>0</v>
      </c>
      <c r="Z48" s="5">
        <v>0</v>
      </c>
      <c r="AA48" s="5">
        <v>0</v>
      </c>
      <c r="AB48" s="5">
        <v>108</v>
      </c>
      <c r="AC48" s="5">
        <v>108</v>
      </c>
      <c r="AD48" s="5">
        <v>0</v>
      </c>
      <c r="AE48" s="5">
        <v>0</v>
      </c>
      <c r="AF48" s="7">
        <v>9250</v>
      </c>
      <c r="AG48" s="5">
        <v>0</v>
      </c>
      <c r="AH48" s="5">
        <v>0</v>
      </c>
      <c r="AI48" s="5">
        <v>0</v>
      </c>
      <c r="AJ48" s="5">
        <v>9250</v>
      </c>
      <c r="AK48" s="5">
        <v>0</v>
      </c>
      <c r="AL48" s="7">
        <v>511.31999999999994</v>
      </c>
      <c r="AM48" s="5">
        <v>16</v>
      </c>
      <c r="AN48" s="5">
        <v>0</v>
      </c>
      <c r="AO48" s="5">
        <v>0</v>
      </c>
      <c r="AP48" s="5">
        <v>0</v>
      </c>
      <c r="AQ48" s="5">
        <v>0</v>
      </c>
      <c r="AR48" s="5">
        <v>499.32</v>
      </c>
      <c r="AS48" s="5">
        <v>0</v>
      </c>
      <c r="AT48" s="5">
        <v>0</v>
      </c>
      <c r="AU48" s="5">
        <v>0</v>
      </c>
      <c r="AV48" s="5">
        <v>0</v>
      </c>
      <c r="AW48" s="5">
        <v>-4</v>
      </c>
      <c r="AX48" s="5">
        <v>0</v>
      </c>
      <c r="AY48" s="7">
        <v>2205</v>
      </c>
      <c r="AZ48" s="5">
        <v>0</v>
      </c>
      <c r="BA48" s="5">
        <v>2061</v>
      </c>
      <c r="BB48" s="5">
        <v>144</v>
      </c>
      <c r="BC48" s="7"/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7">
        <v>4818.32</v>
      </c>
      <c r="BK48" s="8">
        <f>COUNTIF(I48:Q48,"&gt;0")+COUNTIF(S48:AE48,"&gt;0")+COUNTIF(AM48:AX48,"&gt;0")+COUNTIF(AZ48:BB48,"&gt;0")+COUNTIF(BD48:BI48,"&gt;0")</f>
        <v>10</v>
      </c>
      <c r="BL48" s="8">
        <f>BJ48/BK48</f>
        <v>481.83199999999999</v>
      </c>
      <c r="BM48" s="8">
        <f>BJ48/C48</f>
        <v>0.96366399999999997</v>
      </c>
      <c r="BN48" s="8">
        <f>BL48/C48</f>
        <v>9.6366400000000005E-2</v>
      </c>
    </row>
    <row r="49" spans="1:66">
      <c r="A49" s="5" t="s">
        <v>114</v>
      </c>
      <c r="B49" s="6">
        <v>41838</v>
      </c>
      <c r="C49" s="5">
        <v>5000</v>
      </c>
      <c r="D49" s="5"/>
      <c r="E49" s="5">
        <v>31</v>
      </c>
      <c r="F49" s="5">
        <v>0</v>
      </c>
      <c r="G49" s="5" t="s">
        <v>69</v>
      </c>
      <c r="H49" s="7">
        <v>300.95999999999998</v>
      </c>
      <c r="I49" s="5">
        <v>0</v>
      </c>
      <c r="J49" s="5">
        <v>0</v>
      </c>
      <c r="K49" s="5">
        <v>0</v>
      </c>
      <c r="L49" s="5">
        <v>300.95999999999998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7">
        <v>48</v>
      </c>
      <c r="S49" s="5">
        <v>0</v>
      </c>
      <c r="T49" s="5">
        <v>0</v>
      </c>
      <c r="U49" s="5">
        <v>0</v>
      </c>
      <c r="V49" s="5">
        <v>0</v>
      </c>
      <c r="W49" s="5">
        <v>48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7">
        <v>11870</v>
      </c>
      <c r="AG49" s="5">
        <v>0</v>
      </c>
      <c r="AH49" s="5">
        <v>0</v>
      </c>
      <c r="AI49" s="5">
        <v>0</v>
      </c>
      <c r="AJ49" s="5">
        <v>11870</v>
      </c>
      <c r="AK49" s="5">
        <v>0</v>
      </c>
      <c r="AL49" s="7">
        <v>2050.5200000000004</v>
      </c>
      <c r="AM49" s="5">
        <v>0</v>
      </c>
      <c r="AN49" s="5">
        <v>0</v>
      </c>
      <c r="AO49" s="5">
        <v>0</v>
      </c>
      <c r="AP49" s="5">
        <v>0</v>
      </c>
      <c r="AQ49" s="5">
        <v>67.199999999999989</v>
      </c>
      <c r="AR49" s="5">
        <v>1894.3200000000002</v>
      </c>
      <c r="AS49" s="5">
        <v>0</v>
      </c>
      <c r="AT49" s="5">
        <v>0</v>
      </c>
      <c r="AU49" s="5">
        <v>0</v>
      </c>
      <c r="AV49" s="5">
        <v>0</v>
      </c>
      <c r="AW49" s="5">
        <v>89</v>
      </c>
      <c r="AX49" s="5">
        <v>0</v>
      </c>
      <c r="AY49" s="7">
        <v>651</v>
      </c>
      <c r="AZ49" s="5">
        <v>0</v>
      </c>
      <c r="BA49" s="5">
        <v>0</v>
      </c>
      <c r="BB49" s="5">
        <v>651</v>
      </c>
      <c r="BC49" s="7"/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7">
        <v>3050.4800000000005</v>
      </c>
      <c r="BK49" s="8">
        <f>COUNTIF(I49:Q49,"&gt;0")+COUNTIF(S49:AE49,"&gt;0")+COUNTIF(AM49:AX49,"&gt;0")+COUNTIF(AZ49:BB49,"&gt;0")+COUNTIF(BD49:BI49,"&gt;0")</f>
        <v>6</v>
      </c>
      <c r="BL49" s="8">
        <f>BJ49/BK49</f>
        <v>508.41333333333341</v>
      </c>
      <c r="BM49" s="8">
        <f>BJ49/C49</f>
        <v>0.61009600000000008</v>
      </c>
      <c r="BN49" s="8">
        <f>BL49/C49</f>
        <v>0.10168266666666669</v>
      </c>
    </row>
    <row r="50" spans="1:66">
      <c r="A50" s="5" t="s">
        <v>112</v>
      </c>
      <c r="B50" s="6">
        <v>41834</v>
      </c>
      <c r="C50" s="5">
        <v>5000</v>
      </c>
      <c r="D50" s="5"/>
      <c r="E50" s="5">
        <v>21</v>
      </c>
      <c r="F50" s="5">
        <v>0</v>
      </c>
      <c r="G50" s="5" t="s">
        <v>69</v>
      </c>
      <c r="H50" s="7">
        <v>-964.8</v>
      </c>
      <c r="I50" s="5">
        <v>160</v>
      </c>
      <c r="J50" s="5">
        <v>0</v>
      </c>
      <c r="K50" s="5">
        <v>0</v>
      </c>
      <c r="L50" s="5">
        <v>-1124.8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7">
        <v>1182</v>
      </c>
      <c r="S50" s="5">
        <v>0</v>
      </c>
      <c r="T50" s="5">
        <v>0</v>
      </c>
      <c r="U50" s="5">
        <v>0</v>
      </c>
      <c r="V50" s="5">
        <v>474</v>
      </c>
      <c r="W50" s="5">
        <v>504</v>
      </c>
      <c r="X50" s="5">
        <v>0</v>
      </c>
      <c r="Y50" s="5">
        <v>0</v>
      </c>
      <c r="Z50" s="5">
        <v>0</v>
      </c>
      <c r="AA50" s="5">
        <v>0</v>
      </c>
      <c r="AB50" s="5">
        <v>84</v>
      </c>
      <c r="AC50" s="5">
        <v>120</v>
      </c>
      <c r="AD50" s="5">
        <v>0</v>
      </c>
      <c r="AE50" s="5">
        <v>0</v>
      </c>
      <c r="AF50" s="7">
        <v>6370</v>
      </c>
      <c r="AG50" s="5">
        <v>0</v>
      </c>
      <c r="AH50" s="5">
        <v>0</v>
      </c>
      <c r="AI50" s="5">
        <v>0</v>
      </c>
      <c r="AJ50" s="5">
        <v>6370</v>
      </c>
      <c r="AK50" s="5">
        <v>0</v>
      </c>
      <c r="AL50" s="7">
        <v>341.15999999999997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281.15999999999997</v>
      </c>
      <c r="AS50" s="5">
        <v>0</v>
      </c>
      <c r="AT50" s="5">
        <v>0</v>
      </c>
      <c r="AU50" s="5">
        <v>0</v>
      </c>
      <c r="AV50" s="5">
        <v>0</v>
      </c>
      <c r="AW50" s="5">
        <v>60</v>
      </c>
      <c r="AX50" s="5">
        <v>0</v>
      </c>
      <c r="AY50" s="7">
        <v>3120</v>
      </c>
      <c r="AZ50" s="5">
        <v>0</v>
      </c>
      <c r="BA50" s="5">
        <v>2976</v>
      </c>
      <c r="BB50" s="5">
        <v>144</v>
      </c>
      <c r="BC50" s="7"/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7">
        <v>3678.36</v>
      </c>
      <c r="BK50" s="8">
        <f>COUNTIF(I50:Q50,"&gt;0")+COUNTIF(S50:AE50,"&gt;0")+COUNTIF(AM50:AX50,"&gt;0")+COUNTIF(AZ50:BB50,"&gt;0")+COUNTIF(BD50:BI50,"&gt;0")</f>
        <v>9</v>
      </c>
      <c r="BL50" s="8">
        <f>BJ50/BK50</f>
        <v>408.70666666666671</v>
      </c>
      <c r="BM50" s="8">
        <f>BJ50/C50</f>
        <v>0.73567199999999999</v>
      </c>
      <c r="BN50" s="8">
        <f>BL50/C50</f>
        <v>8.1741333333333346E-2</v>
      </c>
    </row>
    <row r="51" spans="1:66">
      <c r="A51" s="5" t="s">
        <v>128</v>
      </c>
      <c r="B51" s="6">
        <v>41834</v>
      </c>
      <c r="C51" s="5">
        <v>8000</v>
      </c>
      <c r="D51" s="5"/>
      <c r="E51" s="5">
        <v>21</v>
      </c>
      <c r="F51" s="5">
        <v>0</v>
      </c>
      <c r="G51" s="5" t="s">
        <v>69</v>
      </c>
      <c r="H51" s="7">
        <v>9623.84</v>
      </c>
      <c r="I51" s="5">
        <v>5260.4</v>
      </c>
      <c r="J51" s="5">
        <v>0</v>
      </c>
      <c r="K51" s="5">
        <v>0</v>
      </c>
      <c r="L51" s="5">
        <v>1971.6</v>
      </c>
      <c r="M51" s="5">
        <v>0</v>
      </c>
      <c r="N51" s="5">
        <v>0</v>
      </c>
      <c r="O51" s="5">
        <v>0</v>
      </c>
      <c r="P51" s="5">
        <v>2391.84</v>
      </c>
      <c r="Q51" s="5">
        <v>0</v>
      </c>
      <c r="R51" s="7">
        <v>13302</v>
      </c>
      <c r="S51" s="5">
        <v>0</v>
      </c>
      <c r="T51" s="5">
        <v>0</v>
      </c>
      <c r="U51" s="5">
        <v>0</v>
      </c>
      <c r="V51" s="5">
        <v>6558</v>
      </c>
      <c r="W51" s="5">
        <v>4248</v>
      </c>
      <c r="X51" s="5">
        <v>0</v>
      </c>
      <c r="Y51" s="5">
        <v>0</v>
      </c>
      <c r="Z51" s="5">
        <v>0</v>
      </c>
      <c r="AA51" s="5">
        <v>0</v>
      </c>
      <c r="AB51" s="5">
        <v>1176</v>
      </c>
      <c r="AC51" s="5">
        <v>1320</v>
      </c>
      <c r="AD51" s="5">
        <v>0</v>
      </c>
      <c r="AE51" s="5">
        <v>0</v>
      </c>
      <c r="AF51" s="7">
        <v>52340</v>
      </c>
      <c r="AG51" s="5">
        <v>0</v>
      </c>
      <c r="AH51" s="5">
        <v>0</v>
      </c>
      <c r="AI51" s="5">
        <v>0</v>
      </c>
      <c r="AJ51" s="5">
        <v>52340</v>
      </c>
      <c r="AK51" s="5">
        <v>0</v>
      </c>
      <c r="AL51" s="7">
        <v>4740.6000000000004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4458.6000000000004</v>
      </c>
      <c r="AS51" s="5">
        <v>0</v>
      </c>
      <c r="AT51" s="5">
        <v>0</v>
      </c>
      <c r="AU51" s="5">
        <v>0</v>
      </c>
      <c r="AV51" s="5">
        <v>0</v>
      </c>
      <c r="AW51" s="5">
        <v>282</v>
      </c>
      <c r="AX51" s="5">
        <v>0</v>
      </c>
      <c r="AY51" s="7">
        <v>42588</v>
      </c>
      <c r="AZ51" s="5">
        <v>0</v>
      </c>
      <c r="BA51" s="5">
        <v>40608</v>
      </c>
      <c r="BB51" s="5">
        <v>1980</v>
      </c>
      <c r="BC51" s="7"/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7">
        <v>70254.44</v>
      </c>
      <c r="BK51" s="8">
        <f>COUNTIF(I51:Q51,"&gt;0")+COUNTIF(S51:AE51,"&gt;0")+COUNTIF(AM51:AX51,"&gt;0")+COUNTIF(AZ51:BB51,"&gt;0")+COUNTIF(BD51:BI51,"&gt;0")</f>
        <v>11</v>
      </c>
      <c r="BL51" s="8">
        <f>BJ51/BK51</f>
        <v>6386.7672727272729</v>
      </c>
      <c r="BM51" s="8">
        <f>BJ51/C51</f>
        <v>8.7818050000000003</v>
      </c>
      <c r="BN51" s="8">
        <f>BL51/C51</f>
        <v>0.79834590909090908</v>
      </c>
    </row>
    <row r="52" spans="1:66">
      <c r="A52" s="5" t="s">
        <v>135</v>
      </c>
      <c r="B52" s="6">
        <v>41829</v>
      </c>
      <c r="C52" s="5">
        <v>40000</v>
      </c>
      <c r="D52" s="5"/>
      <c r="E52" s="5">
        <v>17</v>
      </c>
      <c r="F52" s="5">
        <v>2</v>
      </c>
      <c r="G52" s="5" t="s">
        <v>71</v>
      </c>
      <c r="H52" s="7">
        <v>53562.96</v>
      </c>
      <c r="I52" s="5">
        <v>0</v>
      </c>
      <c r="J52" s="5">
        <v>0</v>
      </c>
      <c r="K52" s="5">
        <v>950.4</v>
      </c>
      <c r="L52" s="5">
        <v>52612.56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7">
        <v>4926.24</v>
      </c>
      <c r="S52" s="5">
        <v>0</v>
      </c>
      <c r="T52" s="5">
        <v>0</v>
      </c>
      <c r="U52" s="5">
        <v>0</v>
      </c>
      <c r="V52" s="5">
        <v>1061.28</v>
      </c>
      <c r="W52" s="5">
        <v>0</v>
      </c>
      <c r="X52" s="5">
        <v>1710.72</v>
      </c>
      <c r="Y52" s="5">
        <v>0</v>
      </c>
      <c r="Z52" s="5">
        <v>0</v>
      </c>
      <c r="AA52" s="5">
        <v>752.4</v>
      </c>
      <c r="AB52" s="5">
        <v>0</v>
      </c>
      <c r="AC52" s="5">
        <v>807.84</v>
      </c>
      <c r="AD52" s="5">
        <v>0</v>
      </c>
      <c r="AE52" s="5">
        <v>594</v>
      </c>
      <c r="AF52" s="7">
        <v>15000</v>
      </c>
      <c r="AG52" s="5">
        <v>0</v>
      </c>
      <c r="AH52" s="5">
        <v>0</v>
      </c>
      <c r="AI52" s="5">
        <v>0</v>
      </c>
      <c r="AJ52" s="5">
        <v>15000</v>
      </c>
      <c r="AK52" s="5">
        <v>0</v>
      </c>
      <c r="AL52" s="7">
        <v>480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480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7">
        <v>2064</v>
      </c>
      <c r="AZ52" s="5">
        <v>0</v>
      </c>
      <c r="BA52" s="5">
        <v>2064</v>
      </c>
      <c r="BB52" s="5">
        <v>0</v>
      </c>
      <c r="BC52" s="7">
        <v>508.5</v>
      </c>
      <c r="BD52" s="5">
        <v>0</v>
      </c>
      <c r="BE52" s="5">
        <v>0</v>
      </c>
      <c r="BF52" s="5">
        <v>0</v>
      </c>
      <c r="BG52" s="5">
        <v>211.5</v>
      </c>
      <c r="BH52" s="5">
        <v>0</v>
      </c>
      <c r="BI52" s="5">
        <v>297</v>
      </c>
      <c r="BJ52" s="7">
        <v>61541.7</v>
      </c>
      <c r="BK52" s="8">
        <f>COUNTIF(I52:Q52,"&gt;0")+COUNTIF(S52:AE52,"&gt;0")+COUNTIF(AM52:AX52,"&gt;0")+COUNTIF(AZ52:BB52,"&gt;0")+COUNTIF(BD52:BI52,"&gt;0")</f>
        <v>11</v>
      </c>
      <c r="BL52" s="8">
        <f>BJ52/BK52</f>
        <v>5594.7</v>
      </c>
      <c r="BM52" s="8">
        <f>BJ52/C52</f>
        <v>1.5385424999999999</v>
      </c>
      <c r="BN52" s="8">
        <f>BL52/C52</f>
        <v>0.13986750000000001</v>
      </c>
    </row>
    <row r="53" spans="1:66">
      <c r="A53" s="5" t="s">
        <v>96</v>
      </c>
      <c r="B53" s="6">
        <v>41825</v>
      </c>
      <c r="C53" s="5">
        <v>2500</v>
      </c>
      <c r="D53" s="5"/>
      <c r="E53" s="5">
        <v>22</v>
      </c>
      <c r="F53" s="5">
        <v>3.6</v>
      </c>
      <c r="G53" s="5" t="s">
        <v>67</v>
      </c>
      <c r="H53" s="7">
        <v>1120.72</v>
      </c>
      <c r="I53" s="5">
        <v>400</v>
      </c>
      <c r="J53" s="5">
        <v>0</v>
      </c>
      <c r="K53" s="5">
        <v>0</v>
      </c>
      <c r="L53" s="5">
        <v>221.76</v>
      </c>
      <c r="M53" s="5">
        <v>0</v>
      </c>
      <c r="N53" s="5">
        <v>0</v>
      </c>
      <c r="O53" s="5">
        <v>0</v>
      </c>
      <c r="P53" s="5">
        <v>498.96</v>
      </c>
      <c r="Q53" s="5">
        <v>0</v>
      </c>
      <c r="R53" s="7">
        <v>807</v>
      </c>
      <c r="S53" s="5">
        <v>0</v>
      </c>
      <c r="T53" s="5">
        <v>0</v>
      </c>
      <c r="U53" s="5">
        <v>0</v>
      </c>
      <c r="V53" s="5">
        <v>468</v>
      </c>
      <c r="W53" s="5">
        <v>36</v>
      </c>
      <c r="X53" s="5">
        <v>0</v>
      </c>
      <c r="Y53" s="5">
        <v>0</v>
      </c>
      <c r="Z53" s="5">
        <v>0</v>
      </c>
      <c r="AA53" s="5">
        <v>60</v>
      </c>
      <c r="AB53" s="5">
        <v>72</v>
      </c>
      <c r="AC53" s="5">
        <v>99</v>
      </c>
      <c r="AD53" s="5">
        <v>0</v>
      </c>
      <c r="AE53" s="5">
        <v>72</v>
      </c>
      <c r="AF53" s="7">
        <v>7085</v>
      </c>
      <c r="AG53" s="5">
        <v>0</v>
      </c>
      <c r="AH53" s="5">
        <v>0</v>
      </c>
      <c r="AI53" s="5">
        <v>0</v>
      </c>
      <c r="AJ53" s="5">
        <v>7085</v>
      </c>
      <c r="AK53" s="5">
        <v>0</v>
      </c>
      <c r="AL53" s="7">
        <v>232.2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220.2</v>
      </c>
      <c r="AS53" s="5">
        <v>0</v>
      </c>
      <c r="AT53" s="5">
        <v>0</v>
      </c>
      <c r="AU53" s="5">
        <v>0</v>
      </c>
      <c r="AV53" s="5">
        <v>0</v>
      </c>
      <c r="AW53" s="5">
        <v>12</v>
      </c>
      <c r="AX53" s="5">
        <v>0</v>
      </c>
      <c r="AY53" s="7">
        <v>807.84</v>
      </c>
      <c r="AZ53" s="5">
        <v>0</v>
      </c>
      <c r="BA53" s="5">
        <v>807.84</v>
      </c>
      <c r="BB53" s="5">
        <v>0</v>
      </c>
      <c r="BC53" s="7">
        <v>81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81</v>
      </c>
      <c r="BJ53" s="7">
        <v>3048.76</v>
      </c>
      <c r="BK53" s="8">
        <f>COUNTIF(I53:Q53,"&gt;0")+COUNTIF(S53:AE53,"&gt;0")+COUNTIF(AM53:AX53,"&gt;0")+COUNTIF(AZ53:BB53,"&gt;0")+COUNTIF(BD53:BI53,"&gt;0")</f>
        <v>13</v>
      </c>
      <c r="BL53" s="8">
        <f>BJ53/BK53</f>
        <v>234.52</v>
      </c>
      <c r="BM53" s="8">
        <f>BJ53/C53</f>
        <v>1.2195040000000001</v>
      </c>
      <c r="BN53" s="8">
        <f>BL53/C53</f>
        <v>9.3808000000000002E-2</v>
      </c>
    </row>
    <row r="54" spans="1:66">
      <c r="A54" s="5" t="s">
        <v>98</v>
      </c>
      <c r="B54" s="6">
        <v>41824</v>
      </c>
      <c r="C54" s="5">
        <v>3000</v>
      </c>
      <c r="D54" s="5"/>
      <c r="E54" s="5">
        <v>30</v>
      </c>
      <c r="F54" s="5">
        <v>0</v>
      </c>
      <c r="G54" s="5" t="s">
        <v>69</v>
      </c>
      <c r="H54" s="7">
        <v>1140</v>
      </c>
      <c r="I54" s="5">
        <v>140</v>
      </c>
      <c r="J54" s="5">
        <v>0</v>
      </c>
      <c r="K54" s="5">
        <v>0</v>
      </c>
      <c r="L54" s="5">
        <v>1000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7"/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7">
        <v>4620</v>
      </c>
      <c r="AG54" s="5">
        <v>0</v>
      </c>
      <c r="AH54" s="5">
        <v>0</v>
      </c>
      <c r="AI54" s="5">
        <v>0</v>
      </c>
      <c r="AJ54" s="5">
        <v>4620</v>
      </c>
      <c r="AK54" s="5">
        <v>0</v>
      </c>
      <c r="AL54" s="7"/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7"/>
      <c r="AZ54" s="5">
        <v>0</v>
      </c>
      <c r="BA54" s="5">
        <v>0</v>
      </c>
      <c r="BB54" s="5">
        <v>0</v>
      </c>
      <c r="BC54" s="7"/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7">
        <v>1140</v>
      </c>
      <c r="BK54" s="8">
        <f>COUNTIF(I54:Q54,"&gt;0")+COUNTIF(S54:AE54,"&gt;0")+COUNTIF(AM54:AX54,"&gt;0")+COUNTIF(AZ54:BB54,"&gt;0")+COUNTIF(BD54:BI54,"&gt;0")</f>
        <v>2</v>
      </c>
      <c r="BL54" s="8">
        <f>BJ54/BK54</f>
        <v>570</v>
      </c>
      <c r="BM54" s="8">
        <f>BJ54/C54</f>
        <v>0.38</v>
      </c>
      <c r="BN54" s="8">
        <f>BL54/C54</f>
        <v>0.19</v>
      </c>
    </row>
    <row r="55" spans="1:66">
      <c r="A55" s="5" t="s">
        <v>127</v>
      </c>
      <c r="B55" s="6">
        <v>41822</v>
      </c>
      <c r="C55" s="5">
        <v>8000</v>
      </c>
      <c r="D55" s="5"/>
      <c r="E55" s="5">
        <v>20</v>
      </c>
      <c r="F55" s="5">
        <v>0</v>
      </c>
      <c r="G55" s="5" t="s">
        <v>69</v>
      </c>
      <c r="H55" s="7">
        <v>1895.52</v>
      </c>
      <c r="I55" s="5">
        <v>0</v>
      </c>
      <c r="J55" s="5">
        <v>0</v>
      </c>
      <c r="K55" s="5">
        <v>50.399999999999991</v>
      </c>
      <c r="L55" s="5">
        <v>1524.24</v>
      </c>
      <c r="M55" s="5">
        <v>0</v>
      </c>
      <c r="N55" s="5">
        <v>0</v>
      </c>
      <c r="O55" s="5">
        <v>0</v>
      </c>
      <c r="P55" s="5">
        <v>110.88</v>
      </c>
      <c r="Q55" s="5">
        <v>210</v>
      </c>
      <c r="R55" s="7">
        <v>822.84</v>
      </c>
      <c r="S55" s="5">
        <v>0</v>
      </c>
      <c r="T55" s="5">
        <v>0</v>
      </c>
      <c r="U55" s="5">
        <v>0</v>
      </c>
      <c r="V55" s="5">
        <v>198</v>
      </c>
      <c r="W55" s="5">
        <v>210</v>
      </c>
      <c r="X55" s="5">
        <v>114.84</v>
      </c>
      <c r="Y55" s="5">
        <v>0</v>
      </c>
      <c r="Z55" s="5">
        <v>0</v>
      </c>
      <c r="AA55" s="5">
        <v>96</v>
      </c>
      <c r="AB55" s="5">
        <v>72</v>
      </c>
      <c r="AC55" s="5">
        <v>84</v>
      </c>
      <c r="AD55" s="5">
        <v>0</v>
      </c>
      <c r="AE55" s="5">
        <v>48</v>
      </c>
      <c r="AF55" s="7">
        <v>4710</v>
      </c>
      <c r="AG55" s="5">
        <v>0</v>
      </c>
      <c r="AH55" s="5">
        <v>0</v>
      </c>
      <c r="AI55" s="5">
        <v>0</v>
      </c>
      <c r="AJ55" s="5">
        <v>4710</v>
      </c>
      <c r="AK55" s="5">
        <v>0</v>
      </c>
      <c r="AL55" s="7">
        <v>119.4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119.4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7">
        <v>756</v>
      </c>
      <c r="AZ55" s="5">
        <v>12</v>
      </c>
      <c r="BA55" s="5">
        <v>744</v>
      </c>
      <c r="BB55" s="5">
        <v>0</v>
      </c>
      <c r="BC55" s="7">
        <v>54</v>
      </c>
      <c r="BD55" s="5">
        <v>0</v>
      </c>
      <c r="BE55" s="5">
        <v>0</v>
      </c>
      <c r="BF55" s="5">
        <v>40.5</v>
      </c>
      <c r="BG55" s="5">
        <v>0</v>
      </c>
      <c r="BH55" s="5">
        <v>0</v>
      </c>
      <c r="BI55" s="5">
        <v>13.5</v>
      </c>
      <c r="BJ55" s="7">
        <v>3647.76</v>
      </c>
      <c r="BK55" s="8">
        <f>COUNTIF(I55:Q55,"&gt;0")+COUNTIF(S55:AE55,"&gt;0")+COUNTIF(AM55:AX55,"&gt;0")+COUNTIF(AZ55:BB55,"&gt;0")+COUNTIF(BD55:BI55,"&gt;0")</f>
        <v>16</v>
      </c>
      <c r="BL55" s="8">
        <f>BJ55/BK55</f>
        <v>227.98500000000001</v>
      </c>
      <c r="BM55" s="8">
        <f>BJ55/C55</f>
        <v>0.45597000000000004</v>
      </c>
      <c r="BN55" s="8">
        <f>BL55/C55</f>
        <v>2.8498125000000003E-2</v>
      </c>
    </row>
    <row r="56" spans="1:66">
      <c r="A56" s="5" t="s">
        <v>129</v>
      </c>
      <c r="B56" s="6">
        <v>41820</v>
      </c>
      <c r="C56" s="5">
        <v>10000</v>
      </c>
      <c r="D56" s="5"/>
      <c r="E56" s="5">
        <v>18</v>
      </c>
      <c r="F56" s="5">
        <v>0.6</v>
      </c>
      <c r="G56" s="5" t="s">
        <v>71</v>
      </c>
      <c r="H56" s="7">
        <v>2925.04</v>
      </c>
      <c r="I56" s="5">
        <v>0</v>
      </c>
      <c r="J56" s="5">
        <v>0</v>
      </c>
      <c r="K56" s="5">
        <v>47.519999999999996</v>
      </c>
      <c r="L56" s="5">
        <v>2877.52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7">
        <v>693.72</v>
      </c>
      <c r="S56" s="5">
        <v>0</v>
      </c>
      <c r="T56" s="5">
        <v>0</v>
      </c>
      <c r="U56" s="5">
        <v>0</v>
      </c>
      <c r="V56" s="5">
        <v>205.44</v>
      </c>
      <c r="W56" s="5">
        <v>0</v>
      </c>
      <c r="X56" s="5">
        <v>304.92</v>
      </c>
      <c r="Y56" s="5">
        <v>0</v>
      </c>
      <c r="Z56" s="5">
        <v>0</v>
      </c>
      <c r="AA56" s="5">
        <v>87.36</v>
      </c>
      <c r="AB56" s="5">
        <v>0</v>
      </c>
      <c r="AC56" s="5">
        <v>60</v>
      </c>
      <c r="AD56" s="5">
        <v>0</v>
      </c>
      <c r="AE56" s="5">
        <v>36</v>
      </c>
      <c r="AF56" s="7">
        <v>4454.3</v>
      </c>
      <c r="AG56" s="5">
        <v>0</v>
      </c>
      <c r="AH56" s="5">
        <v>0</v>
      </c>
      <c r="AI56" s="5">
        <v>91.800000000000011</v>
      </c>
      <c r="AJ56" s="5">
        <v>4362.5</v>
      </c>
      <c r="AK56" s="5">
        <v>0</v>
      </c>
      <c r="AL56" s="7">
        <v>210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210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7">
        <v>45</v>
      </c>
      <c r="AZ56" s="5">
        <v>0</v>
      </c>
      <c r="BA56" s="5">
        <v>45</v>
      </c>
      <c r="BB56" s="5">
        <v>0</v>
      </c>
      <c r="BC56" s="7">
        <v>193.5</v>
      </c>
      <c r="BD56" s="5">
        <v>0</v>
      </c>
      <c r="BE56" s="5">
        <v>0</v>
      </c>
      <c r="BF56" s="5">
        <v>0</v>
      </c>
      <c r="BG56" s="5">
        <v>76.5</v>
      </c>
      <c r="BH56" s="5">
        <v>0</v>
      </c>
      <c r="BI56" s="5">
        <v>117</v>
      </c>
      <c r="BJ56" s="7">
        <v>4067.26</v>
      </c>
      <c r="BK56" s="8">
        <f>COUNTIF(I56:Q56,"&gt;0")+COUNTIF(S56:AE56,"&gt;0")+COUNTIF(AM56:AX56,"&gt;0")+COUNTIF(AZ56:BB56,"&gt;0")+COUNTIF(BD56:BI56,"&gt;0")</f>
        <v>11</v>
      </c>
      <c r="BL56" s="8">
        <f>BJ56/BK56</f>
        <v>369.75090909090909</v>
      </c>
      <c r="BM56" s="8">
        <f>BJ56/C56</f>
        <v>0.40672600000000003</v>
      </c>
      <c r="BN56" s="8">
        <f>BL56/C56</f>
        <v>3.6975090909090909E-2</v>
      </c>
    </row>
    <row r="57" spans="1:66">
      <c r="A57" s="5" t="s">
        <v>134</v>
      </c>
      <c r="B57" s="6">
        <v>41820</v>
      </c>
      <c r="C57" s="5">
        <v>40000</v>
      </c>
      <c r="D57" s="5"/>
      <c r="E57" s="5">
        <v>18</v>
      </c>
      <c r="F57" s="5">
        <v>0.6</v>
      </c>
      <c r="G57" s="5" t="s">
        <v>71</v>
      </c>
      <c r="H57" s="7">
        <v>5280</v>
      </c>
      <c r="I57" s="5">
        <v>680</v>
      </c>
      <c r="J57" s="5">
        <v>0</v>
      </c>
      <c r="K57" s="5">
        <v>0</v>
      </c>
      <c r="L57" s="5">
        <v>4600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7"/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7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7"/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7"/>
      <c r="AZ57" s="5">
        <v>0</v>
      </c>
      <c r="BA57" s="5">
        <v>0</v>
      </c>
      <c r="BB57" s="5">
        <v>0</v>
      </c>
      <c r="BC57" s="7"/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7">
        <v>5280</v>
      </c>
      <c r="BK57" s="8">
        <f>COUNTIF(I57:Q57,"&gt;0")+COUNTIF(S57:AE57,"&gt;0")+COUNTIF(AM57:AX57,"&gt;0")+COUNTIF(AZ57:BB57,"&gt;0")+COUNTIF(BD57:BI57,"&gt;0")</f>
        <v>2</v>
      </c>
      <c r="BL57" s="8">
        <f>BJ57/BK57</f>
        <v>2640</v>
      </c>
      <c r="BM57" s="8">
        <f>BJ57/C57</f>
        <v>0.13200000000000001</v>
      </c>
      <c r="BN57" s="8">
        <f>BL57/C57</f>
        <v>6.6000000000000003E-2</v>
      </c>
    </row>
    <row r="58" spans="1:66">
      <c r="A58" s="5" t="s">
        <v>89</v>
      </c>
      <c r="B58" s="6">
        <v>41819</v>
      </c>
      <c r="C58" s="5">
        <v>2000</v>
      </c>
      <c r="D58" s="5"/>
      <c r="E58" s="5">
        <v>19</v>
      </c>
      <c r="F58" s="5">
        <v>2.2000000000000002</v>
      </c>
      <c r="G58" s="5" t="s">
        <v>71</v>
      </c>
      <c r="H58" s="7">
        <v>2910</v>
      </c>
      <c r="I58" s="5">
        <v>260</v>
      </c>
      <c r="J58" s="5">
        <v>0</v>
      </c>
      <c r="K58" s="5">
        <v>0</v>
      </c>
      <c r="L58" s="5">
        <v>2650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7">
        <v>36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12</v>
      </c>
      <c r="AC58" s="5">
        <v>24</v>
      </c>
      <c r="AD58" s="5">
        <v>0</v>
      </c>
      <c r="AE58" s="5">
        <v>0</v>
      </c>
      <c r="AF58" s="7">
        <v>3000</v>
      </c>
      <c r="AG58" s="5">
        <v>0</v>
      </c>
      <c r="AH58" s="5">
        <v>0</v>
      </c>
      <c r="AI58" s="5">
        <v>0</v>
      </c>
      <c r="AJ58" s="5">
        <v>3000</v>
      </c>
      <c r="AK58" s="5">
        <v>0</v>
      </c>
      <c r="AL58" s="7"/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7">
        <v>166.8</v>
      </c>
      <c r="AZ58" s="5">
        <v>16.8</v>
      </c>
      <c r="BA58" s="5">
        <v>150</v>
      </c>
      <c r="BB58" s="5">
        <v>0</v>
      </c>
      <c r="BC58" s="7"/>
      <c r="BD58" s="5">
        <v>0</v>
      </c>
      <c r="BE58" s="5">
        <v>0</v>
      </c>
      <c r="BF58" s="5">
        <v>0</v>
      </c>
      <c r="BG58" s="5">
        <v>0</v>
      </c>
      <c r="BH58" s="5">
        <v>0</v>
      </c>
      <c r="BI58" s="5">
        <v>0</v>
      </c>
      <c r="BJ58" s="7">
        <v>3112.8</v>
      </c>
      <c r="BK58" s="8">
        <f>COUNTIF(I58:Q58,"&gt;0")+COUNTIF(S58:AE58,"&gt;0")+COUNTIF(AM58:AX58,"&gt;0")+COUNTIF(AZ58:BB58,"&gt;0")+COUNTIF(BD58:BI58,"&gt;0")</f>
        <v>6</v>
      </c>
      <c r="BL58" s="8">
        <f>BJ58/BK58</f>
        <v>518.80000000000007</v>
      </c>
      <c r="BM58" s="8">
        <f>BJ58/C58</f>
        <v>1.5564</v>
      </c>
      <c r="BN58" s="8">
        <f>BL58/C58</f>
        <v>0.25940000000000002</v>
      </c>
    </row>
    <row r="59" spans="1:66">
      <c r="A59" s="5" t="s">
        <v>65</v>
      </c>
      <c r="B59" s="6">
        <v>41815</v>
      </c>
      <c r="C59" s="5">
        <v>300</v>
      </c>
      <c r="D59" s="5"/>
      <c r="E59" s="5">
        <v>18</v>
      </c>
      <c r="F59" s="5">
        <v>0</v>
      </c>
      <c r="G59" s="5" t="s">
        <v>64</v>
      </c>
      <c r="H59" s="7">
        <v>770.4</v>
      </c>
      <c r="I59" s="5">
        <v>0</v>
      </c>
      <c r="J59" s="5">
        <v>0</v>
      </c>
      <c r="K59" s="5">
        <v>0</v>
      </c>
      <c r="L59" s="5">
        <v>0</v>
      </c>
      <c r="M59" s="5">
        <v>215.99999999999997</v>
      </c>
      <c r="N59" s="5">
        <v>0</v>
      </c>
      <c r="O59" s="5">
        <v>0</v>
      </c>
      <c r="P59" s="5">
        <v>554.4</v>
      </c>
      <c r="Q59" s="5">
        <v>0</v>
      </c>
      <c r="R59" s="7">
        <v>804</v>
      </c>
      <c r="S59" s="5">
        <v>72</v>
      </c>
      <c r="T59" s="5">
        <v>0</v>
      </c>
      <c r="U59" s="5">
        <v>0</v>
      </c>
      <c r="V59" s="5">
        <v>396</v>
      </c>
      <c r="W59" s="5">
        <v>120</v>
      </c>
      <c r="X59" s="5">
        <v>0</v>
      </c>
      <c r="Y59" s="5">
        <v>0</v>
      </c>
      <c r="Z59" s="5">
        <v>0</v>
      </c>
      <c r="AA59" s="5">
        <v>96</v>
      </c>
      <c r="AB59" s="5">
        <v>0</v>
      </c>
      <c r="AC59" s="5">
        <v>48</v>
      </c>
      <c r="AD59" s="5">
        <v>72</v>
      </c>
      <c r="AE59" s="5">
        <v>0</v>
      </c>
      <c r="AF59" s="7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7"/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7">
        <v>1440</v>
      </c>
      <c r="AZ59" s="5">
        <v>540</v>
      </c>
      <c r="BA59" s="5">
        <v>900</v>
      </c>
      <c r="BB59" s="5">
        <v>0</v>
      </c>
      <c r="BC59" s="7"/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0</v>
      </c>
      <c r="BJ59" s="7">
        <v>3014.4</v>
      </c>
      <c r="BK59" s="8">
        <f>COUNTIF(I59:Q59,"&gt;0")+COUNTIF(S59:AE59,"&gt;0")+COUNTIF(AM59:AX59,"&gt;0")+COUNTIF(AZ59:BB59,"&gt;0")+COUNTIF(BD59:BI59,"&gt;0")</f>
        <v>10</v>
      </c>
      <c r="BL59" s="8">
        <f>BJ59/BK59</f>
        <v>301.44</v>
      </c>
      <c r="BM59" s="8">
        <f>BJ59/C59</f>
        <v>10.048</v>
      </c>
      <c r="BN59" s="8">
        <f>BL59/C59</f>
        <v>1.0047999999999999</v>
      </c>
    </row>
    <row r="60" spans="1:66">
      <c r="A60" s="5" t="s">
        <v>132</v>
      </c>
      <c r="B60" s="6">
        <v>41813</v>
      </c>
      <c r="C60" s="5">
        <v>24000</v>
      </c>
      <c r="D60" s="5"/>
      <c r="E60" s="5" t="s">
        <v>110</v>
      </c>
      <c r="F60" s="5" t="s">
        <v>110</v>
      </c>
      <c r="G60" s="5" t="s">
        <v>110</v>
      </c>
      <c r="H60" s="7">
        <v>24520.320000000003</v>
      </c>
      <c r="I60" s="5">
        <v>5430</v>
      </c>
      <c r="J60" s="5">
        <v>0</v>
      </c>
      <c r="K60" s="5">
        <v>0</v>
      </c>
      <c r="L60" s="5">
        <v>13675.2</v>
      </c>
      <c r="M60" s="5">
        <v>2257.92</v>
      </c>
      <c r="N60" s="5">
        <v>0</v>
      </c>
      <c r="O60" s="5">
        <v>0</v>
      </c>
      <c r="P60" s="5">
        <v>3247.2</v>
      </c>
      <c r="Q60" s="5">
        <v>-90</v>
      </c>
      <c r="R60" s="7">
        <v>6870</v>
      </c>
      <c r="S60" s="5">
        <v>264</v>
      </c>
      <c r="T60" s="5">
        <v>0</v>
      </c>
      <c r="U60" s="5">
        <v>0</v>
      </c>
      <c r="V60" s="5">
        <v>3528</v>
      </c>
      <c r="W60" s="5">
        <v>918</v>
      </c>
      <c r="X60" s="5">
        <v>0</v>
      </c>
      <c r="Y60" s="5">
        <v>0</v>
      </c>
      <c r="Z60" s="5">
        <v>0</v>
      </c>
      <c r="AA60" s="5">
        <v>1080</v>
      </c>
      <c r="AB60" s="5">
        <v>276</v>
      </c>
      <c r="AC60" s="5">
        <v>504</v>
      </c>
      <c r="AD60" s="5">
        <v>120</v>
      </c>
      <c r="AE60" s="5">
        <v>180</v>
      </c>
      <c r="AF60" s="7">
        <v>76158.2</v>
      </c>
      <c r="AG60" s="5">
        <v>0</v>
      </c>
      <c r="AH60" s="5">
        <v>0</v>
      </c>
      <c r="AI60" s="5">
        <v>-91.800000000000011</v>
      </c>
      <c r="AJ60" s="5">
        <v>76250</v>
      </c>
      <c r="AK60" s="5">
        <v>0</v>
      </c>
      <c r="AL60" s="7">
        <v>2172.6999999999998</v>
      </c>
      <c r="AM60" s="5">
        <v>483</v>
      </c>
      <c r="AN60" s="5">
        <v>0</v>
      </c>
      <c r="AO60" s="5">
        <v>25</v>
      </c>
      <c r="AP60" s="5">
        <v>223</v>
      </c>
      <c r="AQ60" s="5">
        <v>443.40000000000009</v>
      </c>
      <c r="AR60" s="5">
        <v>351.8</v>
      </c>
      <c r="AS60" s="5">
        <v>0</v>
      </c>
      <c r="AT60" s="5">
        <v>190.3</v>
      </c>
      <c r="AU60" s="5">
        <v>0</v>
      </c>
      <c r="AV60" s="5">
        <v>2</v>
      </c>
      <c r="AW60" s="5">
        <v>438.2</v>
      </c>
      <c r="AX60" s="5">
        <v>16</v>
      </c>
      <c r="AY60" s="7">
        <v>8574</v>
      </c>
      <c r="AZ60" s="5">
        <v>4032</v>
      </c>
      <c r="BA60" s="5">
        <v>4542</v>
      </c>
      <c r="BB60" s="5">
        <v>0</v>
      </c>
      <c r="BC60" s="7"/>
      <c r="BD60" s="5">
        <v>0</v>
      </c>
      <c r="BE60" s="5">
        <v>0</v>
      </c>
      <c r="BF60" s="5">
        <v>0</v>
      </c>
      <c r="BG60" s="5">
        <v>0</v>
      </c>
      <c r="BH60" s="5">
        <v>0</v>
      </c>
      <c r="BI60" s="5">
        <v>0</v>
      </c>
      <c r="BJ60" s="7">
        <v>42137.020000000004</v>
      </c>
      <c r="BK60" s="8">
        <f>COUNTIF(I60:Q60,"&gt;0")+COUNTIF(S60:AE60,"&gt;0")+COUNTIF(AM60:AX60,"&gt;0")+COUNTIF(AZ60:BB60,"&gt;0")+COUNTIF(BD60:BI60,"&gt;0")</f>
        <v>23</v>
      </c>
      <c r="BL60" s="8">
        <f>BJ60/BK60</f>
        <v>1832.0443478260872</v>
      </c>
      <c r="BM60" s="8">
        <f>BJ60/C60</f>
        <v>1.7557091666666669</v>
      </c>
      <c r="BN60" s="8">
        <f>BL60/C60</f>
        <v>7.6335181159420298E-2</v>
      </c>
    </row>
    <row r="61" spans="1:66">
      <c r="A61" s="5" t="s">
        <v>125</v>
      </c>
      <c r="B61" s="6">
        <v>41810</v>
      </c>
      <c r="C61" s="5">
        <v>7500</v>
      </c>
      <c r="D61" s="5"/>
      <c r="E61" s="5">
        <v>18</v>
      </c>
      <c r="F61" s="5">
        <v>1.4</v>
      </c>
      <c r="G61" s="5" t="s">
        <v>71</v>
      </c>
      <c r="H61" s="7">
        <v>2169.1999999999998</v>
      </c>
      <c r="I61" s="5">
        <v>526.24</v>
      </c>
      <c r="J61" s="5">
        <v>0</v>
      </c>
      <c r="K61" s="5">
        <v>0</v>
      </c>
      <c r="L61" s="5">
        <v>676.72</v>
      </c>
      <c r="M61" s="5">
        <v>0</v>
      </c>
      <c r="N61" s="5">
        <v>0</v>
      </c>
      <c r="O61" s="5">
        <v>0</v>
      </c>
      <c r="P61" s="5">
        <v>966.24</v>
      </c>
      <c r="Q61" s="5">
        <v>0</v>
      </c>
      <c r="R61" s="7">
        <v>1650</v>
      </c>
      <c r="S61" s="5">
        <v>0</v>
      </c>
      <c r="T61" s="5">
        <v>0</v>
      </c>
      <c r="U61" s="5">
        <v>0</v>
      </c>
      <c r="V61" s="5">
        <v>894</v>
      </c>
      <c r="W61" s="5">
        <v>324</v>
      </c>
      <c r="X61" s="5">
        <v>0</v>
      </c>
      <c r="Y61" s="5">
        <v>0</v>
      </c>
      <c r="Z61" s="5">
        <v>0</v>
      </c>
      <c r="AA61" s="5">
        <v>0</v>
      </c>
      <c r="AB61" s="5">
        <v>120</v>
      </c>
      <c r="AC61" s="5">
        <v>216</v>
      </c>
      <c r="AD61" s="5">
        <v>0</v>
      </c>
      <c r="AE61" s="5">
        <v>96</v>
      </c>
      <c r="AF61" s="7">
        <v>15137.5</v>
      </c>
      <c r="AG61" s="5">
        <v>0</v>
      </c>
      <c r="AH61" s="5">
        <v>0</v>
      </c>
      <c r="AI61" s="5">
        <v>0</v>
      </c>
      <c r="AJ61" s="5">
        <v>15137.5</v>
      </c>
      <c r="AK61" s="5">
        <v>0</v>
      </c>
      <c r="AL61" s="7">
        <v>374.32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304.32</v>
      </c>
      <c r="AS61" s="5">
        <v>0</v>
      </c>
      <c r="AT61" s="5">
        <v>10</v>
      </c>
      <c r="AU61" s="5">
        <v>0</v>
      </c>
      <c r="AV61" s="5">
        <v>0</v>
      </c>
      <c r="AW61" s="5">
        <v>60</v>
      </c>
      <c r="AX61" s="5">
        <v>0</v>
      </c>
      <c r="AY61" s="7">
        <v>5091</v>
      </c>
      <c r="AZ61" s="5">
        <v>0</v>
      </c>
      <c r="BA61" s="5">
        <v>5091</v>
      </c>
      <c r="BB61" s="5">
        <v>0</v>
      </c>
      <c r="BC61" s="7">
        <v>292.5</v>
      </c>
      <c r="BD61" s="5">
        <v>0</v>
      </c>
      <c r="BE61" s="5">
        <v>0</v>
      </c>
      <c r="BF61" s="5">
        <v>0</v>
      </c>
      <c r="BG61" s="5">
        <v>108</v>
      </c>
      <c r="BH61" s="5">
        <v>0</v>
      </c>
      <c r="BI61" s="5">
        <v>184.5</v>
      </c>
      <c r="BJ61" s="7">
        <v>9577.02</v>
      </c>
      <c r="BK61" s="8">
        <f>COUNTIF(I61:Q61,"&gt;0")+COUNTIF(S61:AE61,"&gt;0")+COUNTIF(AM61:AX61,"&gt;0")+COUNTIF(AZ61:BB61,"&gt;0")+COUNTIF(BD61:BI61,"&gt;0")</f>
        <v>14</v>
      </c>
      <c r="BL61" s="8">
        <f>BJ61/BK61</f>
        <v>684.07285714285717</v>
      </c>
      <c r="BM61" s="8">
        <f>BJ61/C61</f>
        <v>1.2769360000000001</v>
      </c>
      <c r="BN61" s="8">
        <f>BL61/C61</f>
        <v>9.1209714285714297E-2</v>
      </c>
    </row>
    <row r="62" spans="1:66">
      <c r="A62" s="5" t="s">
        <v>124</v>
      </c>
      <c r="B62" s="6">
        <v>41809</v>
      </c>
      <c r="C62" s="5">
        <v>6500</v>
      </c>
      <c r="D62" s="5"/>
      <c r="E62" s="5">
        <v>17</v>
      </c>
      <c r="F62" s="5">
        <v>0.4</v>
      </c>
      <c r="G62" s="5" t="s">
        <v>71</v>
      </c>
      <c r="H62" s="7">
        <v>5122.3999999999996</v>
      </c>
      <c r="I62" s="5">
        <v>1170</v>
      </c>
      <c r="J62" s="5">
        <v>0</v>
      </c>
      <c r="K62" s="5">
        <v>0</v>
      </c>
      <c r="L62" s="5">
        <v>3200</v>
      </c>
      <c r="M62" s="5">
        <v>396</v>
      </c>
      <c r="N62" s="5">
        <v>0</v>
      </c>
      <c r="O62" s="5">
        <v>0</v>
      </c>
      <c r="P62" s="5">
        <v>356.4</v>
      </c>
      <c r="Q62" s="5">
        <v>0</v>
      </c>
      <c r="R62" s="7">
        <v>975</v>
      </c>
      <c r="S62" s="5">
        <v>0</v>
      </c>
      <c r="T62" s="5">
        <v>0</v>
      </c>
      <c r="U62" s="5">
        <v>0</v>
      </c>
      <c r="V62" s="5">
        <v>387</v>
      </c>
      <c r="W62" s="5">
        <v>273</v>
      </c>
      <c r="X62" s="5">
        <v>0</v>
      </c>
      <c r="Y62" s="5">
        <v>0</v>
      </c>
      <c r="Z62" s="5">
        <v>0</v>
      </c>
      <c r="AA62" s="5">
        <v>0</v>
      </c>
      <c r="AB62" s="5">
        <v>144</v>
      </c>
      <c r="AC62" s="5">
        <v>171</v>
      </c>
      <c r="AD62" s="5">
        <v>0</v>
      </c>
      <c r="AE62" s="5">
        <v>0</v>
      </c>
      <c r="AF62" s="7">
        <v>320</v>
      </c>
      <c r="AG62" s="5">
        <v>0</v>
      </c>
      <c r="AH62" s="5">
        <v>0</v>
      </c>
      <c r="AI62" s="5">
        <v>0</v>
      </c>
      <c r="AJ62" s="5">
        <v>320</v>
      </c>
      <c r="AK62" s="5">
        <v>0</v>
      </c>
      <c r="AL62" s="7">
        <v>588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588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7">
        <v>1085.04</v>
      </c>
      <c r="AZ62" s="5">
        <v>0</v>
      </c>
      <c r="BA62" s="5">
        <v>1085.04</v>
      </c>
      <c r="BB62" s="5">
        <v>0</v>
      </c>
      <c r="BC62" s="7">
        <v>283.5</v>
      </c>
      <c r="BD62" s="5">
        <v>0</v>
      </c>
      <c r="BE62" s="5">
        <v>0</v>
      </c>
      <c r="BF62" s="5">
        <v>0</v>
      </c>
      <c r="BG62" s="5">
        <v>0</v>
      </c>
      <c r="BH62" s="5">
        <v>0</v>
      </c>
      <c r="BI62" s="5">
        <v>283.5</v>
      </c>
      <c r="BJ62" s="7">
        <v>8053.94</v>
      </c>
      <c r="BK62" s="8">
        <f>COUNTIF(I62:Q62,"&gt;0")+COUNTIF(S62:AE62,"&gt;0")+COUNTIF(AM62:AX62,"&gt;0")+COUNTIF(AZ62:BB62,"&gt;0")+COUNTIF(BD62:BI62,"&gt;0")</f>
        <v>11</v>
      </c>
      <c r="BL62" s="8">
        <f>BJ62/BK62</f>
        <v>732.17636363636359</v>
      </c>
      <c r="BM62" s="8">
        <f>BJ62/C62</f>
        <v>1.2390676923076922</v>
      </c>
      <c r="BN62" s="8">
        <f>BL62/C62</f>
        <v>0.11264251748251748</v>
      </c>
    </row>
    <row r="63" spans="1:66">
      <c r="A63" s="5" t="s">
        <v>74</v>
      </c>
      <c r="B63" s="6">
        <v>41803</v>
      </c>
      <c r="C63" s="5">
        <v>600</v>
      </c>
      <c r="D63" s="5"/>
      <c r="E63" s="5">
        <v>22</v>
      </c>
      <c r="F63" s="5">
        <v>0</v>
      </c>
      <c r="G63" s="5" t="s">
        <v>69</v>
      </c>
      <c r="H63" s="7">
        <v>984.4</v>
      </c>
      <c r="I63" s="5">
        <v>0</v>
      </c>
      <c r="J63" s="5">
        <v>0</v>
      </c>
      <c r="K63" s="5">
        <v>0</v>
      </c>
      <c r="L63" s="5">
        <v>984.4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7">
        <v>348</v>
      </c>
      <c r="S63" s="5">
        <v>0</v>
      </c>
      <c r="T63" s="5">
        <v>0</v>
      </c>
      <c r="U63" s="5">
        <v>0</v>
      </c>
      <c r="V63" s="5">
        <v>270</v>
      </c>
      <c r="W63" s="5">
        <v>54</v>
      </c>
      <c r="X63" s="5">
        <v>0</v>
      </c>
      <c r="Y63" s="5">
        <v>0</v>
      </c>
      <c r="Z63" s="5">
        <v>0</v>
      </c>
      <c r="AA63" s="5">
        <v>0</v>
      </c>
      <c r="AB63" s="5">
        <v>12</v>
      </c>
      <c r="AC63" s="5">
        <v>12</v>
      </c>
      <c r="AD63" s="5">
        <v>0</v>
      </c>
      <c r="AE63" s="5">
        <v>0</v>
      </c>
      <c r="AF63" s="7">
        <v>1000</v>
      </c>
      <c r="AG63" s="5">
        <v>0</v>
      </c>
      <c r="AH63" s="5">
        <v>0</v>
      </c>
      <c r="AI63" s="5">
        <v>0</v>
      </c>
      <c r="AJ63" s="5">
        <v>1000</v>
      </c>
      <c r="AK63" s="5">
        <v>0</v>
      </c>
      <c r="AL63" s="7">
        <v>30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12</v>
      </c>
      <c r="AU63" s="5">
        <v>0</v>
      </c>
      <c r="AV63" s="5">
        <v>0</v>
      </c>
      <c r="AW63" s="5">
        <v>18</v>
      </c>
      <c r="AX63" s="5">
        <v>0</v>
      </c>
      <c r="AY63" s="7">
        <v>360</v>
      </c>
      <c r="AZ63" s="5">
        <v>0</v>
      </c>
      <c r="BA63" s="5">
        <v>360</v>
      </c>
      <c r="BB63" s="5">
        <v>0</v>
      </c>
      <c r="BC63" s="7">
        <v>72</v>
      </c>
      <c r="BD63" s="5">
        <v>0</v>
      </c>
      <c r="BE63" s="5">
        <v>40.5</v>
      </c>
      <c r="BF63" s="5">
        <v>0</v>
      </c>
      <c r="BG63" s="5">
        <v>13.5</v>
      </c>
      <c r="BH63" s="5">
        <v>0</v>
      </c>
      <c r="BI63" s="5">
        <v>18</v>
      </c>
      <c r="BJ63" s="7">
        <v>1794.4</v>
      </c>
      <c r="BK63" s="8">
        <f>COUNTIF(I63:Q63,"&gt;0")+COUNTIF(S63:AE63,"&gt;0")+COUNTIF(AM63:AX63,"&gt;0")+COUNTIF(AZ63:BB63,"&gt;0")+COUNTIF(BD63:BI63,"&gt;0")</f>
        <v>11</v>
      </c>
      <c r="BL63" s="8">
        <f>BJ63/BK63</f>
        <v>163.12727272727273</v>
      </c>
      <c r="BM63" s="8">
        <f>BJ63/C63</f>
        <v>2.9906666666666668</v>
      </c>
      <c r="BN63" s="8">
        <f>BL63/C63</f>
        <v>0.27187878787878789</v>
      </c>
    </row>
    <row r="64" spans="1:66">
      <c r="A64" s="5" t="s">
        <v>81</v>
      </c>
      <c r="B64" s="6">
        <v>41803</v>
      </c>
      <c r="C64" s="5">
        <v>900</v>
      </c>
      <c r="D64" s="5"/>
      <c r="E64" s="5">
        <v>22</v>
      </c>
      <c r="F64" s="5">
        <v>0</v>
      </c>
      <c r="G64" s="5" t="s">
        <v>69</v>
      </c>
      <c r="H64" s="7">
        <v>2550</v>
      </c>
      <c r="I64" s="5">
        <v>0</v>
      </c>
      <c r="J64" s="5">
        <v>0</v>
      </c>
      <c r="K64" s="5">
        <v>0</v>
      </c>
      <c r="L64" s="5">
        <v>2550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7">
        <v>816</v>
      </c>
      <c r="S64" s="5">
        <v>0</v>
      </c>
      <c r="T64" s="5">
        <v>0</v>
      </c>
      <c r="U64" s="5">
        <v>0</v>
      </c>
      <c r="V64" s="5">
        <v>372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72</v>
      </c>
      <c r="AC64" s="5">
        <v>132</v>
      </c>
      <c r="AD64" s="5">
        <v>0</v>
      </c>
      <c r="AE64" s="5">
        <v>240</v>
      </c>
      <c r="AF64" s="7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7"/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7">
        <v>201</v>
      </c>
      <c r="AZ64" s="5">
        <v>60</v>
      </c>
      <c r="BA64" s="5">
        <v>141</v>
      </c>
      <c r="BB64" s="5">
        <v>0</v>
      </c>
      <c r="BC64" s="7"/>
      <c r="BD64" s="5">
        <v>0</v>
      </c>
      <c r="BE64" s="5">
        <v>0</v>
      </c>
      <c r="BF64" s="5">
        <v>0</v>
      </c>
      <c r="BG64" s="5">
        <v>0</v>
      </c>
      <c r="BH64" s="5">
        <v>0</v>
      </c>
      <c r="BI64" s="5">
        <v>0</v>
      </c>
      <c r="BJ64" s="7">
        <v>3567</v>
      </c>
      <c r="BK64" s="8">
        <f>COUNTIF(I64:Q64,"&gt;0")+COUNTIF(S64:AE64,"&gt;0")+COUNTIF(AM64:AX64,"&gt;0")+COUNTIF(AZ64:BB64,"&gt;0")+COUNTIF(BD64:BI64,"&gt;0")</f>
        <v>7</v>
      </c>
      <c r="BL64" s="8">
        <f>BJ64/BK64</f>
        <v>509.57142857142856</v>
      </c>
      <c r="BM64" s="8">
        <f>BJ64/C64</f>
        <v>3.9633333333333334</v>
      </c>
      <c r="BN64" s="8">
        <f>BL64/C64</f>
        <v>0.56619047619047613</v>
      </c>
    </row>
    <row r="65" spans="1:66">
      <c r="A65" s="5" t="s">
        <v>103</v>
      </c>
      <c r="B65" s="6">
        <v>41801</v>
      </c>
      <c r="C65" s="5">
        <v>4000</v>
      </c>
      <c r="D65" s="5"/>
      <c r="E65" s="5">
        <v>20</v>
      </c>
      <c r="F65" s="5">
        <v>0</v>
      </c>
      <c r="G65" s="5" t="s">
        <v>69</v>
      </c>
      <c r="H65" s="7">
        <v>984.64</v>
      </c>
      <c r="I65" s="5">
        <v>0</v>
      </c>
      <c r="J65" s="5">
        <v>0</v>
      </c>
      <c r="K65" s="5">
        <v>21.599999999999998</v>
      </c>
      <c r="L65" s="5">
        <v>714.24</v>
      </c>
      <c r="M65" s="5">
        <v>28.799999999999997</v>
      </c>
      <c r="N65" s="5">
        <v>0</v>
      </c>
      <c r="O65" s="5">
        <v>220</v>
      </c>
      <c r="P65" s="5">
        <v>0</v>
      </c>
      <c r="Q65" s="5">
        <v>0</v>
      </c>
      <c r="R65" s="7">
        <v>312</v>
      </c>
      <c r="S65" s="5">
        <v>0</v>
      </c>
      <c r="T65" s="5">
        <v>0</v>
      </c>
      <c r="U65" s="5">
        <v>0</v>
      </c>
      <c r="V65" s="5">
        <v>288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24</v>
      </c>
      <c r="AD65" s="5">
        <v>0</v>
      </c>
      <c r="AE65" s="5">
        <v>0</v>
      </c>
      <c r="AF65" s="7">
        <v>937.5</v>
      </c>
      <c r="AG65" s="5">
        <v>0</v>
      </c>
      <c r="AH65" s="5">
        <v>0</v>
      </c>
      <c r="AI65" s="5">
        <v>0</v>
      </c>
      <c r="AJ65" s="5">
        <v>937.5</v>
      </c>
      <c r="AK65" s="5">
        <v>0</v>
      </c>
      <c r="AL65" s="7"/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7">
        <v>12</v>
      </c>
      <c r="AZ65" s="5">
        <v>12</v>
      </c>
      <c r="BA65" s="5">
        <v>0</v>
      </c>
      <c r="BB65" s="5">
        <v>0</v>
      </c>
      <c r="BC65" s="7"/>
      <c r="BD65" s="5">
        <v>0</v>
      </c>
      <c r="BE65" s="5">
        <v>0</v>
      </c>
      <c r="BF65" s="5">
        <v>0</v>
      </c>
      <c r="BG65" s="5">
        <v>0</v>
      </c>
      <c r="BH65" s="5">
        <v>0</v>
      </c>
      <c r="BI65" s="5">
        <v>0</v>
      </c>
      <c r="BJ65" s="7">
        <v>1308.6399999999999</v>
      </c>
      <c r="BK65" s="8">
        <f>COUNTIF(I65:Q65,"&gt;0")+COUNTIF(S65:AE65,"&gt;0")+COUNTIF(AM65:AX65,"&gt;0")+COUNTIF(AZ65:BB65,"&gt;0")+COUNTIF(BD65:BI65,"&gt;0")</f>
        <v>7</v>
      </c>
      <c r="BL65" s="8">
        <f>BJ65/BK65</f>
        <v>186.9485714285714</v>
      </c>
      <c r="BM65" s="8">
        <f>BJ65/C65</f>
        <v>0.32715999999999995</v>
      </c>
      <c r="BN65" s="8">
        <f>BL65/C65</f>
        <v>4.6737142857142852E-2</v>
      </c>
    </row>
    <row r="66" spans="1:66">
      <c r="A66" s="5" t="s">
        <v>88</v>
      </c>
      <c r="B66" s="6">
        <v>41796</v>
      </c>
      <c r="C66" s="5">
        <v>2000</v>
      </c>
      <c r="D66" s="5"/>
      <c r="E66" s="5">
        <v>22</v>
      </c>
      <c r="F66" s="5">
        <v>0</v>
      </c>
      <c r="G66" s="5" t="s">
        <v>69</v>
      </c>
      <c r="H66" s="7">
        <v>1672.8000000000002</v>
      </c>
      <c r="I66" s="5">
        <v>0</v>
      </c>
      <c r="J66" s="5">
        <v>0</v>
      </c>
      <c r="K66" s="5">
        <v>0</v>
      </c>
      <c r="L66" s="5">
        <v>1462.3200000000002</v>
      </c>
      <c r="M66" s="5">
        <v>150.47999999999999</v>
      </c>
      <c r="N66" s="5">
        <v>0</v>
      </c>
      <c r="O66" s="5">
        <v>0</v>
      </c>
      <c r="P66" s="5">
        <v>0</v>
      </c>
      <c r="Q66" s="5">
        <v>60</v>
      </c>
      <c r="R66" s="7">
        <v>324</v>
      </c>
      <c r="S66" s="5">
        <v>0</v>
      </c>
      <c r="T66" s="5">
        <v>0</v>
      </c>
      <c r="U66" s="5">
        <v>0</v>
      </c>
      <c r="V66" s="5">
        <v>288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36</v>
      </c>
      <c r="AF66" s="7">
        <v>1875</v>
      </c>
      <c r="AG66" s="5">
        <v>0</v>
      </c>
      <c r="AH66" s="5">
        <v>0</v>
      </c>
      <c r="AI66" s="5">
        <v>0</v>
      </c>
      <c r="AJ66" s="5">
        <v>1875</v>
      </c>
      <c r="AK66" s="5">
        <v>0</v>
      </c>
      <c r="AL66" s="7">
        <v>58.8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58.8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7">
        <v>798</v>
      </c>
      <c r="AZ66" s="5">
        <v>0</v>
      </c>
      <c r="BA66" s="5">
        <v>798</v>
      </c>
      <c r="BB66" s="5">
        <v>0</v>
      </c>
      <c r="BC66" s="7"/>
      <c r="BD66" s="5">
        <v>0</v>
      </c>
      <c r="BE66" s="5">
        <v>0</v>
      </c>
      <c r="BF66" s="5">
        <v>0</v>
      </c>
      <c r="BG66" s="5">
        <v>0</v>
      </c>
      <c r="BH66" s="5">
        <v>0</v>
      </c>
      <c r="BI66" s="5">
        <v>0</v>
      </c>
      <c r="BJ66" s="7">
        <v>2853.6000000000004</v>
      </c>
      <c r="BK66" s="8">
        <f>COUNTIF(I66:Q66,"&gt;0")+COUNTIF(S66:AE66,"&gt;0")+COUNTIF(AM66:AX66,"&gt;0")+COUNTIF(AZ66:BB66,"&gt;0")+COUNTIF(BD66:BI66,"&gt;0")</f>
        <v>7</v>
      </c>
      <c r="BL66" s="8">
        <f>BJ66/BK66</f>
        <v>407.6571428571429</v>
      </c>
      <c r="BM66" s="8">
        <f>BJ66/C66</f>
        <v>1.4268000000000003</v>
      </c>
      <c r="BN66" s="8">
        <f>BL66/C66</f>
        <v>0.20382857142857144</v>
      </c>
    </row>
    <row r="67" spans="1:66">
      <c r="A67" s="5" t="s">
        <v>133</v>
      </c>
      <c r="B67" s="6">
        <v>41779</v>
      </c>
      <c r="C67" s="5">
        <v>33000</v>
      </c>
      <c r="D67" s="5"/>
      <c r="E67" s="5">
        <v>26</v>
      </c>
      <c r="F67" s="5">
        <v>0</v>
      </c>
      <c r="G67" s="5" t="s">
        <v>69</v>
      </c>
      <c r="H67" s="7">
        <v>10838.88</v>
      </c>
      <c r="I67" s="5">
        <v>6257.28</v>
      </c>
      <c r="J67" s="5">
        <v>0</v>
      </c>
      <c r="K67" s="5">
        <v>0</v>
      </c>
      <c r="L67" s="5">
        <v>3981.6</v>
      </c>
      <c r="M67" s="5">
        <v>0</v>
      </c>
      <c r="N67" s="5">
        <v>0</v>
      </c>
      <c r="O67" s="5">
        <v>0</v>
      </c>
      <c r="P67" s="5">
        <v>0</v>
      </c>
      <c r="Q67" s="5">
        <v>600</v>
      </c>
      <c r="R67" s="7">
        <v>12588</v>
      </c>
      <c r="S67" s="5">
        <v>0</v>
      </c>
      <c r="T67" s="5">
        <v>0</v>
      </c>
      <c r="U67" s="5">
        <v>0</v>
      </c>
      <c r="V67" s="5">
        <v>5394</v>
      </c>
      <c r="W67" s="5">
        <v>4146</v>
      </c>
      <c r="X67" s="5">
        <v>0</v>
      </c>
      <c r="Y67" s="5">
        <v>0</v>
      </c>
      <c r="Z67" s="5">
        <v>0</v>
      </c>
      <c r="AA67" s="5">
        <v>1128</v>
      </c>
      <c r="AB67" s="5">
        <v>852</v>
      </c>
      <c r="AC67" s="5">
        <v>1068</v>
      </c>
      <c r="AD67" s="5">
        <v>0</v>
      </c>
      <c r="AE67" s="5">
        <v>0</v>
      </c>
      <c r="AF67" s="7">
        <v>59100</v>
      </c>
      <c r="AG67" s="5">
        <v>0</v>
      </c>
      <c r="AH67" s="5">
        <v>0</v>
      </c>
      <c r="AI67" s="5">
        <v>0</v>
      </c>
      <c r="AJ67" s="5">
        <v>59100</v>
      </c>
      <c r="AK67" s="5">
        <v>0</v>
      </c>
      <c r="AL67" s="7">
        <v>6434.28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6104.28</v>
      </c>
      <c r="AS67" s="5">
        <v>0</v>
      </c>
      <c r="AT67" s="5">
        <v>0</v>
      </c>
      <c r="AU67" s="5">
        <v>0</v>
      </c>
      <c r="AV67" s="5">
        <v>0</v>
      </c>
      <c r="AW67" s="5">
        <v>330</v>
      </c>
      <c r="AX67" s="5">
        <v>0</v>
      </c>
      <c r="AY67" s="7">
        <v>48483</v>
      </c>
      <c r="AZ67" s="5">
        <v>0</v>
      </c>
      <c r="BA67" s="5">
        <v>46206</v>
      </c>
      <c r="BB67" s="5">
        <v>2277</v>
      </c>
      <c r="BC67" s="7"/>
      <c r="BD67" s="5">
        <v>0</v>
      </c>
      <c r="BE67" s="5">
        <v>0</v>
      </c>
      <c r="BF67" s="5">
        <v>0</v>
      </c>
      <c r="BG67" s="5">
        <v>0</v>
      </c>
      <c r="BH67" s="5">
        <v>0</v>
      </c>
      <c r="BI67" s="5">
        <v>0</v>
      </c>
      <c r="BJ67" s="7">
        <v>78344.160000000003</v>
      </c>
      <c r="BK67" s="8">
        <f>COUNTIF(I67:Q67,"&gt;0")+COUNTIF(S67:AE67,"&gt;0")+COUNTIF(AM67:AX67,"&gt;0")+COUNTIF(AZ67:BB67,"&gt;0")+COUNTIF(BD67:BI67,"&gt;0")</f>
        <v>12</v>
      </c>
      <c r="BL67" s="8">
        <f>BJ67/BK67</f>
        <v>6528.68</v>
      </c>
      <c r="BM67" s="8">
        <f>BJ67/C67</f>
        <v>2.3740654545454545</v>
      </c>
      <c r="BN67" s="8">
        <f>BL67/C67</f>
        <v>0.19783878787878789</v>
      </c>
    </row>
    <row r="68" spans="1:66">
      <c r="A68" s="5" t="s">
        <v>78</v>
      </c>
      <c r="B68" s="6">
        <v>41778</v>
      </c>
      <c r="C68" s="5">
        <v>800</v>
      </c>
      <c r="D68" s="5"/>
      <c r="E68" s="5">
        <v>24</v>
      </c>
      <c r="F68" s="5">
        <v>0</v>
      </c>
      <c r="G68" s="5" t="s">
        <v>69</v>
      </c>
      <c r="H68" s="7">
        <v>400</v>
      </c>
      <c r="I68" s="5">
        <v>0</v>
      </c>
      <c r="J68" s="5">
        <v>0</v>
      </c>
      <c r="K68" s="5">
        <v>0</v>
      </c>
      <c r="L68" s="5">
        <v>400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7">
        <v>492</v>
      </c>
      <c r="S68" s="5">
        <v>0</v>
      </c>
      <c r="T68" s="5">
        <v>0</v>
      </c>
      <c r="U68" s="5">
        <v>0</v>
      </c>
      <c r="V68" s="5">
        <v>312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108</v>
      </c>
      <c r="AD68" s="5">
        <v>0</v>
      </c>
      <c r="AE68" s="5">
        <v>72</v>
      </c>
      <c r="AF68" s="7">
        <v>2683.6</v>
      </c>
      <c r="AG68" s="5">
        <v>0</v>
      </c>
      <c r="AH68" s="5">
        <v>0</v>
      </c>
      <c r="AI68" s="5">
        <v>183.60000000000002</v>
      </c>
      <c r="AJ68" s="5">
        <v>2500</v>
      </c>
      <c r="AK68" s="5">
        <v>0</v>
      </c>
      <c r="AL68" s="7"/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7">
        <v>72</v>
      </c>
      <c r="AZ68" s="5">
        <v>72</v>
      </c>
      <c r="BA68" s="5">
        <v>0</v>
      </c>
      <c r="BB68" s="5">
        <v>0</v>
      </c>
      <c r="BC68" s="7"/>
      <c r="BD68" s="5">
        <v>0</v>
      </c>
      <c r="BE68" s="5">
        <v>0</v>
      </c>
      <c r="BF68" s="5">
        <v>0</v>
      </c>
      <c r="BG68" s="5">
        <v>0</v>
      </c>
      <c r="BH68" s="5">
        <v>0</v>
      </c>
      <c r="BI68" s="5">
        <v>0</v>
      </c>
      <c r="BJ68" s="7">
        <v>964</v>
      </c>
      <c r="BK68" s="8">
        <f>COUNTIF(I68:Q68,"&gt;0")+COUNTIF(S68:AE68,"&gt;0")+COUNTIF(AM68:AX68,"&gt;0")+COUNTIF(AZ68:BB68,"&gt;0")+COUNTIF(BD68:BI68,"&gt;0")</f>
        <v>5</v>
      </c>
      <c r="BL68" s="8">
        <f>BJ68/BK68</f>
        <v>192.8</v>
      </c>
      <c r="BM68" s="8">
        <f>BJ68/C68</f>
        <v>1.2050000000000001</v>
      </c>
      <c r="BN68" s="8">
        <f>BL68/C68</f>
        <v>0.24100000000000002</v>
      </c>
    </row>
    <row r="69" spans="1:66">
      <c r="A69" s="5" t="s">
        <v>108</v>
      </c>
      <c r="B69" s="6">
        <v>41774</v>
      </c>
      <c r="C69" s="5">
        <v>4500</v>
      </c>
      <c r="D69" s="5"/>
      <c r="E69" s="5">
        <v>15</v>
      </c>
      <c r="F69" s="5">
        <v>0</v>
      </c>
      <c r="G69" s="5" t="s">
        <v>64</v>
      </c>
      <c r="H69" s="7">
        <v>2466.64</v>
      </c>
      <c r="I69" s="5">
        <v>79.2</v>
      </c>
      <c r="J69" s="5">
        <v>0</v>
      </c>
      <c r="K69" s="5">
        <v>55.44</v>
      </c>
      <c r="L69" s="5">
        <v>2252</v>
      </c>
      <c r="M69" s="5">
        <v>0</v>
      </c>
      <c r="N69" s="5">
        <v>0</v>
      </c>
      <c r="O69" s="5">
        <v>80</v>
      </c>
      <c r="P69" s="5">
        <v>0</v>
      </c>
      <c r="Q69" s="5">
        <v>0</v>
      </c>
      <c r="R69" s="7">
        <v>3598.3199999999997</v>
      </c>
      <c r="S69" s="5">
        <v>0</v>
      </c>
      <c r="T69" s="5">
        <v>0</v>
      </c>
      <c r="U69" s="5">
        <v>0</v>
      </c>
      <c r="V69" s="5">
        <v>1330.56</v>
      </c>
      <c r="W69" s="5">
        <v>1170</v>
      </c>
      <c r="X69" s="5">
        <v>0</v>
      </c>
      <c r="Y69" s="5">
        <v>60</v>
      </c>
      <c r="Z69" s="5">
        <v>0</v>
      </c>
      <c r="AA69" s="5">
        <v>0</v>
      </c>
      <c r="AB69" s="5">
        <v>498.96</v>
      </c>
      <c r="AC69" s="5">
        <v>514.79999999999995</v>
      </c>
      <c r="AD69" s="5">
        <v>0</v>
      </c>
      <c r="AE69" s="5">
        <v>24</v>
      </c>
      <c r="AF69" s="7">
        <v>17250</v>
      </c>
      <c r="AG69" s="5">
        <v>0</v>
      </c>
      <c r="AH69" s="5">
        <v>0</v>
      </c>
      <c r="AI69" s="5">
        <v>0</v>
      </c>
      <c r="AJ69" s="5">
        <v>17250</v>
      </c>
      <c r="AK69" s="5">
        <v>0</v>
      </c>
      <c r="AL69" s="7"/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5">
        <v>0</v>
      </c>
      <c r="AW69" s="5">
        <v>0</v>
      </c>
      <c r="AX69" s="5">
        <v>0</v>
      </c>
      <c r="AY69" s="7">
        <v>3153</v>
      </c>
      <c r="AZ69" s="5">
        <v>0</v>
      </c>
      <c r="BA69" s="5">
        <v>3153</v>
      </c>
      <c r="BB69" s="5">
        <v>0</v>
      </c>
      <c r="BC69" s="7"/>
      <c r="BD69" s="5">
        <v>0</v>
      </c>
      <c r="BE69" s="5">
        <v>0</v>
      </c>
      <c r="BF69" s="5">
        <v>0</v>
      </c>
      <c r="BG69" s="5">
        <v>0</v>
      </c>
      <c r="BH69" s="5">
        <v>0</v>
      </c>
      <c r="BI69" s="5">
        <v>0</v>
      </c>
      <c r="BJ69" s="7">
        <v>9217.9599999999991</v>
      </c>
      <c r="BK69" s="8">
        <f>COUNTIF(I69:Q69,"&gt;0")+COUNTIF(S69:AE69,"&gt;0")+COUNTIF(AM69:AX69,"&gt;0")+COUNTIF(AZ69:BB69,"&gt;0")+COUNTIF(BD69:BI69,"&gt;0")</f>
        <v>11</v>
      </c>
      <c r="BL69" s="8">
        <f>BJ69/BK69</f>
        <v>837.99636363636353</v>
      </c>
      <c r="BM69" s="8">
        <f>BJ69/C69</f>
        <v>2.0484355555555553</v>
      </c>
      <c r="BN69" s="8">
        <f>BL69/C69</f>
        <v>0.1862214141414141</v>
      </c>
    </row>
    <row r="70" spans="1:66">
      <c r="A70" s="5" t="s">
        <v>77</v>
      </c>
      <c r="B70" s="5"/>
      <c r="C70" s="5">
        <v>750</v>
      </c>
      <c r="D70" s="5"/>
      <c r="E70" s="5">
        <v>22</v>
      </c>
      <c r="F70" s="5">
        <v>0</v>
      </c>
      <c r="G70" s="5" t="s">
        <v>69</v>
      </c>
      <c r="H70" s="7">
        <v>1498.56</v>
      </c>
      <c r="I70" s="5">
        <v>99.360000000000014</v>
      </c>
      <c r="J70" s="5">
        <v>0</v>
      </c>
      <c r="K70" s="5">
        <v>0</v>
      </c>
      <c r="L70" s="5">
        <v>1327.2</v>
      </c>
      <c r="M70" s="5">
        <v>72</v>
      </c>
      <c r="N70" s="5">
        <v>0</v>
      </c>
      <c r="O70" s="5">
        <v>0</v>
      </c>
      <c r="P70" s="5">
        <v>0</v>
      </c>
      <c r="Q70" s="5">
        <v>0</v>
      </c>
      <c r="R70" s="7">
        <v>198</v>
      </c>
      <c r="S70" s="5">
        <v>0</v>
      </c>
      <c r="T70" s="5">
        <v>0</v>
      </c>
      <c r="U70" s="5">
        <v>0</v>
      </c>
      <c r="V70" s="5">
        <v>198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7">
        <v>3125</v>
      </c>
      <c r="AG70" s="5">
        <v>0</v>
      </c>
      <c r="AH70" s="5">
        <v>0</v>
      </c>
      <c r="AI70" s="5">
        <v>0</v>
      </c>
      <c r="AJ70" s="5">
        <v>3125</v>
      </c>
      <c r="AK70" s="5">
        <v>0</v>
      </c>
      <c r="AL70" s="7">
        <v>6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6</v>
      </c>
      <c r="AU70" s="5">
        <v>0</v>
      </c>
      <c r="AV70" s="5">
        <v>0</v>
      </c>
      <c r="AW70" s="5">
        <v>0</v>
      </c>
      <c r="AX70" s="5">
        <v>0</v>
      </c>
      <c r="AY70" s="7">
        <v>108</v>
      </c>
      <c r="AZ70" s="5">
        <v>54</v>
      </c>
      <c r="BA70" s="5">
        <v>54</v>
      </c>
      <c r="BB70" s="5">
        <v>0</v>
      </c>
      <c r="BC70" s="7">
        <v>184.5</v>
      </c>
      <c r="BD70" s="5">
        <v>0</v>
      </c>
      <c r="BE70" s="5">
        <v>54</v>
      </c>
      <c r="BF70" s="5">
        <v>0</v>
      </c>
      <c r="BG70" s="5">
        <v>0</v>
      </c>
      <c r="BH70" s="5">
        <v>0</v>
      </c>
      <c r="BI70" s="5">
        <v>130.5</v>
      </c>
      <c r="BJ70" s="7">
        <v>1995.06</v>
      </c>
      <c r="BK70" s="8">
        <f>COUNTIF(I70:Q70,"&gt;0")+COUNTIF(S70:AE70,"&gt;0")+COUNTIF(AM70:AX70,"&gt;0")+COUNTIF(AZ70:BB70,"&gt;0")+COUNTIF(BD70:BI70,"&gt;0")</f>
        <v>9</v>
      </c>
      <c r="BL70" s="8">
        <f>BJ70/BK70</f>
        <v>221.67333333333332</v>
      </c>
      <c r="BM70" s="8">
        <f>BJ70/C70</f>
        <v>2.6600799999999998</v>
      </c>
      <c r="BN70" s="8">
        <f>BL70/C70</f>
        <v>0.29556444444444441</v>
      </c>
    </row>
    <row r="71" spans="1:66">
      <c r="A71" s="5" t="s">
        <v>77</v>
      </c>
      <c r="B71" s="5"/>
      <c r="C71" s="5">
        <v>750</v>
      </c>
      <c r="D71" s="5"/>
      <c r="E71" s="5">
        <v>22</v>
      </c>
      <c r="F71" s="5">
        <v>0.2</v>
      </c>
      <c r="G71" s="5" t="s">
        <v>69</v>
      </c>
      <c r="H71" s="7">
        <v>1110.4000000000001</v>
      </c>
      <c r="I71" s="5">
        <v>110.4</v>
      </c>
      <c r="J71" s="5">
        <v>0</v>
      </c>
      <c r="K71" s="5">
        <v>0</v>
      </c>
      <c r="L71" s="5">
        <v>1000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7">
        <v>126</v>
      </c>
      <c r="S71" s="5">
        <v>0</v>
      </c>
      <c r="T71" s="5">
        <v>0</v>
      </c>
      <c r="U71" s="5">
        <v>0</v>
      </c>
      <c r="V71" s="5">
        <v>126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7">
        <v>1562.5</v>
      </c>
      <c r="AG71" s="5">
        <v>0</v>
      </c>
      <c r="AH71" s="5">
        <v>0</v>
      </c>
      <c r="AI71" s="5">
        <v>0</v>
      </c>
      <c r="AJ71" s="5">
        <v>1562.5</v>
      </c>
      <c r="AK71" s="5">
        <v>0</v>
      </c>
      <c r="AL71" s="7"/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7">
        <v>60</v>
      </c>
      <c r="AZ71" s="5">
        <v>24</v>
      </c>
      <c r="BA71" s="5">
        <v>36</v>
      </c>
      <c r="BB71" s="5">
        <v>0</v>
      </c>
      <c r="BC71" s="7">
        <v>211.5</v>
      </c>
      <c r="BD71" s="5">
        <v>0</v>
      </c>
      <c r="BE71" s="5">
        <v>90</v>
      </c>
      <c r="BF71" s="5">
        <v>0</v>
      </c>
      <c r="BG71" s="5">
        <v>27</v>
      </c>
      <c r="BH71" s="5">
        <v>0</v>
      </c>
      <c r="BI71" s="5">
        <v>94.5</v>
      </c>
      <c r="BJ71" s="7">
        <v>1507.9</v>
      </c>
      <c r="BK71" s="8">
        <f>COUNTIF(I71:Q71,"&gt;0")+COUNTIF(S71:AE71,"&gt;0")+COUNTIF(AM71:AX71,"&gt;0")+COUNTIF(AZ71:BB71,"&gt;0")+COUNTIF(BD71:BI71,"&gt;0")</f>
        <v>8</v>
      </c>
      <c r="BL71" s="8">
        <f>BJ71/BK71</f>
        <v>188.48750000000001</v>
      </c>
      <c r="BM71" s="8">
        <f>BJ71/C71</f>
        <v>2.0105333333333335</v>
      </c>
      <c r="BN71" s="8">
        <f>BL71/C71</f>
        <v>0.25131666666666669</v>
      </c>
    </row>
    <row r="72" spans="1:66">
      <c r="A72" s="5"/>
      <c r="B72" s="6"/>
      <c r="C72" s="5"/>
      <c r="D72" s="5"/>
      <c r="E72" s="5"/>
      <c r="F72" s="5"/>
      <c r="G72" s="5"/>
      <c r="H72" s="7"/>
      <c r="I72" s="5"/>
      <c r="J72" s="5"/>
      <c r="K72" s="5"/>
      <c r="L72" s="5"/>
      <c r="M72" s="5"/>
      <c r="N72" s="5"/>
      <c r="O72" s="5"/>
      <c r="P72" s="5"/>
      <c r="Q72" s="5"/>
      <c r="R72" s="7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7"/>
      <c r="AG72" s="5"/>
      <c r="AH72" s="5"/>
      <c r="AI72" s="5"/>
      <c r="AJ72" s="5"/>
      <c r="AK72" s="5"/>
      <c r="AL72" s="7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7"/>
      <c r="AZ72" s="5"/>
      <c r="BA72" s="5"/>
      <c r="BB72" s="5"/>
      <c r="BC72" s="7"/>
      <c r="BD72" s="5"/>
      <c r="BE72" s="5"/>
      <c r="BF72" s="5"/>
      <c r="BG72" s="5"/>
      <c r="BH72" s="5"/>
      <c r="BI72" s="5"/>
      <c r="BJ72" s="7"/>
      <c r="BK72" s="8"/>
      <c r="BL72" s="8"/>
      <c r="BM72" s="8"/>
      <c r="BN72" s="8"/>
    </row>
    <row r="73" spans="1:66">
      <c r="A73" s="5" t="s">
        <v>138</v>
      </c>
      <c r="B73" s="6">
        <v>41780</v>
      </c>
      <c r="C73" s="5"/>
      <c r="D73" s="5"/>
      <c r="E73" s="5">
        <v>22</v>
      </c>
      <c r="F73" s="5">
        <v>6.8</v>
      </c>
      <c r="G73" s="5" t="s">
        <v>67</v>
      </c>
      <c r="H73" s="7">
        <v>4178.8799999999992</v>
      </c>
      <c r="I73" s="5">
        <v>0</v>
      </c>
      <c r="J73" s="5">
        <v>0</v>
      </c>
      <c r="K73" s="5">
        <v>36</v>
      </c>
      <c r="L73" s="5">
        <v>3041.2799999999997</v>
      </c>
      <c r="M73" s="5">
        <v>309.59999999999997</v>
      </c>
      <c r="N73" s="5">
        <v>0</v>
      </c>
      <c r="O73" s="5">
        <v>0</v>
      </c>
      <c r="P73" s="5">
        <v>792</v>
      </c>
      <c r="Q73" s="5">
        <v>0</v>
      </c>
      <c r="R73" s="7"/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7">
        <v>715</v>
      </c>
      <c r="AG73" s="5">
        <v>0</v>
      </c>
      <c r="AH73" s="5">
        <v>0</v>
      </c>
      <c r="AI73" s="5">
        <v>89.999999999999986</v>
      </c>
      <c r="AJ73" s="5">
        <v>625</v>
      </c>
      <c r="AK73" s="5">
        <v>0</v>
      </c>
      <c r="AL73" s="7"/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7"/>
      <c r="AZ73" s="5">
        <v>0</v>
      </c>
      <c r="BA73" s="5">
        <v>0</v>
      </c>
      <c r="BB73" s="5">
        <v>0</v>
      </c>
      <c r="BC73" s="7"/>
      <c r="BD73" s="5">
        <v>0</v>
      </c>
      <c r="BE73" s="5">
        <v>0</v>
      </c>
      <c r="BF73" s="5">
        <v>0</v>
      </c>
      <c r="BG73" s="5">
        <v>0</v>
      </c>
      <c r="BH73" s="5">
        <v>0</v>
      </c>
      <c r="BI73" s="5">
        <v>0</v>
      </c>
      <c r="BJ73" s="7">
        <v>4178.8799999999992</v>
      </c>
      <c r="BK73" s="8">
        <f t="shared" ref="BK66:BK83" si="0">COUNTIF(I73:Q73,"&gt;0")+COUNTIF(S73:AE73,"&gt;0")+COUNTIF(AM73:AX73,"&gt;0")+COUNTIF(AZ73:BB73,"&gt;0")+COUNTIF(BD73:BI73,"&gt;0")</f>
        <v>4</v>
      </c>
      <c r="BL73" s="8">
        <f t="shared" ref="BL66:BL83" si="1">BJ73/BK73</f>
        <v>1044.7199999999998</v>
      </c>
      <c r="BM73" s="8" t="e">
        <f t="shared" ref="BM67:BM83" si="2">BJ73/C73</f>
        <v>#DIV/0!</v>
      </c>
      <c r="BN73" s="8" t="e">
        <f t="shared" ref="BN66:BN83" si="3">BL73/C73</f>
        <v>#DIV/0!</v>
      </c>
    </row>
    <row r="74" spans="1:66">
      <c r="A74" s="5" t="s">
        <v>139</v>
      </c>
      <c r="B74" s="6">
        <v>41780</v>
      </c>
      <c r="C74" s="5"/>
      <c r="D74" s="5"/>
      <c r="E74" s="5">
        <v>22</v>
      </c>
      <c r="F74" s="5">
        <v>6.8</v>
      </c>
      <c r="G74" s="5" t="s">
        <v>67</v>
      </c>
      <c r="H74" s="7">
        <v>2570</v>
      </c>
      <c r="I74" s="5">
        <v>0</v>
      </c>
      <c r="J74" s="5">
        <v>0</v>
      </c>
      <c r="K74" s="5">
        <v>0</v>
      </c>
      <c r="L74" s="5">
        <v>2450</v>
      </c>
      <c r="M74" s="5">
        <v>0</v>
      </c>
      <c r="N74" s="5">
        <v>120</v>
      </c>
      <c r="O74" s="5">
        <v>0</v>
      </c>
      <c r="P74" s="5">
        <v>0</v>
      </c>
      <c r="Q74" s="5">
        <v>0</v>
      </c>
      <c r="R74" s="7">
        <v>480</v>
      </c>
      <c r="S74" s="5">
        <v>0</v>
      </c>
      <c r="T74" s="5">
        <v>0</v>
      </c>
      <c r="U74" s="5">
        <v>0</v>
      </c>
      <c r="V74" s="5">
        <v>360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120</v>
      </c>
      <c r="AD74" s="5">
        <v>0</v>
      </c>
      <c r="AE74" s="5">
        <v>0</v>
      </c>
      <c r="AF74" s="7">
        <v>5000</v>
      </c>
      <c r="AG74" s="5">
        <v>0</v>
      </c>
      <c r="AH74" s="5">
        <v>0</v>
      </c>
      <c r="AI74" s="5">
        <v>0</v>
      </c>
      <c r="AJ74" s="5">
        <v>5000</v>
      </c>
      <c r="AK74" s="5">
        <v>0</v>
      </c>
      <c r="AL74" s="7">
        <v>448.2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448.2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7">
        <v>216</v>
      </c>
      <c r="AZ74" s="5">
        <v>54</v>
      </c>
      <c r="BA74" s="5">
        <v>162</v>
      </c>
      <c r="BB74" s="5">
        <v>0</v>
      </c>
      <c r="BC74" s="7"/>
      <c r="BD74" s="5">
        <v>0</v>
      </c>
      <c r="BE74" s="5">
        <v>0</v>
      </c>
      <c r="BF74" s="5">
        <v>0</v>
      </c>
      <c r="BG74" s="5">
        <v>0</v>
      </c>
      <c r="BH74" s="5">
        <v>0</v>
      </c>
      <c r="BI74" s="5">
        <v>0</v>
      </c>
      <c r="BJ74" s="7">
        <v>3714.2</v>
      </c>
      <c r="BK74" s="8">
        <f t="shared" si="0"/>
        <v>7</v>
      </c>
      <c r="BL74" s="8">
        <f t="shared" si="1"/>
        <v>530.6</v>
      </c>
      <c r="BM74" s="8" t="e">
        <f t="shared" si="2"/>
        <v>#DIV/0!</v>
      </c>
      <c r="BN74" s="8" t="e">
        <f t="shared" si="3"/>
        <v>#DIV/0!</v>
      </c>
    </row>
    <row r="75" spans="1:66">
      <c r="A75" s="5" t="s">
        <v>140</v>
      </c>
      <c r="B75" s="6">
        <v>41794</v>
      </c>
      <c r="C75" s="5"/>
      <c r="D75" s="5"/>
      <c r="E75" s="5">
        <v>18</v>
      </c>
      <c r="F75" s="5">
        <v>8</v>
      </c>
      <c r="G75" s="5" t="s">
        <v>71</v>
      </c>
      <c r="H75" s="7">
        <v>1850</v>
      </c>
      <c r="I75" s="5">
        <v>0</v>
      </c>
      <c r="J75" s="5">
        <v>0</v>
      </c>
      <c r="K75" s="5">
        <v>0</v>
      </c>
      <c r="L75" s="5">
        <v>1850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7">
        <v>294</v>
      </c>
      <c r="S75" s="5">
        <v>0</v>
      </c>
      <c r="T75" s="5">
        <v>0</v>
      </c>
      <c r="U75" s="5">
        <v>0</v>
      </c>
      <c r="V75" s="5">
        <v>222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72</v>
      </c>
      <c r="AD75" s="5">
        <v>0</v>
      </c>
      <c r="AE75" s="5">
        <v>0</v>
      </c>
      <c r="AF75" s="7">
        <v>2687.5</v>
      </c>
      <c r="AG75" s="5">
        <v>0</v>
      </c>
      <c r="AH75" s="5">
        <v>0</v>
      </c>
      <c r="AI75" s="5">
        <v>500</v>
      </c>
      <c r="AJ75" s="5">
        <v>2187.5</v>
      </c>
      <c r="AK75" s="5">
        <v>0</v>
      </c>
      <c r="AL75" s="7"/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7">
        <v>60</v>
      </c>
      <c r="AZ75" s="5">
        <v>24</v>
      </c>
      <c r="BA75" s="5">
        <v>36</v>
      </c>
      <c r="BB75" s="5">
        <v>0</v>
      </c>
      <c r="BC75" s="7">
        <v>45</v>
      </c>
      <c r="BD75" s="5">
        <v>0</v>
      </c>
      <c r="BE75" s="5">
        <v>0</v>
      </c>
      <c r="BF75" s="5">
        <v>4.5</v>
      </c>
      <c r="BG75" s="5">
        <v>9</v>
      </c>
      <c r="BH75" s="5">
        <v>0</v>
      </c>
      <c r="BI75" s="5">
        <v>31.5</v>
      </c>
      <c r="BJ75" s="7">
        <v>2249</v>
      </c>
      <c r="BK75" s="8">
        <f t="shared" si="0"/>
        <v>8</v>
      </c>
      <c r="BL75" s="8">
        <f t="shared" si="1"/>
        <v>281.125</v>
      </c>
      <c r="BM75" s="8" t="e">
        <f t="shared" si="2"/>
        <v>#DIV/0!</v>
      </c>
      <c r="BN75" s="8" t="e">
        <f t="shared" si="3"/>
        <v>#DIV/0!</v>
      </c>
    </row>
    <row r="76" spans="1:66">
      <c r="A76" s="5" t="s">
        <v>141</v>
      </c>
      <c r="B76" s="6">
        <v>41802</v>
      </c>
      <c r="C76" s="5"/>
      <c r="D76" s="5"/>
      <c r="E76" s="5">
        <v>22</v>
      </c>
      <c r="F76" s="5">
        <v>0</v>
      </c>
      <c r="G76" s="5" t="s">
        <v>69</v>
      </c>
      <c r="H76" s="7">
        <v>1715.76</v>
      </c>
      <c r="I76" s="5">
        <v>38.640000000000008</v>
      </c>
      <c r="J76" s="5">
        <v>0</v>
      </c>
      <c r="K76" s="5">
        <v>36</v>
      </c>
      <c r="L76" s="5">
        <v>1557.6</v>
      </c>
      <c r="M76" s="5">
        <v>57.599999999999994</v>
      </c>
      <c r="N76" s="5">
        <v>18</v>
      </c>
      <c r="O76" s="5">
        <v>7.92</v>
      </c>
      <c r="P76" s="5">
        <v>0</v>
      </c>
      <c r="Q76" s="5">
        <v>0</v>
      </c>
      <c r="R76" s="7">
        <v>297</v>
      </c>
      <c r="S76" s="5">
        <v>0</v>
      </c>
      <c r="T76" s="5">
        <v>0</v>
      </c>
      <c r="U76" s="5">
        <v>0</v>
      </c>
      <c r="V76" s="5">
        <v>261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27</v>
      </c>
      <c r="AC76" s="5">
        <v>9</v>
      </c>
      <c r="AD76" s="5">
        <v>0</v>
      </c>
      <c r="AE76" s="5">
        <v>0</v>
      </c>
      <c r="AF76" s="7">
        <v>1441.7600000000002</v>
      </c>
      <c r="AG76" s="5">
        <v>0</v>
      </c>
      <c r="AH76" s="5">
        <v>0</v>
      </c>
      <c r="AI76" s="5">
        <v>183.60000000000002</v>
      </c>
      <c r="AJ76" s="5">
        <v>1258.1600000000001</v>
      </c>
      <c r="AK76" s="5">
        <v>0</v>
      </c>
      <c r="AL76" s="7">
        <v>18</v>
      </c>
      <c r="AM76" s="5">
        <v>0</v>
      </c>
      <c r="AN76" s="5">
        <v>0</v>
      </c>
      <c r="AO76" s="5">
        <v>0</v>
      </c>
      <c r="AP76" s="5">
        <v>0</v>
      </c>
      <c r="AQ76" s="5">
        <v>2</v>
      </c>
      <c r="AR76" s="5">
        <v>0</v>
      </c>
      <c r="AS76" s="5">
        <v>0</v>
      </c>
      <c r="AT76" s="5">
        <v>12</v>
      </c>
      <c r="AU76" s="5">
        <v>0</v>
      </c>
      <c r="AV76" s="5">
        <v>0</v>
      </c>
      <c r="AW76" s="5">
        <v>4</v>
      </c>
      <c r="AX76" s="5">
        <v>0</v>
      </c>
      <c r="AY76" s="7">
        <v>108</v>
      </c>
      <c r="AZ76" s="5">
        <v>54</v>
      </c>
      <c r="BA76" s="5">
        <v>54</v>
      </c>
      <c r="BB76" s="5">
        <v>0</v>
      </c>
      <c r="BC76" s="7">
        <v>159</v>
      </c>
      <c r="BD76" s="5">
        <v>0</v>
      </c>
      <c r="BE76" s="5">
        <v>0</v>
      </c>
      <c r="BF76" s="5">
        <v>27</v>
      </c>
      <c r="BG76" s="5">
        <v>49.5</v>
      </c>
      <c r="BH76" s="5">
        <v>0</v>
      </c>
      <c r="BI76" s="5">
        <v>82.5</v>
      </c>
      <c r="BJ76" s="7">
        <v>2297.7600000000002</v>
      </c>
      <c r="BK76" s="8">
        <f t="shared" si="0"/>
        <v>17</v>
      </c>
      <c r="BL76" s="8">
        <f t="shared" si="1"/>
        <v>135.16235294117649</v>
      </c>
      <c r="BM76" s="8" t="e">
        <f t="shared" si="2"/>
        <v>#DIV/0!</v>
      </c>
      <c r="BN76" s="8" t="e">
        <f t="shared" si="3"/>
        <v>#DIV/0!</v>
      </c>
    </row>
    <row r="77" spans="1:66">
      <c r="A77" s="5" t="s">
        <v>142</v>
      </c>
      <c r="B77" s="6">
        <v>41803</v>
      </c>
      <c r="C77" s="5"/>
      <c r="D77" s="5"/>
      <c r="E77" s="5">
        <v>22</v>
      </c>
      <c r="F77" s="5">
        <v>0</v>
      </c>
      <c r="G77" s="5" t="s">
        <v>69</v>
      </c>
      <c r="H77" s="7">
        <v>611.67999999999995</v>
      </c>
      <c r="I77" s="5">
        <v>0</v>
      </c>
      <c r="J77" s="5">
        <v>0</v>
      </c>
      <c r="K77" s="5">
        <v>7.92</v>
      </c>
      <c r="L77" s="5">
        <v>550</v>
      </c>
      <c r="M77" s="5">
        <v>23.759999999999998</v>
      </c>
      <c r="N77" s="5">
        <v>0</v>
      </c>
      <c r="O77" s="5">
        <v>0</v>
      </c>
      <c r="P77" s="5">
        <v>0</v>
      </c>
      <c r="Q77" s="5">
        <v>30</v>
      </c>
      <c r="R77" s="7">
        <v>-150</v>
      </c>
      <c r="S77" s="5">
        <v>0</v>
      </c>
      <c r="T77" s="5">
        <v>0</v>
      </c>
      <c r="U77" s="5">
        <v>0</v>
      </c>
      <c r="V77" s="5">
        <v>84</v>
      </c>
      <c r="W77" s="5">
        <v>0</v>
      </c>
      <c r="X77" s="5">
        <v>0</v>
      </c>
      <c r="Y77" s="5">
        <v>12</v>
      </c>
      <c r="Z77" s="5">
        <v>0</v>
      </c>
      <c r="AA77" s="5">
        <v>-264</v>
      </c>
      <c r="AB77" s="5">
        <v>0</v>
      </c>
      <c r="AC77" s="5">
        <v>18</v>
      </c>
      <c r="AD77" s="5">
        <v>0</v>
      </c>
      <c r="AE77" s="5">
        <v>0</v>
      </c>
      <c r="AF77" s="7">
        <v>1029.3</v>
      </c>
      <c r="AG77" s="5">
        <v>0</v>
      </c>
      <c r="AH77" s="5">
        <v>0</v>
      </c>
      <c r="AI77" s="5">
        <v>91.800000000000011</v>
      </c>
      <c r="AJ77" s="5">
        <v>937.5</v>
      </c>
      <c r="AK77" s="5">
        <v>0</v>
      </c>
      <c r="AL77" s="7"/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5">
        <v>0</v>
      </c>
      <c r="AY77" s="7">
        <v>36</v>
      </c>
      <c r="AZ77" s="5">
        <v>12</v>
      </c>
      <c r="BA77" s="5">
        <v>24</v>
      </c>
      <c r="BB77" s="5">
        <v>0</v>
      </c>
      <c r="BC77" s="7">
        <v>63</v>
      </c>
      <c r="BD77" s="5">
        <v>0</v>
      </c>
      <c r="BE77" s="5">
        <v>9</v>
      </c>
      <c r="BF77" s="5">
        <v>13.5</v>
      </c>
      <c r="BG77" s="5">
        <v>9</v>
      </c>
      <c r="BH77" s="5">
        <v>0</v>
      </c>
      <c r="BI77" s="5">
        <v>31.5</v>
      </c>
      <c r="BJ77" s="7">
        <v>560.67999999999995</v>
      </c>
      <c r="BK77" s="8">
        <f t="shared" si="0"/>
        <v>13</v>
      </c>
      <c r="BL77" s="8">
        <f t="shared" si="1"/>
        <v>43.129230769230766</v>
      </c>
      <c r="BM77" s="8" t="e">
        <f t="shared" si="2"/>
        <v>#DIV/0!</v>
      </c>
      <c r="BN77" s="8" t="e">
        <f t="shared" si="3"/>
        <v>#DIV/0!</v>
      </c>
    </row>
    <row r="78" spans="1:66">
      <c r="A78" s="5" t="s">
        <v>143</v>
      </c>
      <c r="B78" s="6">
        <v>41956</v>
      </c>
      <c r="C78" s="5"/>
      <c r="D78" s="5"/>
      <c r="E78" s="5">
        <v>12</v>
      </c>
      <c r="F78" s="5">
        <v>0.2</v>
      </c>
      <c r="G78" s="5" t="s">
        <v>64</v>
      </c>
      <c r="H78" s="7">
        <v>950</v>
      </c>
      <c r="I78" s="5">
        <v>0</v>
      </c>
      <c r="J78" s="5">
        <v>0</v>
      </c>
      <c r="K78" s="5">
        <v>0</v>
      </c>
      <c r="L78" s="5">
        <v>950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7">
        <v>171</v>
      </c>
      <c r="S78" s="5">
        <v>0</v>
      </c>
      <c r="T78" s="5">
        <v>0</v>
      </c>
      <c r="U78" s="5">
        <v>0</v>
      </c>
      <c r="V78" s="5">
        <v>171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7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7"/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7">
        <v>90</v>
      </c>
      <c r="AZ78" s="5">
        <v>54</v>
      </c>
      <c r="BA78" s="5">
        <v>36</v>
      </c>
      <c r="BB78" s="5">
        <v>0</v>
      </c>
      <c r="BC78" s="7"/>
      <c r="BD78" s="5">
        <v>0</v>
      </c>
      <c r="BE78" s="5">
        <v>0</v>
      </c>
      <c r="BF78" s="5">
        <v>0</v>
      </c>
      <c r="BG78" s="5">
        <v>0</v>
      </c>
      <c r="BH78" s="5">
        <v>0</v>
      </c>
      <c r="BI78" s="5">
        <v>0</v>
      </c>
      <c r="BJ78" s="7">
        <v>1211</v>
      </c>
      <c r="BK78" s="8">
        <f t="shared" si="0"/>
        <v>4</v>
      </c>
      <c r="BL78" s="8">
        <f t="shared" si="1"/>
        <v>302.75</v>
      </c>
      <c r="BM78" s="8" t="e">
        <f t="shared" si="2"/>
        <v>#DIV/0!</v>
      </c>
      <c r="BN78" s="8" t="e">
        <f t="shared" si="3"/>
        <v>#DIV/0!</v>
      </c>
    </row>
    <row r="79" spans="1:66">
      <c r="A79" s="5" t="s">
        <v>144</v>
      </c>
      <c r="B79" s="6">
        <v>41964</v>
      </c>
      <c r="C79" s="5"/>
      <c r="D79" s="5"/>
      <c r="E79" s="5">
        <v>8</v>
      </c>
      <c r="F79" s="5">
        <v>0</v>
      </c>
      <c r="G79" s="5" t="s">
        <v>80</v>
      </c>
      <c r="H79" s="7">
        <v>450</v>
      </c>
      <c r="I79" s="5">
        <v>0</v>
      </c>
      <c r="J79" s="5">
        <v>0</v>
      </c>
      <c r="K79" s="5">
        <v>0</v>
      </c>
      <c r="L79" s="5">
        <v>450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7">
        <v>216</v>
      </c>
      <c r="S79" s="5">
        <v>12</v>
      </c>
      <c r="T79" s="5">
        <v>0</v>
      </c>
      <c r="U79" s="5">
        <v>0</v>
      </c>
      <c r="V79" s="5">
        <v>120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36</v>
      </c>
      <c r="AD79" s="5">
        <v>12</v>
      </c>
      <c r="AE79" s="5">
        <v>36</v>
      </c>
      <c r="AF79" s="7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7">
        <v>12.75</v>
      </c>
      <c r="AM79" s="5">
        <v>0</v>
      </c>
      <c r="AN79" s="5">
        <v>0</v>
      </c>
      <c r="AO79" s="5">
        <v>0</v>
      </c>
      <c r="AP79" s="5">
        <v>6</v>
      </c>
      <c r="AQ79" s="5">
        <v>0</v>
      </c>
      <c r="AR79" s="5">
        <v>0</v>
      </c>
      <c r="AS79" s="5">
        <v>4.5</v>
      </c>
      <c r="AT79" s="5">
        <v>0</v>
      </c>
      <c r="AU79" s="5">
        <v>2.25</v>
      </c>
      <c r="AV79" s="5">
        <v>0</v>
      </c>
      <c r="AW79" s="5">
        <v>0</v>
      </c>
      <c r="AX79" s="5">
        <v>0</v>
      </c>
      <c r="AY79" s="7">
        <v>207</v>
      </c>
      <c r="AZ79" s="5">
        <v>99</v>
      </c>
      <c r="BA79" s="5">
        <v>108</v>
      </c>
      <c r="BB79" s="5">
        <v>0</v>
      </c>
      <c r="BC79" s="7">
        <v>244.5</v>
      </c>
      <c r="BD79" s="5">
        <v>0</v>
      </c>
      <c r="BE79" s="5">
        <v>40.5</v>
      </c>
      <c r="BF79" s="5">
        <v>54</v>
      </c>
      <c r="BG79" s="5">
        <v>0</v>
      </c>
      <c r="BH79" s="5">
        <v>6</v>
      </c>
      <c r="BI79" s="5">
        <v>144</v>
      </c>
      <c r="BJ79" s="7">
        <v>1130.25</v>
      </c>
      <c r="BK79" s="8">
        <f t="shared" si="0"/>
        <v>15</v>
      </c>
      <c r="BL79" s="8">
        <f t="shared" si="1"/>
        <v>75.349999999999994</v>
      </c>
      <c r="BM79" s="8" t="e">
        <f t="shared" si="2"/>
        <v>#DIV/0!</v>
      </c>
      <c r="BN79" s="8" t="e">
        <f t="shared" si="3"/>
        <v>#DIV/0!</v>
      </c>
    </row>
    <row r="80" spans="1:66">
      <c r="A80" s="5" t="s">
        <v>145</v>
      </c>
      <c r="B80" s="6">
        <v>41992</v>
      </c>
      <c r="C80" s="5"/>
      <c r="D80" s="5"/>
      <c r="E80" s="5">
        <v>8</v>
      </c>
      <c r="F80" s="5">
        <v>3.9</v>
      </c>
      <c r="G80" s="5" t="s">
        <v>146</v>
      </c>
      <c r="H80" s="7">
        <v>673.2</v>
      </c>
      <c r="I80" s="5">
        <v>0</v>
      </c>
      <c r="J80" s="5">
        <v>0</v>
      </c>
      <c r="K80" s="5">
        <v>0</v>
      </c>
      <c r="L80" s="5">
        <v>673.2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7">
        <v>368.4</v>
      </c>
      <c r="S80" s="5">
        <v>0</v>
      </c>
      <c r="T80" s="5">
        <v>0</v>
      </c>
      <c r="U80" s="5">
        <v>0</v>
      </c>
      <c r="V80" s="5">
        <v>277.2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91.200000000000017</v>
      </c>
      <c r="AF80" s="7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7"/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5">
        <v>0</v>
      </c>
      <c r="AY80" s="7">
        <v>506.88</v>
      </c>
      <c r="AZ80" s="5">
        <v>198</v>
      </c>
      <c r="BA80" s="5">
        <v>308.88</v>
      </c>
      <c r="BB80" s="5">
        <v>0</v>
      </c>
      <c r="BC80" s="7">
        <v>276</v>
      </c>
      <c r="BD80" s="5">
        <v>276</v>
      </c>
      <c r="BE80" s="5">
        <v>0</v>
      </c>
      <c r="BF80" s="5">
        <v>0</v>
      </c>
      <c r="BG80" s="5">
        <v>0</v>
      </c>
      <c r="BH80" s="5">
        <v>0</v>
      </c>
      <c r="BI80" s="5">
        <v>0</v>
      </c>
      <c r="BJ80" s="7">
        <v>1824.48</v>
      </c>
      <c r="BK80" s="8">
        <f t="shared" si="0"/>
        <v>6</v>
      </c>
      <c r="BL80" s="8">
        <f t="shared" si="1"/>
        <v>304.08</v>
      </c>
      <c r="BM80" s="8" t="e">
        <f t="shared" si="2"/>
        <v>#DIV/0!</v>
      </c>
      <c r="BN80" s="8" t="e">
        <f t="shared" si="3"/>
        <v>#DIV/0!</v>
      </c>
    </row>
    <row r="81" spans="1:66">
      <c r="A81" s="5" t="s">
        <v>147</v>
      </c>
      <c r="B81" s="6">
        <v>42000</v>
      </c>
      <c r="C81" s="5"/>
      <c r="D81" s="5"/>
      <c r="E81" s="5">
        <v>3</v>
      </c>
      <c r="F81" s="5">
        <v>11.6</v>
      </c>
      <c r="G81" s="5" t="s">
        <v>146</v>
      </c>
      <c r="H81" s="7">
        <v>47.519999999999996</v>
      </c>
      <c r="I81" s="5">
        <v>0</v>
      </c>
      <c r="J81" s="5">
        <v>0</v>
      </c>
      <c r="K81" s="5">
        <v>0</v>
      </c>
      <c r="L81" s="5">
        <v>47.519999999999996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7">
        <v>318.40000000000003</v>
      </c>
      <c r="S81" s="5">
        <v>0</v>
      </c>
      <c r="T81" s="5">
        <v>0</v>
      </c>
      <c r="U81" s="5">
        <v>0</v>
      </c>
      <c r="V81" s="5">
        <v>177.60000000000002</v>
      </c>
      <c r="W81" s="5">
        <v>96</v>
      </c>
      <c r="X81" s="5">
        <v>0</v>
      </c>
      <c r="Y81" s="5">
        <v>0</v>
      </c>
      <c r="Z81" s="5">
        <v>0</v>
      </c>
      <c r="AA81" s="5">
        <v>0</v>
      </c>
      <c r="AB81" s="5">
        <v>44.800000000000004</v>
      </c>
      <c r="AC81" s="5">
        <v>0</v>
      </c>
      <c r="AD81" s="5">
        <v>0</v>
      </c>
      <c r="AE81" s="5">
        <v>0</v>
      </c>
      <c r="AF81" s="7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7"/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7">
        <v>54</v>
      </c>
      <c r="AZ81" s="5">
        <v>27</v>
      </c>
      <c r="BA81" s="5">
        <v>27</v>
      </c>
      <c r="BB81" s="5">
        <v>0</v>
      </c>
      <c r="BC81" s="7">
        <v>18</v>
      </c>
      <c r="BD81" s="5">
        <v>0</v>
      </c>
      <c r="BE81" s="5">
        <v>0</v>
      </c>
      <c r="BF81" s="5">
        <v>0</v>
      </c>
      <c r="BG81" s="5">
        <v>0</v>
      </c>
      <c r="BH81" s="5">
        <v>0</v>
      </c>
      <c r="BI81" s="5">
        <v>18</v>
      </c>
      <c r="BJ81" s="7">
        <v>437.92</v>
      </c>
      <c r="BK81" s="8">
        <f t="shared" si="0"/>
        <v>7</v>
      </c>
      <c r="BL81" s="8">
        <f t="shared" si="1"/>
        <v>62.56</v>
      </c>
      <c r="BM81" s="8" t="e">
        <f t="shared" si="2"/>
        <v>#DIV/0!</v>
      </c>
      <c r="BN81" s="8" t="e">
        <f t="shared" si="3"/>
        <v>#DIV/0!</v>
      </c>
    </row>
    <row r="82" spans="1:66">
      <c r="A82" s="5" t="s">
        <v>148</v>
      </c>
      <c r="B82" s="6">
        <v>42001</v>
      </c>
      <c r="C82" s="5"/>
      <c r="D82" s="5"/>
      <c r="E82" s="5">
        <v>5</v>
      </c>
      <c r="F82" s="5">
        <v>0.2</v>
      </c>
      <c r="G82" s="5" t="s">
        <v>80</v>
      </c>
      <c r="H82" s="7">
        <v>300</v>
      </c>
      <c r="I82" s="5">
        <v>0</v>
      </c>
      <c r="J82" s="5">
        <v>0</v>
      </c>
      <c r="K82" s="5">
        <v>0</v>
      </c>
      <c r="L82" s="5">
        <v>300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7">
        <v>30</v>
      </c>
      <c r="S82" s="5">
        <v>0</v>
      </c>
      <c r="T82" s="5">
        <v>0</v>
      </c>
      <c r="U82" s="5">
        <v>0</v>
      </c>
      <c r="V82" s="5">
        <v>18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12</v>
      </c>
      <c r="AC82" s="5">
        <v>0</v>
      </c>
      <c r="AD82" s="5">
        <v>0</v>
      </c>
      <c r="AE82" s="5">
        <v>0</v>
      </c>
      <c r="AF82" s="7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7"/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7">
        <v>300</v>
      </c>
      <c r="AZ82" s="5">
        <v>0</v>
      </c>
      <c r="BA82" s="5">
        <v>300</v>
      </c>
      <c r="BB82" s="5">
        <v>0</v>
      </c>
      <c r="BC82" s="7">
        <v>18</v>
      </c>
      <c r="BD82" s="5">
        <v>0</v>
      </c>
      <c r="BE82" s="5">
        <v>0</v>
      </c>
      <c r="BF82" s="5">
        <v>4.5</v>
      </c>
      <c r="BG82" s="5">
        <v>0</v>
      </c>
      <c r="BH82" s="5">
        <v>0</v>
      </c>
      <c r="BI82" s="5">
        <v>13.5</v>
      </c>
      <c r="BJ82" s="7">
        <v>648</v>
      </c>
      <c r="BK82" s="8">
        <f t="shared" si="0"/>
        <v>6</v>
      </c>
      <c r="BL82" s="8">
        <f t="shared" si="1"/>
        <v>108</v>
      </c>
      <c r="BM82" s="8" t="e">
        <f t="shared" si="2"/>
        <v>#DIV/0!</v>
      </c>
      <c r="BN82" s="8" t="e">
        <f t="shared" si="3"/>
        <v>#DIV/0!</v>
      </c>
    </row>
    <row r="83" spans="1:66">
      <c r="A83" s="5" t="s">
        <v>77</v>
      </c>
      <c r="B83" s="5"/>
      <c r="C83" s="5"/>
      <c r="D83" s="5"/>
      <c r="E83" s="5">
        <v>18</v>
      </c>
      <c r="F83" s="5">
        <v>8</v>
      </c>
      <c r="G83" s="5" t="s">
        <v>71</v>
      </c>
      <c r="H83" s="7">
        <v>1982.8</v>
      </c>
      <c r="I83" s="5">
        <v>82.800000000000011</v>
      </c>
      <c r="J83" s="5">
        <v>0</v>
      </c>
      <c r="K83" s="5">
        <v>0</v>
      </c>
      <c r="L83" s="5">
        <v>1900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7">
        <v>198</v>
      </c>
      <c r="S83" s="5">
        <v>0</v>
      </c>
      <c r="T83" s="5">
        <v>0</v>
      </c>
      <c r="U83" s="5">
        <v>0</v>
      </c>
      <c r="V83" s="5">
        <v>198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7">
        <v>2500</v>
      </c>
      <c r="AG83" s="5">
        <v>0</v>
      </c>
      <c r="AH83" s="5">
        <v>0</v>
      </c>
      <c r="AI83" s="5">
        <v>0</v>
      </c>
      <c r="AJ83" s="5">
        <v>2500</v>
      </c>
      <c r="AK83" s="5">
        <v>0</v>
      </c>
      <c r="AL83" s="7"/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5">
        <v>0</v>
      </c>
      <c r="AY83" s="7">
        <v>135</v>
      </c>
      <c r="AZ83" s="5">
        <v>45</v>
      </c>
      <c r="BA83" s="5">
        <v>90</v>
      </c>
      <c r="BB83" s="5">
        <v>0</v>
      </c>
      <c r="BC83" s="7">
        <v>280.5</v>
      </c>
      <c r="BD83" s="5">
        <v>0</v>
      </c>
      <c r="BE83" s="5">
        <v>63</v>
      </c>
      <c r="BF83" s="5">
        <v>0</v>
      </c>
      <c r="BG83" s="5">
        <v>67.5</v>
      </c>
      <c r="BH83" s="5">
        <v>0</v>
      </c>
      <c r="BI83" s="5">
        <v>150</v>
      </c>
      <c r="BJ83" s="7">
        <v>2596.3000000000002</v>
      </c>
      <c r="BK83" s="8">
        <f t="shared" si="0"/>
        <v>8</v>
      </c>
      <c r="BL83" s="8">
        <f t="shared" si="1"/>
        <v>324.53750000000002</v>
      </c>
      <c r="BM83" s="8" t="e">
        <f t="shared" si="2"/>
        <v>#DIV/0!</v>
      </c>
      <c r="BN83" s="8" t="e">
        <f t="shared" si="3"/>
        <v>#DIV/0!</v>
      </c>
    </row>
  </sheetData>
  <autoFilter ref="A1:BN1">
    <sortState ref="A2:BN71">
      <sortCondition descending="1" ref="B1:B71"/>
    </sortState>
  </autoFilter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89"/>
  <sheetViews>
    <sheetView topLeftCell="AM49" workbookViewId="0">
      <selection activeCell="BM84" sqref="BM77:BM84"/>
    </sheetView>
  </sheetViews>
  <sheetFormatPr baseColWidth="10" defaultRowHeight="15" x14ac:dyDescent="0"/>
  <cols>
    <col min="1" max="1" width="16.5" customWidth="1"/>
    <col min="2" max="2" width="8.83203125" style="11" bestFit="1" customWidth="1"/>
    <col min="3" max="3" width="15.5" bestFit="1" customWidth="1"/>
    <col min="4" max="4" width="15.6640625" bestFit="1" customWidth="1"/>
    <col min="5" max="5" width="15.33203125" bestFit="1" customWidth="1"/>
    <col min="6" max="6" width="15.6640625" bestFit="1" customWidth="1"/>
    <col min="7" max="7" width="13.5" bestFit="1" customWidth="1"/>
    <col min="8" max="8" width="9.5" bestFit="1" customWidth="1"/>
    <col min="10" max="10" width="9.1640625" bestFit="1" customWidth="1"/>
    <col min="11" max="11" width="8.1640625" bestFit="1" customWidth="1"/>
    <col min="12" max="12" width="8.33203125" bestFit="1" customWidth="1"/>
    <col min="13" max="13" width="8.1640625" bestFit="1" customWidth="1"/>
    <col min="14" max="14" width="9.1640625" bestFit="1" customWidth="1"/>
    <col min="15" max="15" width="8.1640625" bestFit="1" customWidth="1"/>
    <col min="16" max="16" width="8.33203125" bestFit="1" customWidth="1"/>
    <col min="17" max="17" width="11.1640625" bestFit="1" customWidth="1"/>
    <col min="18" max="18" width="9.83203125" bestFit="1" customWidth="1"/>
    <col min="19" max="19" width="7.33203125" bestFit="1" customWidth="1"/>
    <col min="20" max="20" width="8.1640625" bestFit="1" customWidth="1"/>
    <col min="21" max="21" width="11.83203125" bestFit="1" customWidth="1"/>
    <col min="22" max="22" width="7.83203125" bestFit="1" customWidth="1"/>
    <col min="23" max="23" width="13.83203125" bestFit="1" customWidth="1"/>
    <col min="24" max="24" width="8.1640625" bestFit="1" customWidth="1"/>
    <col min="25" max="25" width="12" bestFit="1" customWidth="1"/>
    <col min="26" max="26" width="9.83203125" bestFit="1" customWidth="1"/>
    <col min="27" max="27" width="5.1640625" bestFit="1" customWidth="1"/>
    <col min="28" max="28" width="9.6640625" bestFit="1" customWidth="1"/>
    <col min="29" max="29" width="7" bestFit="1" customWidth="1"/>
    <col min="30" max="30" width="8.83203125" bestFit="1" customWidth="1"/>
    <col min="31" max="31" width="7.1640625" bestFit="1" customWidth="1"/>
    <col min="32" max="32" width="6.1640625" bestFit="1" customWidth="1"/>
    <col min="33" max="33" width="11.5" bestFit="1" customWidth="1"/>
    <col min="34" max="34" width="8.1640625" bestFit="1" customWidth="1"/>
    <col min="35" max="35" width="9.6640625" bestFit="1" customWidth="1"/>
    <col min="36" max="36" width="9.33203125" bestFit="1" customWidth="1"/>
    <col min="37" max="37" width="6.1640625" bestFit="1" customWidth="1"/>
    <col min="38" max="38" width="8.1640625" bestFit="1" customWidth="1"/>
    <col min="39" max="39" width="4" bestFit="1" customWidth="1"/>
    <col min="40" max="40" width="8.1640625" bestFit="1" customWidth="1"/>
    <col min="41" max="41" width="9.1640625" bestFit="1" customWidth="1"/>
    <col min="42" max="42" width="7.1640625" bestFit="1" customWidth="1"/>
    <col min="43" max="43" width="5.1640625" bestFit="1" customWidth="1"/>
    <col min="44" max="44" width="7.5" bestFit="1" customWidth="1"/>
    <col min="45" max="45" width="6.1640625" bestFit="1" customWidth="1"/>
    <col min="46" max="46" width="9" bestFit="1" customWidth="1"/>
    <col min="47" max="47" width="4.6640625" bestFit="1" customWidth="1"/>
    <col min="48" max="48" width="6.1640625" bestFit="1" customWidth="1"/>
    <col min="49" max="49" width="6.5" bestFit="1" customWidth="1"/>
    <col min="50" max="50" width="7.1640625" bestFit="1" customWidth="1"/>
    <col min="51" max="51" width="6.33203125" bestFit="1" customWidth="1"/>
    <col min="52" max="52" width="7.1640625" bestFit="1" customWidth="1"/>
    <col min="53" max="53" width="8.1640625" bestFit="1" customWidth="1"/>
    <col min="54" max="54" width="15.6640625" bestFit="1" customWidth="1"/>
    <col min="55" max="55" width="11" bestFit="1" customWidth="1"/>
    <col min="56" max="56" width="13.33203125" bestFit="1" customWidth="1"/>
    <col min="57" max="57" width="6.1640625" bestFit="1" customWidth="1"/>
    <col min="58" max="58" width="9" bestFit="1" customWidth="1"/>
    <col min="59" max="59" width="11.33203125" bestFit="1" customWidth="1"/>
    <col min="60" max="60" width="5.5" bestFit="1" customWidth="1"/>
    <col min="61" max="61" width="6.1640625" bestFit="1" customWidth="1"/>
    <col min="62" max="62" width="9.5" bestFit="1" customWidth="1"/>
    <col min="63" max="63" width="6.1640625" bestFit="1" customWidth="1"/>
    <col min="64" max="64" width="19.5" bestFit="1" customWidth="1"/>
    <col min="65" max="65" width="11.83203125" bestFit="1" customWidth="1"/>
  </cols>
  <sheetData>
    <row r="1" spans="1:65">
      <c r="A1" s="9" t="s">
        <v>0</v>
      </c>
      <c r="B1" s="10" t="s">
        <v>149</v>
      </c>
      <c r="C1" s="9" t="s">
        <v>1</v>
      </c>
      <c r="D1" s="9" t="s">
        <v>167</v>
      </c>
      <c r="E1" s="9" t="s">
        <v>156</v>
      </c>
      <c r="F1" s="9" t="s">
        <v>2</v>
      </c>
      <c r="G1" s="9" t="s">
        <v>3</v>
      </c>
      <c r="H1" s="9" t="s">
        <v>4</v>
      </c>
      <c r="J1" s="9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s="9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s="9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s="9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s="9" t="s">
        <v>48</v>
      </c>
      <c r="BB1" t="s">
        <v>49</v>
      </c>
      <c r="BC1" t="s">
        <v>50</v>
      </c>
      <c r="BD1" t="s">
        <v>51</v>
      </c>
      <c r="BE1" s="9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s="9" t="s">
        <v>59</v>
      </c>
      <c r="BM1" t="s">
        <v>168</v>
      </c>
    </row>
    <row r="2" spans="1:65">
      <c r="A2" t="s">
        <v>145</v>
      </c>
      <c r="B2" s="11">
        <v>41992</v>
      </c>
      <c r="D2" t="s">
        <v>152</v>
      </c>
      <c r="E2" t="s">
        <v>158</v>
      </c>
      <c r="F2">
        <v>8</v>
      </c>
      <c r="G2">
        <v>3.9</v>
      </c>
      <c r="H2" t="s">
        <v>146</v>
      </c>
      <c r="J2">
        <v>673.2</v>
      </c>
      <c r="K2">
        <v>0</v>
      </c>
      <c r="L2">
        <v>0</v>
      </c>
      <c r="M2">
        <v>0</v>
      </c>
      <c r="N2">
        <v>673.2</v>
      </c>
      <c r="O2">
        <v>0</v>
      </c>
      <c r="P2">
        <v>0</v>
      </c>
      <c r="Q2">
        <v>0</v>
      </c>
      <c r="R2">
        <v>0</v>
      </c>
      <c r="S2">
        <v>0</v>
      </c>
      <c r="T2">
        <v>368.4</v>
      </c>
      <c r="U2">
        <v>0</v>
      </c>
      <c r="V2">
        <v>0</v>
      </c>
      <c r="W2">
        <v>0</v>
      </c>
      <c r="X2">
        <v>277.2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91.200000000000017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506.88</v>
      </c>
      <c r="BB2">
        <v>198</v>
      </c>
      <c r="BC2">
        <v>308.88</v>
      </c>
      <c r="BD2">
        <v>0</v>
      </c>
      <c r="BE2">
        <v>276</v>
      </c>
      <c r="BF2">
        <v>276</v>
      </c>
      <c r="BG2">
        <v>0</v>
      </c>
      <c r="BH2">
        <v>0</v>
      </c>
      <c r="BI2">
        <v>0</v>
      </c>
      <c r="BJ2">
        <v>0</v>
      </c>
      <c r="BK2">
        <v>0</v>
      </c>
      <c r="BL2">
        <v>1824.48</v>
      </c>
      <c r="BM2" t="e">
        <f>BL2/C2</f>
        <v>#DIV/0!</v>
      </c>
    </row>
    <row r="3" spans="1:65">
      <c r="A3" t="s">
        <v>63</v>
      </c>
      <c r="B3" s="11">
        <v>41956</v>
      </c>
      <c r="C3">
        <v>250</v>
      </c>
      <c r="D3" t="s">
        <v>152</v>
      </c>
      <c r="E3" t="s">
        <v>157</v>
      </c>
      <c r="F3">
        <v>13</v>
      </c>
      <c r="G3">
        <v>0.2</v>
      </c>
      <c r="H3" t="s">
        <v>64</v>
      </c>
      <c r="J3">
        <v>280</v>
      </c>
      <c r="K3">
        <v>0</v>
      </c>
      <c r="L3">
        <v>0</v>
      </c>
      <c r="M3">
        <v>0</v>
      </c>
      <c r="N3">
        <v>280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280</v>
      </c>
      <c r="BM3">
        <f>BL3/C3</f>
        <v>1.1200000000000001</v>
      </c>
    </row>
    <row r="4" spans="1:65">
      <c r="A4" t="s">
        <v>76</v>
      </c>
      <c r="B4" s="11">
        <v>41936</v>
      </c>
      <c r="C4">
        <v>750</v>
      </c>
      <c r="D4" t="s">
        <v>152</v>
      </c>
      <c r="E4" t="s">
        <v>158</v>
      </c>
      <c r="F4">
        <v>12</v>
      </c>
      <c r="G4">
        <v>3.8</v>
      </c>
      <c r="H4" t="s">
        <v>71</v>
      </c>
      <c r="J4">
        <v>263.44</v>
      </c>
      <c r="K4">
        <v>5.5200000000000005</v>
      </c>
      <c r="L4">
        <v>0</v>
      </c>
      <c r="M4">
        <v>0</v>
      </c>
      <c r="N4">
        <v>250</v>
      </c>
      <c r="O4">
        <v>0</v>
      </c>
      <c r="P4">
        <v>0</v>
      </c>
      <c r="Q4">
        <v>0</v>
      </c>
      <c r="R4">
        <v>7.92</v>
      </c>
      <c r="S4">
        <v>0</v>
      </c>
      <c r="T4">
        <v>120</v>
      </c>
      <c r="U4">
        <v>0</v>
      </c>
      <c r="V4">
        <v>0</v>
      </c>
      <c r="W4">
        <v>0</v>
      </c>
      <c r="X4">
        <v>108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12</v>
      </c>
      <c r="AH4">
        <v>30</v>
      </c>
      <c r="AI4">
        <v>0</v>
      </c>
      <c r="AJ4">
        <v>0</v>
      </c>
      <c r="AK4">
        <v>30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84</v>
      </c>
      <c r="BB4">
        <v>60</v>
      </c>
      <c r="BC4">
        <v>24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467.44</v>
      </c>
      <c r="BM4">
        <f>BL4/C4</f>
        <v>0.62325333333333333</v>
      </c>
    </row>
    <row r="5" spans="1:65">
      <c r="A5" t="s">
        <v>126</v>
      </c>
      <c r="B5" s="11">
        <v>41913</v>
      </c>
      <c r="C5">
        <v>7500</v>
      </c>
      <c r="D5" t="s">
        <v>152</v>
      </c>
      <c r="E5" t="s">
        <v>158</v>
      </c>
      <c r="F5">
        <v>20</v>
      </c>
      <c r="G5">
        <v>0.4</v>
      </c>
      <c r="H5" t="s">
        <v>67</v>
      </c>
      <c r="J5">
        <v>1890</v>
      </c>
      <c r="K5">
        <v>0</v>
      </c>
      <c r="L5">
        <v>0</v>
      </c>
      <c r="M5">
        <v>0</v>
      </c>
      <c r="N5">
        <v>1150</v>
      </c>
      <c r="O5">
        <v>0</v>
      </c>
      <c r="P5">
        <v>0</v>
      </c>
      <c r="Q5">
        <v>740</v>
      </c>
      <c r="R5">
        <v>0</v>
      </c>
      <c r="S5">
        <v>0</v>
      </c>
      <c r="T5">
        <v>1008</v>
      </c>
      <c r="U5">
        <v>0</v>
      </c>
      <c r="V5">
        <v>0</v>
      </c>
      <c r="W5">
        <v>0</v>
      </c>
      <c r="X5">
        <v>540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108</v>
      </c>
      <c r="AF5">
        <v>48</v>
      </c>
      <c r="AG5">
        <v>312</v>
      </c>
      <c r="AH5">
        <v>4375</v>
      </c>
      <c r="AI5">
        <v>0</v>
      </c>
      <c r="AJ5">
        <v>0</v>
      </c>
      <c r="AK5">
        <v>0</v>
      </c>
      <c r="AL5">
        <v>4375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1182</v>
      </c>
      <c r="BB5">
        <v>354</v>
      </c>
      <c r="BC5">
        <v>828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4080</v>
      </c>
      <c r="BM5">
        <f>BL5/C5</f>
        <v>0.54400000000000004</v>
      </c>
    </row>
    <row r="6" spans="1:65">
      <c r="A6" t="s">
        <v>94</v>
      </c>
      <c r="B6" s="11">
        <v>41898</v>
      </c>
      <c r="C6">
        <v>2000</v>
      </c>
      <c r="D6" t="s">
        <v>152</v>
      </c>
      <c r="E6" t="s">
        <v>157</v>
      </c>
      <c r="F6">
        <v>24</v>
      </c>
      <c r="G6">
        <v>0.2</v>
      </c>
      <c r="H6" t="s">
        <v>69</v>
      </c>
      <c r="J6">
        <v>2583.1999999999998</v>
      </c>
      <c r="K6">
        <v>100</v>
      </c>
      <c r="L6">
        <v>0</v>
      </c>
      <c r="M6">
        <v>43.199999999999996</v>
      </c>
      <c r="N6">
        <v>2400</v>
      </c>
      <c r="O6">
        <v>0</v>
      </c>
      <c r="P6">
        <v>40</v>
      </c>
      <c r="Q6">
        <v>0</v>
      </c>
      <c r="R6">
        <v>0</v>
      </c>
      <c r="S6">
        <v>0</v>
      </c>
      <c r="T6">
        <v>94.56</v>
      </c>
      <c r="U6">
        <v>0</v>
      </c>
      <c r="V6">
        <v>-253.44</v>
      </c>
      <c r="W6">
        <v>0</v>
      </c>
      <c r="X6">
        <v>288</v>
      </c>
      <c r="Y6">
        <v>0</v>
      </c>
      <c r="Z6">
        <v>0</v>
      </c>
      <c r="AA6">
        <v>0</v>
      </c>
      <c r="AB6">
        <v>0</v>
      </c>
      <c r="AC6">
        <v>36</v>
      </c>
      <c r="AD6">
        <v>36</v>
      </c>
      <c r="AE6">
        <v>48</v>
      </c>
      <c r="AF6">
        <v>0</v>
      </c>
      <c r="AG6">
        <v>-60</v>
      </c>
      <c r="AH6">
        <v>3381.8</v>
      </c>
      <c r="AI6">
        <v>0</v>
      </c>
      <c r="AJ6">
        <v>0</v>
      </c>
      <c r="AK6">
        <v>91.800000000000011</v>
      </c>
      <c r="AL6">
        <v>3290</v>
      </c>
      <c r="AM6">
        <v>0</v>
      </c>
      <c r="AN6">
        <v>48.7</v>
      </c>
      <c r="AO6">
        <v>0</v>
      </c>
      <c r="AP6">
        <v>0</v>
      </c>
      <c r="AQ6">
        <v>0</v>
      </c>
      <c r="AR6">
        <v>0</v>
      </c>
      <c r="AS6">
        <v>0</v>
      </c>
      <c r="AT6">
        <v>48</v>
      </c>
      <c r="AU6">
        <v>0</v>
      </c>
      <c r="AV6">
        <v>0</v>
      </c>
      <c r="AW6">
        <v>0</v>
      </c>
      <c r="AX6">
        <v>0</v>
      </c>
      <c r="AY6">
        <v>0.7</v>
      </c>
      <c r="AZ6">
        <v>0</v>
      </c>
      <c r="BA6">
        <v>132</v>
      </c>
      <c r="BB6">
        <v>36</v>
      </c>
      <c r="BC6">
        <v>96</v>
      </c>
      <c r="BD6">
        <v>0</v>
      </c>
      <c r="BE6">
        <v>279</v>
      </c>
      <c r="BF6">
        <v>0</v>
      </c>
      <c r="BG6">
        <v>0</v>
      </c>
      <c r="BH6">
        <v>45</v>
      </c>
      <c r="BI6">
        <v>63</v>
      </c>
      <c r="BJ6">
        <v>0</v>
      </c>
      <c r="BK6">
        <v>171</v>
      </c>
      <c r="BL6">
        <v>3137.4599999999996</v>
      </c>
      <c r="BM6">
        <f>BL6/C6</f>
        <v>1.5687299999999997</v>
      </c>
    </row>
    <row r="7" spans="1:65">
      <c r="A7" t="s">
        <v>75</v>
      </c>
      <c r="B7" s="11">
        <v>41894</v>
      </c>
      <c r="C7">
        <v>600</v>
      </c>
      <c r="D7" t="s">
        <v>152</v>
      </c>
      <c r="E7" t="s">
        <v>157</v>
      </c>
      <c r="F7">
        <v>21</v>
      </c>
      <c r="G7">
        <v>0.4</v>
      </c>
      <c r="H7" t="s">
        <v>67</v>
      </c>
      <c r="J7">
        <v>2067.1999999999998</v>
      </c>
      <c r="K7">
        <v>27.6</v>
      </c>
      <c r="L7">
        <v>0</v>
      </c>
      <c r="M7">
        <v>39.6</v>
      </c>
      <c r="N7">
        <v>2000</v>
      </c>
      <c r="O7">
        <v>0</v>
      </c>
      <c r="P7">
        <v>0</v>
      </c>
      <c r="Q7">
        <v>0</v>
      </c>
      <c r="R7">
        <v>0</v>
      </c>
      <c r="S7">
        <v>0</v>
      </c>
      <c r="T7">
        <v>264</v>
      </c>
      <c r="U7">
        <v>0</v>
      </c>
      <c r="V7">
        <v>0</v>
      </c>
      <c r="W7">
        <v>18</v>
      </c>
      <c r="X7">
        <v>126</v>
      </c>
      <c r="Y7">
        <v>0</v>
      </c>
      <c r="Z7">
        <v>0</v>
      </c>
      <c r="AA7">
        <v>12</v>
      </c>
      <c r="AB7">
        <v>0</v>
      </c>
      <c r="AC7">
        <v>0</v>
      </c>
      <c r="AD7">
        <v>12</v>
      </c>
      <c r="AE7">
        <v>48</v>
      </c>
      <c r="AF7">
        <v>0</v>
      </c>
      <c r="AG7">
        <v>48</v>
      </c>
      <c r="AH7">
        <v>183.60000000000002</v>
      </c>
      <c r="AI7">
        <v>0</v>
      </c>
      <c r="AJ7">
        <v>0</v>
      </c>
      <c r="AK7">
        <v>183.60000000000002</v>
      </c>
      <c r="AL7">
        <v>0</v>
      </c>
      <c r="AM7">
        <v>0</v>
      </c>
      <c r="AN7">
        <v>13.200000000000001</v>
      </c>
      <c r="AO7">
        <v>0</v>
      </c>
      <c r="AP7">
        <v>0</v>
      </c>
      <c r="AQ7">
        <v>0</v>
      </c>
      <c r="AR7">
        <v>0</v>
      </c>
      <c r="AS7">
        <v>0</v>
      </c>
      <c r="AT7">
        <v>13.200000000000001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84</v>
      </c>
      <c r="BB7">
        <v>48</v>
      </c>
      <c r="BC7">
        <v>36</v>
      </c>
      <c r="BD7">
        <v>0</v>
      </c>
      <c r="BE7">
        <v>112.5</v>
      </c>
      <c r="BF7">
        <v>0</v>
      </c>
      <c r="BG7">
        <v>0</v>
      </c>
      <c r="BH7">
        <v>18</v>
      </c>
      <c r="BI7">
        <v>27</v>
      </c>
      <c r="BJ7">
        <v>0</v>
      </c>
      <c r="BK7">
        <v>67.5</v>
      </c>
      <c r="BL7">
        <v>2540.8999999999996</v>
      </c>
      <c r="BM7">
        <f>BL7/C7</f>
        <v>4.2348333333333326</v>
      </c>
    </row>
    <row r="8" spans="1:65">
      <c r="A8" t="s">
        <v>66</v>
      </c>
      <c r="B8" s="11">
        <v>41894</v>
      </c>
      <c r="C8">
        <v>350</v>
      </c>
      <c r="D8" t="s">
        <v>152</v>
      </c>
      <c r="E8" t="s">
        <v>158</v>
      </c>
      <c r="F8">
        <v>21</v>
      </c>
      <c r="G8">
        <v>0.4</v>
      </c>
      <c r="H8" t="s">
        <v>67</v>
      </c>
      <c r="J8">
        <v>213.36</v>
      </c>
      <c r="K8">
        <v>0</v>
      </c>
      <c r="L8">
        <v>0</v>
      </c>
      <c r="M8">
        <v>0</v>
      </c>
      <c r="N8">
        <v>150</v>
      </c>
      <c r="O8">
        <v>63.36</v>
      </c>
      <c r="P8">
        <v>0</v>
      </c>
      <c r="Q8">
        <v>0</v>
      </c>
      <c r="R8">
        <v>0</v>
      </c>
      <c r="S8">
        <v>0</v>
      </c>
      <c r="T8">
        <v>72</v>
      </c>
      <c r="U8">
        <v>0</v>
      </c>
      <c r="V8">
        <v>12</v>
      </c>
      <c r="W8">
        <v>0</v>
      </c>
      <c r="X8">
        <v>30</v>
      </c>
      <c r="Y8">
        <v>0</v>
      </c>
      <c r="Z8">
        <v>0</v>
      </c>
      <c r="AA8">
        <v>18</v>
      </c>
      <c r="AB8">
        <v>0</v>
      </c>
      <c r="AC8">
        <v>0</v>
      </c>
      <c r="AD8">
        <v>0</v>
      </c>
      <c r="AE8">
        <v>0</v>
      </c>
      <c r="AF8">
        <v>0</v>
      </c>
      <c r="AG8">
        <v>12</v>
      </c>
      <c r="AH8">
        <v>312.5</v>
      </c>
      <c r="AI8">
        <v>0</v>
      </c>
      <c r="AJ8">
        <v>0</v>
      </c>
      <c r="AK8">
        <v>0</v>
      </c>
      <c r="AL8">
        <v>312.5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36</v>
      </c>
      <c r="BB8">
        <v>24</v>
      </c>
      <c r="BC8">
        <v>12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321.36</v>
      </c>
      <c r="BM8">
        <f>BL8/C8</f>
        <v>0.91817142857142864</v>
      </c>
    </row>
    <row r="9" spans="1:65">
      <c r="A9" t="s">
        <v>83</v>
      </c>
      <c r="B9" s="11">
        <v>41893</v>
      </c>
      <c r="C9">
        <v>1000</v>
      </c>
      <c r="D9" t="s">
        <v>152</v>
      </c>
      <c r="E9" t="s">
        <v>157</v>
      </c>
      <c r="F9">
        <v>19</v>
      </c>
      <c r="G9">
        <v>0</v>
      </c>
      <c r="H9" t="s">
        <v>64</v>
      </c>
      <c r="J9">
        <v>400</v>
      </c>
      <c r="K9">
        <v>0</v>
      </c>
      <c r="L9">
        <v>0</v>
      </c>
      <c r="M9">
        <v>0</v>
      </c>
      <c r="N9">
        <v>400</v>
      </c>
      <c r="O9">
        <v>0</v>
      </c>
      <c r="P9">
        <v>0</v>
      </c>
      <c r="Q9">
        <v>0</v>
      </c>
      <c r="R9">
        <v>0</v>
      </c>
      <c r="S9">
        <v>0</v>
      </c>
      <c r="T9">
        <v>138</v>
      </c>
      <c r="U9">
        <v>0</v>
      </c>
      <c r="V9">
        <v>0</v>
      </c>
      <c r="W9">
        <v>0</v>
      </c>
      <c r="X9">
        <v>90</v>
      </c>
      <c r="Y9">
        <v>0</v>
      </c>
      <c r="Z9">
        <v>0</v>
      </c>
      <c r="AA9">
        <v>0</v>
      </c>
      <c r="AB9">
        <v>0</v>
      </c>
      <c r="AC9">
        <v>0</v>
      </c>
      <c r="AD9">
        <v>24</v>
      </c>
      <c r="AE9">
        <v>0</v>
      </c>
      <c r="AF9">
        <v>0</v>
      </c>
      <c r="AG9">
        <v>24</v>
      </c>
      <c r="AH9">
        <v>625</v>
      </c>
      <c r="AI9">
        <v>0</v>
      </c>
      <c r="AJ9">
        <v>0</v>
      </c>
      <c r="AK9">
        <v>0</v>
      </c>
      <c r="AL9">
        <v>625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45</v>
      </c>
      <c r="BB9">
        <v>45</v>
      </c>
      <c r="BC9">
        <v>0</v>
      </c>
      <c r="BD9">
        <v>0</v>
      </c>
      <c r="BE9">
        <v>31.5</v>
      </c>
      <c r="BF9">
        <v>0</v>
      </c>
      <c r="BG9">
        <v>0</v>
      </c>
      <c r="BH9">
        <v>9</v>
      </c>
      <c r="BI9">
        <v>4.5</v>
      </c>
      <c r="BJ9">
        <v>0</v>
      </c>
      <c r="BK9">
        <v>18</v>
      </c>
      <c r="BL9">
        <v>614.5</v>
      </c>
      <c r="BM9">
        <f>BL9/C9</f>
        <v>0.61450000000000005</v>
      </c>
    </row>
    <row r="10" spans="1:65">
      <c r="A10" t="s">
        <v>118</v>
      </c>
      <c r="B10" s="11">
        <v>41890</v>
      </c>
      <c r="C10">
        <v>5000</v>
      </c>
      <c r="D10" t="s">
        <v>152</v>
      </c>
      <c r="E10" t="s">
        <v>157</v>
      </c>
      <c r="F10">
        <v>20</v>
      </c>
      <c r="G10">
        <v>0</v>
      </c>
      <c r="H10" t="s">
        <v>69</v>
      </c>
      <c r="J10">
        <v>232.32</v>
      </c>
      <c r="K10">
        <v>198.72</v>
      </c>
      <c r="L10">
        <v>0</v>
      </c>
      <c r="M10">
        <v>0</v>
      </c>
      <c r="N10">
        <v>0</v>
      </c>
      <c r="O10">
        <v>21.599999999999998</v>
      </c>
      <c r="P10">
        <v>12</v>
      </c>
      <c r="Q10">
        <v>0</v>
      </c>
      <c r="R10">
        <v>0</v>
      </c>
      <c r="S10">
        <v>0</v>
      </c>
      <c r="T10">
        <v>234</v>
      </c>
      <c r="U10">
        <v>0</v>
      </c>
      <c r="V10">
        <v>12</v>
      </c>
      <c r="W10">
        <v>0</v>
      </c>
      <c r="X10">
        <v>174</v>
      </c>
      <c r="Y10">
        <v>0</v>
      </c>
      <c r="Z10">
        <v>0</v>
      </c>
      <c r="AA10">
        <v>12</v>
      </c>
      <c r="AB10">
        <v>0</v>
      </c>
      <c r="AC10">
        <v>0</v>
      </c>
      <c r="AD10">
        <v>12</v>
      </c>
      <c r="AE10">
        <v>24</v>
      </c>
      <c r="AF10">
        <v>0</v>
      </c>
      <c r="AG10">
        <v>0</v>
      </c>
      <c r="AH10">
        <v>5000</v>
      </c>
      <c r="AI10">
        <v>0</v>
      </c>
      <c r="AJ10">
        <v>0</v>
      </c>
      <c r="AK10">
        <v>0</v>
      </c>
      <c r="AL10">
        <v>5000</v>
      </c>
      <c r="AM10">
        <v>0</v>
      </c>
      <c r="AN10">
        <v>259.20000000000005</v>
      </c>
      <c r="AO10">
        <v>0</v>
      </c>
      <c r="AP10">
        <v>0</v>
      </c>
      <c r="AQ10">
        <v>0</v>
      </c>
      <c r="AR10">
        <v>0</v>
      </c>
      <c r="AS10">
        <v>6</v>
      </c>
      <c r="AT10">
        <v>253.20000000000002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84</v>
      </c>
      <c r="BB10">
        <v>24</v>
      </c>
      <c r="BC10">
        <v>60</v>
      </c>
      <c r="BD10">
        <v>0</v>
      </c>
      <c r="BE10">
        <v>144</v>
      </c>
      <c r="BF10">
        <v>0</v>
      </c>
      <c r="BG10">
        <v>0</v>
      </c>
      <c r="BH10">
        <v>0</v>
      </c>
      <c r="BI10">
        <v>40.5</v>
      </c>
      <c r="BJ10">
        <v>0</v>
      </c>
      <c r="BK10">
        <v>103.5</v>
      </c>
      <c r="BL10">
        <v>953.52</v>
      </c>
      <c r="BM10">
        <f>BL10/C10</f>
        <v>0.19070399999999998</v>
      </c>
    </row>
    <row r="11" spans="1:65">
      <c r="A11" t="s">
        <v>77</v>
      </c>
      <c r="B11" s="11">
        <v>41885</v>
      </c>
      <c r="C11">
        <v>750</v>
      </c>
      <c r="D11" t="s">
        <v>152</v>
      </c>
      <c r="E11" t="s">
        <v>157</v>
      </c>
      <c r="F11">
        <v>22</v>
      </c>
      <c r="G11">
        <v>0.2</v>
      </c>
      <c r="H11" t="s">
        <v>69</v>
      </c>
      <c r="J11">
        <v>1110.4000000000001</v>
      </c>
      <c r="K11">
        <v>110.4</v>
      </c>
      <c r="L11">
        <v>0</v>
      </c>
      <c r="M11">
        <v>0</v>
      </c>
      <c r="N11">
        <v>1000</v>
      </c>
      <c r="O11">
        <v>0</v>
      </c>
      <c r="P11">
        <v>0</v>
      </c>
      <c r="Q11">
        <v>0</v>
      </c>
      <c r="R11">
        <v>0</v>
      </c>
      <c r="S11">
        <v>0</v>
      </c>
      <c r="T11">
        <v>126</v>
      </c>
      <c r="U11">
        <v>0</v>
      </c>
      <c r="V11">
        <v>0</v>
      </c>
      <c r="W11">
        <v>0</v>
      </c>
      <c r="X11">
        <v>126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1562.5</v>
      </c>
      <c r="AI11">
        <v>0</v>
      </c>
      <c r="AJ11">
        <v>0</v>
      </c>
      <c r="AK11">
        <v>0</v>
      </c>
      <c r="AL11">
        <v>1562.5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60</v>
      </c>
      <c r="BB11">
        <v>24</v>
      </c>
      <c r="BC11">
        <v>36</v>
      </c>
      <c r="BD11">
        <v>0</v>
      </c>
      <c r="BE11">
        <v>211.5</v>
      </c>
      <c r="BF11">
        <v>0</v>
      </c>
      <c r="BG11">
        <v>90</v>
      </c>
      <c r="BH11">
        <v>0</v>
      </c>
      <c r="BI11">
        <v>27</v>
      </c>
      <c r="BJ11">
        <v>0</v>
      </c>
      <c r="BK11">
        <v>94.5</v>
      </c>
      <c r="BL11">
        <v>1507.9</v>
      </c>
      <c r="BM11">
        <f>BL11/C11</f>
        <v>2.0105333333333335</v>
      </c>
    </row>
    <row r="12" spans="1:65">
      <c r="A12" t="s">
        <v>137</v>
      </c>
      <c r="B12" s="11">
        <v>41879</v>
      </c>
      <c r="C12">
        <v>40000</v>
      </c>
      <c r="D12" t="s">
        <v>152</v>
      </c>
      <c r="E12" t="s">
        <v>159</v>
      </c>
      <c r="F12">
        <v>21</v>
      </c>
      <c r="G12">
        <v>0.2</v>
      </c>
      <c r="H12" t="s">
        <v>69</v>
      </c>
      <c r="J12">
        <v>4650.8</v>
      </c>
      <c r="K12">
        <v>0</v>
      </c>
      <c r="L12">
        <v>0</v>
      </c>
      <c r="M12">
        <v>221.76</v>
      </c>
      <c r="N12">
        <v>3912.6400000000003</v>
      </c>
      <c r="O12">
        <v>356.4</v>
      </c>
      <c r="P12">
        <v>0</v>
      </c>
      <c r="Q12">
        <v>160</v>
      </c>
      <c r="R12">
        <v>0</v>
      </c>
      <c r="S12">
        <v>0</v>
      </c>
      <c r="T12">
        <v>1460.04</v>
      </c>
      <c r="U12">
        <v>0</v>
      </c>
      <c r="V12">
        <v>0</v>
      </c>
      <c r="W12">
        <v>0</v>
      </c>
      <c r="X12">
        <v>914.04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288</v>
      </c>
      <c r="AF12">
        <v>0</v>
      </c>
      <c r="AG12">
        <v>258</v>
      </c>
      <c r="AH12">
        <v>2068</v>
      </c>
      <c r="AI12">
        <v>0</v>
      </c>
      <c r="AJ12">
        <v>0</v>
      </c>
      <c r="AK12">
        <v>18</v>
      </c>
      <c r="AL12">
        <v>2050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486</v>
      </c>
      <c r="BB12">
        <v>180</v>
      </c>
      <c r="BC12">
        <v>306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6596.84</v>
      </c>
      <c r="BM12">
        <f>BL12/C12</f>
        <v>0.16492100000000001</v>
      </c>
    </row>
    <row r="13" spans="1:65">
      <c r="A13" t="s">
        <v>105</v>
      </c>
      <c r="B13" s="11">
        <v>41877</v>
      </c>
      <c r="C13">
        <v>4000</v>
      </c>
      <c r="D13" t="s">
        <v>152</v>
      </c>
      <c r="E13" t="s">
        <v>159</v>
      </c>
      <c r="F13">
        <v>17</v>
      </c>
      <c r="G13">
        <v>7.6</v>
      </c>
      <c r="H13" t="s">
        <v>71</v>
      </c>
      <c r="J13">
        <v>1320</v>
      </c>
      <c r="K13">
        <v>320</v>
      </c>
      <c r="L13">
        <v>0</v>
      </c>
      <c r="M13">
        <v>0</v>
      </c>
      <c r="N13">
        <v>1000</v>
      </c>
      <c r="O13">
        <v>0</v>
      </c>
      <c r="P13">
        <v>0</v>
      </c>
      <c r="Q13">
        <v>0</v>
      </c>
      <c r="R13">
        <v>0</v>
      </c>
      <c r="S13">
        <v>0</v>
      </c>
      <c r="T13">
        <v>2502</v>
      </c>
      <c r="U13">
        <v>48</v>
      </c>
      <c r="V13">
        <v>0</v>
      </c>
      <c r="W13">
        <v>0</v>
      </c>
      <c r="X13">
        <v>1464</v>
      </c>
      <c r="Y13">
        <v>66</v>
      </c>
      <c r="Z13">
        <v>0</v>
      </c>
      <c r="AA13">
        <v>0</v>
      </c>
      <c r="AB13">
        <v>168</v>
      </c>
      <c r="AC13">
        <v>48</v>
      </c>
      <c r="AD13">
        <v>168</v>
      </c>
      <c r="AE13">
        <v>216</v>
      </c>
      <c r="AF13">
        <v>72</v>
      </c>
      <c r="AG13">
        <v>252</v>
      </c>
      <c r="AH13">
        <v>19375</v>
      </c>
      <c r="AI13">
        <v>0</v>
      </c>
      <c r="AJ13">
        <v>0</v>
      </c>
      <c r="AK13">
        <v>3750</v>
      </c>
      <c r="AL13">
        <v>15625</v>
      </c>
      <c r="AM13">
        <v>0</v>
      </c>
      <c r="AN13">
        <v>182.59999999999997</v>
      </c>
      <c r="AO13">
        <v>10</v>
      </c>
      <c r="AP13">
        <v>10</v>
      </c>
      <c r="AQ13">
        <v>15.399999999999999</v>
      </c>
      <c r="AR13">
        <v>24</v>
      </c>
      <c r="AS13">
        <v>18.399999999999999</v>
      </c>
      <c r="AT13">
        <v>0</v>
      </c>
      <c r="AU13">
        <v>0</v>
      </c>
      <c r="AV13">
        <v>46.4</v>
      </c>
      <c r="AW13">
        <v>0</v>
      </c>
      <c r="AX13">
        <v>0</v>
      </c>
      <c r="AY13">
        <v>55.399999999999991</v>
      </c>
      <c r="AZ13">
        <v>3</v>
      </c>
      <c r="BA13">
        <v>552</v>
      </c>
      <c r="BB13">
        <v>324</v>
      </c>
      <c r="BC13">
        <v>228</v>
      </c>
      <c r="BD13">
        <v>0</v>
      </c>
      <c r="BE13">
        <v>186</v>
      </c>
      <c r="BF13">
        <v>0</v>
      </c>
      <c r="BG13">
        <v>0</v>
      </c>
      <c r="BH13">
        <v>0</v>
      </c>
      <c r="BI13">
        <v>0</v>
      </c>
      <c r="BJ13">
        <v>6</v>
      </c>
      <c r="BK13">
        <v>180</v>
      </c>
      <c r="BL13">
        <v>4742.6000000000004</v>
      </c>
      <c r="BM13">
        <f>BL13/C13</f>
        <v>1.1856500000000001</v>
      </c>
    </row>
    <row r="14" spans="1:65">
      <c r="A14" t="s">
        <v>117</v>
      </c>
      <c r="B14" s="11">
        <v>41872</v>
      </c>
      <c r="C14">
        <v>5000</v>
      </c>
      <c r="D14" t="s">
        <v>152</v>
      </c>
      <c r="E14" t="s">
        <v>157</v>
      </c>
      <c r="F14">
        <v>18</v>
      </c>
      <c r="G14">
        <v>1.2</v>
      </c>
      <c r="H14" t="s">
        <v>71</v>
      </c>
      <c r="J14">
        <v>1850</v>
      </c>
      <c r="K14">
        <v>0</v>
      </c>
      <c r="L14">
        <v>0</v>
      </c>
      <c r="M14">
        <v>0</v>
      </c>
      <c r="N14">
        <v>1850</v>
      </c>
      <c r="O14">
        <v>0</v>
      </c>
      <c r="P14">
        <v>0</v>
      </c>
      <c r="Q14">
        <v>0</v>
      </c>
      <c r="R14">
        <v>0</v>
      </c>
      <c r="S14">
        <v>0</v>
      </c>
      <c r="T14">
        <v>336</v>
      </c>
      <c r="U14">
        <v>0</v>
      </c>
      <c r="V14">
        <v>0</v>
      </c>
      <c r="W14">
        <v>0</v>
      </c>
      <c r="X14">
        <v>276</v>
      </c>
      <c r="Y14">
        <v>0</v>
      </c>
      <c r="Z14">
        <v>0</v>
      </c>
      <c r="AA14">
        <v>0</v>
      </c>
      <c r="AB14">
        <v>0</v>
      </c>
      <c r="AC14">
        <v>12</v>
      </c>
      <c r="AD14">
        <v>0</v>
      </c>
      <c r="AE14">
        <v>48</v>
      </c>
      <c r="AF14">
        <v>0</v>
      </c>
      <c r="AG14">
        <v>0</v>
      </c>
      <c r="AH14">
        <v>3621.1</v>
      </c>
      <c r="AI14">
        <v>0</v>
      </c>
      <c r="AJ14">
        <v>0</v>
      </c>
      <c r="AK14">
        <v>183.60000000000002</v>
      </c>
      <c r="AL14">
        <v>3437.5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48</v>
      </c>
      <c r="BB14">
        <v>12</v>
      </c>
      <c r="BC14">
        <v>36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2234</v>
      </c>
      <c r="BM14">
        <f>BL14/C14</f>
        <v>0.44679999999999997</v>
      </c>
    </row>
    <row r="15" spans="1:65">
      <c r="A15" t="s">
        <v>130</v>
      </c>
      <c r="B15" s="11">
        <v>41872</v>
      </c>
      <c r="C15">
        <v>10000</v>
      </c>
      <c r="D15" t="s">
        <v>152</v>
      </c>
      <c r="E15" t="s">
        <v>157</v>
      </c>
      <c r="F15">
        <v>18</v>
      </c>
      <c r="G15">
        <v>1.2</v>
      </c>
      <c r="H15" t="s">
        <v>71</v>
      </c>
      <c r="J15">
        <v>4560</v>
      </c>
      <c r="K15">
        <v>1400</v>
      </c>
      <c r="L15">
        <v>0</v>
      </c>
      <c r="M15">
        <v>0</v>
      </c>
      <c r="N15">
        <v>1900</v>
      </c>
      <c r="O15">
        <v>0</v>
      </c>
      <c r="P15">
        <v>1260</v>
      </c>
      <c r="Q15">
        <v>0</v>
      </c>
      <c r="R15">
        <v>0</v>
      </c>
      <c r="S15">
        <v>0</v>
      </c>
      <c r="T15">
        <v>2118</v>
      </c>
      <c r="U15">
        <v>0</v>
      </c>
      <c r="V15">
        <v>0</v>
      </c>
      <c r="W15">
        <v>0</v>
      </c>
      <c r="X15">
        <v>1470</v>
      </c>
      <c r="Y15">
        <v>204</v>
      </c>
      <c r="Z15">
        <v>0</v>
      </c>
      <c r="AA15">
        <v>0</v>
      </c>
      <c r="AB15">
        <v>0</v>
      </c>
      <c r="AC15">
        <v>0</v>
      </c>
      <c r="AD15">
        <v>156</v>
      </c>
      <c r="AE15">
        <v>240</v>
      </c>
      <c r="AF15">
        <v>0</v>
      </c>
      <c r="AG15">
        <v>48</v>
      </c>
      <c r="AH15">
        <v>22812.5</v>
      </c>
      <c r="AI15">
        <v>0</v>
      </c>
      <c r="AJ15">
        <v>0</v>
      </c>
      <c r="AK15">
        <v>0</v>
      </c>
      <c r="AL15">
        <v>22812.5</v>
      </c>
      <c r="AM15">
        <v>0</v>
      </c>
      <c r="AN15">
        <v>240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240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456</v>
      </c>
      <c r="BB15">
        <v>96</v>
      </c>
      <c r="BC15">
        <v>360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7374</v>
      </c>
      <c r="BM15">
        <f>BL15/C15</f>
        <v>0.73740000000000006</v>
      </c>
    </row>
    <row r="16" spans="1:65">
      <c r="A16" t="s">
        <v>70</v>
      </c>
      <c r="B16" s="11">
        <v>41871</v>
      </c>
      <c r="C16">
        <v>500</v>
      </c>
      <c r="D16" t="s">
        <v>152</v>
      </c>
      <c r="E16" t="s">
        <v>158</v>
      </c>
      <c r="F16">
        <v>16</v>
      </c>
      <c r="G16">
        <v>4.5999999999999996</v>
      </c>
      <c r="H16" t="s">
        <v>71</v>
      </c>
      <c r="J16">
        <v>3021.6</v>
      </c>
      <c r="K16">
        <v>0</v>
      </c>
      <c r="L16">
        <v>0</v>
      </c>
      <c r="M16">
        <v>0</v>
      </c>
      <c r="N16">
        <v>3021.6</v>
      </c>
      <c r="O16">
        <v>0</v>
      </c>
      <c r="P16">
        <v>0</v>
      </c>
      <c r="Q16">
        <v>0</v>
      </c>
      <c r="R16">
        <v>0</v>
      </c>
      <c r="S16">
        <v>0</v>
      </c>
      <c r="T16">
        <v>279</v>
      </c>
      <c r="U16">
        <v>0</v>
      </c>
      <c r="V16">
        <v>0</v>
      </c>
      <c r="W16">
        <v>0</v>
      </c>
      <c r="X16">
        <v>225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54</v>
      </c>
      <c r="AF16">
        <v>0</v>
      </c>
      <c r="AG16">
        <v>0</v>
      </c>
      <c r="AH16">
        <v>5562.5</v>
      </c>
      <c r="AI16">
        <v>0</v>
      </c>
      <c r="AJ16">
        <v>0</v>
      </c>
      <c r="AK16">
        <v>1500</v>
      </c>
      <c r="AL16">
        <v>4062.5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132</v>
      </c>
      <c r="BB16">
        <v>60</v>
      </c>
      <c r="BC16">
        <v>72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3432.6</v>
      </c>
      <c r="BM16">
        <f>BL16/C16</f>
        <v>6.8651999999999997</v>
      </c>
    </row>
    <row r="17" spans="1:65">
      <c r="A17" t="s">
        <v>97</v>
      </c>
      <c r="B17" s="11">
        <v>41850</v>
      </c>
      <c r="C17">
        <v>2500</v>
      </c>
      <c r="D17" t="s">
        <v>152</v>
      </c>
      <c r="E17" t="s">
        <v>158</v>
      </c>
      <c r="F17">
        <v>22</v>
      </c>
      <c r="G17">
        <v>0</v>
      </c>
      <c r="H17" t="s">
        <v>69</v>
      </c>
      <c r="J17">
        <v>2194.8000000000002</v>
      </c>
      <c r="K17">
        <v>516</v>
      </c>
      <c r="L17">
        <v>0</v>
      </c>
      <c r="M17">
        <v>28.799999999999997</v>
      </c>
      <c r="N17">
        <v>1650</v>
      </c>
      <c r="O17">
        <v>0</v>
      </c>
      <c r="P17">
        <v>0</v>
      </c>
      <c r="Q17">
        <v>0</v>
      </c>
      <c r="R17">
        <v>0</v>
      </c>
      <c r="S17">
        <v>0</v>
      </c>
      <c r="T17">
        <v>480</v>
      </c>
      <c r="U17">
        <v>0</v>
      </c>
      <c r="V17">
        <v>0</v>
      </c>
      <c r="W17">
        <v>0</v>
      </c>
      <c r="X17">
        <v>372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24</v>
      </c>
      <c r="AE17">
        <v>48</v>
      </c>
      <c r="AF17">
        <v>0</v>
      </c>
      <c r="AG17">
        <v>36</v>
      </c>
      <c r="AH17">
        <v>8750</v>
      </c>
      <c r="AI17">
        <v>0</v>
      </c>
      <c r="AJ17">
        <v>0</v>
      </c>
      <c r="AK17">
        <v>0</v>
      </c>
      <c r="AL17">
        <v>8750</v>
      </c>
      <c r="AM17">
        <v>0</v>
      </c>
      <c r="AN17">
        <v>39.6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39.6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24</v>
      </c>
      <c r="BB17">
        <v>24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2738.4</v>
      </c>
      <c r="BM17">
        <f>BL17/C17</f>
        <v>1.0953600000000001</v>
      </c>
    </row>
    <row r="18" spans="1:65">
      <c r="A18" t="s">
        <v>77</v>
      </c>
      <c r="B18" s="11">
        <v>41850</v>
      </c>
      <c r="C18">
        <v>750</v>
      </c>
      <c r="D18" t="s">
        <v>152</v>
      </c>
      <c r="E18" t="s">
        <v>157</v>
      </c>
      <c r="F18">
        <v>22</v>
      </c>
      <c r="G18">
        <v>0</v>
      </c>
      <c r="H18" t="s">
        <v>69</v>
      </c>
      <c r="J18">
        <v>1498.56</v>
      </c>
      <c r="K18">
        <v>99.360000000000014</v>
      </c>
      <c r="L18">
        <v>0</v>
      </c>
      <c r="M18">
        <v>0</v>
      </c>
      <c r="N18">
        <v>1327.2</v>
      </c>
      <c r="O18">
        <v>72</v>
      </c>
      <c r="P18">
        <v>0</v>
      </c>
      <c r="Q18">
        <v>0</v>
      </c>
      <c r="R18">
        <v>0</v>
      </c>
      <c r="S18">
        <v>0</v>
      </c>
      <c r="T18">
        <v>198</v>
      </c>
      <c r="U18">
        <v>0</v>
      </c>
      <c r="V18">
        <v>0</v>
      </c>
      <c r="W18">
        <v>0</v>
      </c>
      <c r="X18">
        <v>198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3125</v>
      </c>
      <c r="AI18">
        <v>0</v>
      </c>
      <c r="AJ18">
        <v>0</v>
      </c>
      <c r="AK18">
        <v>0</v>
      </c>
      <c r="AL18">
        <v>3125</v>
      </c>
      <c r="AM18">
        <v>0</v>
      </c>
      <c r="AN18">
        <v>6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6</v>
      </c>
      <c r="AW18">
        <v>0</v>
      </c>
      <c r="AX18">
        <v>0</v>
      </c>
      <c r="AY18">
        <v>0</v>
      </c>
      <c r="AZ18">
        <v>0</v>
      </c>
      <c r="BA18">
        <v>108</v>
      </c>
      <c r="BB18">
        <v>54</v>
      </c>
      <c r="BC18">
        <v>54</v>
      </c>
      <c r="BD18">
        <v>0</v>
      </c>
      <c r="BE18">
        <v>184.5</v>
      </c>
      <c r="BF18">
        <v>0</v>
      </c>
      <c r="BG18">
        <v>54</v>
      </c>
      <c r="BH18">
        <v>0</v>
      </c>
      <c r="BI18">
        <v>0</v>
      </c>
      <c r="BJ18">
        <v>0</v>
      </c>
      <c r="BK18">
        <v>130.5</v>
      </c>
      <c r="BL18">
        <v>1995.06</v>
      </c>
      <c r="BM18">
        <f>BL18/C18</f>
        <v>2.6600799999999998</v>
      </c>
    </row>
    <row r="19" spans="1:65">
      <c r="A19" t="s">
        <v>90</v>
      </c>
      <c r="B19" s="11">
        <v>41850</v>
      </c>
      <c r="C19">
        <v>2000</v>
      </c>
      <c r="D19" t="s">
        <v>152</v>
      </c>
      <c r="E19" t="s">
        <v>157</v>
      </c>
      <c r="F19">
        <v>22</v>
      </c>
      <c r="G19">
        <v>0</v>
      </c>
      <c r="H19" t="s">
        <v>69</v>
      </c>
      <c r="J19">
        <v>2500</v>
      </c>
      <c r="K19">
        <v>0</v>
      </c>
      <c r="L19">
        <v>0</v>
      </c>
      <c r="M19">
        <v>0</v>
      </c>
      <c r="N19">
        <v>2500</v>
      </c>
      <c r="O19">
        <v>0</v>
      </c>
      <c r="P19">
        <v>0</v>
      </c>
      <c r="Q19">
        <v>0</v>
      </c>
      <c r="R19">
        <v>0</v>
      </c>
      <c r="S19">
        <v>0</v>
      </c>
      <c r="T19">
        <v>1734</v>
      </c>
      <c r="U19">
        <v>0</v>
      </c>
      <c r="V19">
        <v>0</v>
      </c>
      <c r="W19">
        <v>0</v>
      </c>
      <c r="X19">
        <v>1284</v>
      </c>
      <c r="Y19">
        <v>270</v>
      </c>
      <c r="Z19">
        <v>0</v>
      </c>
      <c r="AA19">
        <v>0</v>
      </c>
      <c r="AB19">
        <v>0</v>
      </c>
      <c r="AC19">
        <v>0</v>
      </c>
      <c r="AD19">
        <v>180</v>
      </c>
      <c r="AE19">
        <v>0</v>
      </c>
      <c r="AF19">
        <v>0</v>
      </c>
      <c r="AG19">
        <v>0</v>
      </c>
      <c r="AH19">
        <v>5700</v>
      </c>
      <c r="AI19">
        <v>0</v>
      </c>
      <c r="AJ19">
        <v>0</v>
      </c>
      <c r="AK19">
        <v>0</v>
      </c>
      <c r="AL19">
        <v>5700</v>
      </c>
      <c r="AM19">
        <v>0</v>
      </c>
      <c r="AN19">
        <v>975.12000000000012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975.12000000000012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612</v>
      </c>
      <c r="BB19">
        <v>0</v>
      </c>
      <c r="BC19">
        <v>612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5821.12</v>
      </c>
      <c r="BM19">
        <f>BL19/C19</f>
        <v>2.9105599999999998</v>
      </c>
    </row>
    <row r="20" spans="1:65">
      <c r="A20" t="s">
        <v>135</v>
      </c>
      <c r="B20" s="11">
        <v>41829</v>
      </c>
      <c r="C20">
        <v>40000</v>
      </c>
      <c r="D20" t="s">
        <v>152</v>
      </c>
      <c r="E20" t="s">
        <v>157</v>
      </c>
      <c r="F20">
        <v>17</v>
      </c>
      <c r="G20">
        <v>2</v>
      </c>
      <c r="H20" t="s">
        <v>71</v>
      </c>
      <c r="J20">
        <v>53562.96</v>
      </c>
      <c r="K20">
        <v>0</v>
      </c>
      <c r="L20">
        <v>0</v>
      </c>
      <c r="M20">
        <v>950.4</v>
      </c>
      <c r="N20">
        <v>52612.56</v>
      </c>
      <c r="O20">
        <v>0</v>
      </c>
      <c r="P20">
        <v>0</v>
      </c>
      <c r="Q20">
        <v>0</v>
      </c>
      <c r="R20">
        <v>0</v>
      </c>
      <c r="S20">
        <v>0</v>
      </c>
      <c r="T20">
        <v>4926.24</v>
      </c>
      <c r="U20">
        <v>0</v>
      </c>
      <c r="V20">
        <v>0</v>
      </c>
      <c r="W20">
        <v>0</v>
      </c>
      <c r="X20">
        <v>1061.28</v>
      </c>
      <c r="Y20">
        <v>0</v>
      </c>
      <c r="Z20">
        <v>1710.72</v>
      </c>
      <c r="AA20">
        <v>0</v>
      </c>
      <c r="AB20">
        <v>0</v>
      </c>
      <c r="AC20">
        <v>752.4</v>
      </c>
      <c r="AD20">
        <v>0</v>
      </c>
      <c r="AE20">
        <v>807.84</v>
      </c>
      <c r="AF20">
        <v>0</v>
      </c>
      <c r="AG20">
        <v>594</v>
      </c>
      <c r="AH20">
        <v>15000</v>
      </c>
      <c r="AI20">
        <v>0</v>
      </c>
      <c r="AJ20">
        <v>0</v>
      </c>
      <c r="AK20">
        <v>0</v>
      </c>
      <c r="AL20">
        <v>15000</v>
      </c>
      <c r="AM20">
        <v>0</v>
      </c>
      <c r="AN20">
        <v>480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480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2064</v>
      </c>
      <c r="BB20">
        <v>0</v>
      </c>
      <c r="BC20">
        <v>2064</v>
      </c>
      <c r="BD20">
        <v>0</v>
      </c>
      <c r="BE20">
        <v>508.5</v>
      </c>
      <c r="BF20">
        <v>0</v>
      </c>
      <c r="BG20">
        <v>0</v>
      </c>
      <c r="BH20">
        <v>0</v>
      </c>
      <c r="BI20">
        <v>211.5</v>
      </c>
      <c r="BJ20">
        <v>0</v>
      </c>
      <c r="BK20">
        <v>297</v>
      </c>
      <c r="BL20">
        <v>61541.7</v>
      </c>
      <c r="BM20">
        <f>BL20/C20</f>
        <v>1.5385424999999999</v>
      </c>
    </row>
    <row r="21" spans="1:65">
      <c r="A21" t="s">
        <v>129</v>
      </c>
      <c r="B21" s="11">
        <v>41820</v>
      </c>
      <c r="C21">
        <v>10000</v>
      </c>
      <c r="D21" t="s">
        <v>152</v>
      </c>
      <c r="E21" t="s">
        <v>157</v>
      </c>
      <c r="F21">
        <v>18</v>
      </c>
      <c r="G21">
        <v>0.6</v>
      </c>
      <c r="H21" t="s">
        <v>71</v>
      </c>
      <c r="J21">
        <v>2925.04</v>
      </c>
      <c r="K21">
        <v>0</v>
      </c>
      <c r="L21">
        <v>0</v>
      </c>
      <c r="M21">
        <v>47.519999999999996</v>
      </c>
      <c r="N21">
        <v>2877.52</v>
      </c>
      <c r="O21">
        <v>0</v>
      </c>
      <c r="P21">
        <v>0</v>
      </c>
      <c r="Q21">
        <v>0</v>
      </c>
      <c r="R21">
        <v>0</v>
      </c>
      <c r="S21">
        <v>0</v>
      </c>
      <c r="T21">
        <v>693.72</v>
      </c>
      <c r="U21">
        <v>0</v>
      </c>
      <c r="V21">
        <v>0</v>
      </c>
      <c r="W21">
        <v>0</v>
      </c>
      <c r="X21">
        <v>205.44</v>
      </c>
      <c r="Y21">
        <v>0</v>
      </c>
      <c r="Z21">
        <v>304.92</v>
      </c>
      <c r="AA21">
        <v>0</v>
      </c>
      <c r="AB21">
        <v>0</v>
      </c>
      <c r="AC21">
        <v>87.36</v>
      </c>
      <c r="AD21">
        <v>0</v>
      </c>
      <c r="AE21">
        <v>60</v>
      </c>
      <c r="AF21">
        <v>0</v>
      </c>
      <c r="AG21">
        <v>36</v>
      </c>
      <c r="AH21">
        <v>4454.3</v>
      </c>
      <c r="AI21">
        <v>0</v>
      </c>
      <c r="AJ21">
        <v>0</v>
      </c>
      <c r="AK21">
        <v>91.800000000000011</v>
      </c>
      <c r="AL21">
        <v>4362.5</v>
      </c>
      <c r="AM21">
        <v>0</v>
      </c>
      <c r="AN21">
        <v>210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210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45</v>
      </c>
      <c r="BB21">
        <v>0</v>
      </c>
      <c r="BC21">
        <v>45</v>
      </c>
      <c r="BD21">
        <v>0</v>
      </c>
      <c r="BE21">
        <v>193.5</v>
      </c>
      <c r="BF21">
        <v>0</v>
      </c>
      <c r="BG21">
        <v>0</v>
      </c>
      <c r="BH21">
        <v>0</v>
      </c>
      <c r="BI21">
        <v>76.5</v>
      </c>
      <c r="BJ21">
        <v>0</v>
      </c>
      <c r="BK21">
        <v>117</v>
      </c>
      <c r="BL21">
        <v>4067.26</v>
      </c>
      <c r="BM21">
        <f>BL21/C21</f>
        <v>0.40672600000000003</v>
      </c>
    </row>
    <row r="22" spans="1:65">
      <c r="A22" t="s">
        <v>65</v>
      </c>
      <c r="B22" s="11">
        <v>41815</v>
      </c>
      <c r="C22">
        <v>300</v>
      </c>
      <c r="D22" t="s">
        <v>152</v>
      </c>
      <c r="E22" t="s">
        <v>157</v>
      </c>
      <c r="F22">
        <v>18</v>
      </c>
      <c r="G22">
        <v>0</v>
      </c>
      <c r="H22" t="s">
        <v>64</v>
      </c>
      <c r="J22">
        <v>770.4</v>
      </c>
      <c r="K22">
        <v>0</v>
      </c>
      <c r="L22">
        <v>0</v>
      </c>
      <c r="M22">
        <v>0</v>
      </c>
      <c r="N22">
        <v>0</v>
      </c>
      <c r="O22">
        <v>215.99999999999997</v>
      </c>
      <c r="P22">
        <v>0</v>
      </c>
      <c r="Q22">
        <v>0</v>
      </c>
      <c r="R22">
        <v>554.4</v>
      </c>
      <c r="S22">
        <v>0</v>
      </c>
      <c r="T22">
        <v>804</v>
      </c>
      <c r="U22">
        <v>72</v>
      </c>
      <c r="V22">
        <v>0</v>
      </c>
      <c r="W22">
        <v>0</v>
      </c>
      <c r="X22">
        <v>396</v>
      </c>
      <c r="Y22">
        <v>120</v>
      </c>
      <c r="Z22">
        <v>0</v>
      </c>
      <c r="AA22">
        <v>0</v>
      </c>
      <c r="AB22">
        <v>0</v>
      </c>
      <c r="AC22">
        <v>96</v>
      </c>
      <c r="AD22">
        <v>0</v>
      </c>
      <c r="AE22">
        <v>48</v>
      </c>
      <c r="AF22">
        <v>72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1440</v>
      </c>
      <c r="BB22">
        <v>540</v>
      </c>
      <c r="BC22">
        <v>900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3014.4</v>
      </c>
      <c r="BM22">
        <f>BL22/C22</f>
        <v>10.048</v>
      </c>
    </row>
    <row r="23" spans="1:65">
      <c r="A23" t="s">
        <v>124</v>
      </c>
      <c r="B23" s="11">
        <v>41809</v>
      </c>
      <c r="C23">
        <v>6500</v>
      </c>
      <c r="D23" t="s">
        <v>152</v>
      </c>
      <c r="E23" t="s">
        <v>157</v>
      </c>
      <c r="F23">
        <v>17</v>
      </c>
      <c r="G23">
        <v>0.4</v>
      </c>
      <c r="H23" t="s">
        <v>71</v>
      </c>
      <c r="J23">
        <v>5122.3999999999996</v>
      </c>
      <c r="K23">
        <v>1170</v>
      </c>
      <c r="L23">
        <v>0</v>
      </c>
      <c r="M23">
        <v>0</v>
      </c>
      <c r="N23">
        <v>3200</v>
      </c>
      <c r="O23">
        <v>396</v>
      </c>
      <c r="P23">
        <v>0</v>
      </c>
      <c r="Q23">
        <v>0</v>
      </c>
      <c r="R23">
        <v>356.4</v>
      </c>
      <c r="S23">
        <v>0</v>
      </c>
      <c r="T23">
        <v>975</v>
      </c>
      <c r="U23">
        <v>0</v>
      </c>
      <c r="V23">
        <v>0</v>
      </c>
      <c r="W23">
        <v>0</v>
      </c>
      <c r="X23">
        <v>387</v>
      </c>
      <c r="Y23">
        <v>273</v>
      </c>
      <c r="Z23">
        <v>0</v>
      </c>
      <c r="AA23">
        <v>0</v>
      </c>
      <c r="AB23">
        <v>0</v>
      </c>
      <c r="AC23">
        <v>0</v>
      </c>
      <c r="AD23">
        <v>144</v>
      </c>
      <c r="AE23">
        <v>171</v>
      </c>
      <c r="AF23">
        <v>0</v>
      </c>
      <c r="AG23">
        <v>0</v>
      </c>
      <c r="AH23">
        <v>320</v>
      </c>
      <c r="AI23">
        <v>0</v>
      </c>
      <c r="AJ23">
        <v>0</v>
      </c>
      <c r="AK23">
        <v>0</v>
      </c>
      <c r="AL23">
        <v>320</v>
      </c>
      <c r="AM23">
        <v>0</v>
      </c>
      <c r="AN23">
        <v>588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588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1085.04</v>
      </c>
      <c r="BB23">
        <v>0</v>
      </c>
      <c r="BC23">
        <v>1085.04</v>
      </c>
      <c r="BD23">
        <v>0</v>
      </c>
      <c r="BE23">
        <v>283.5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283.5</v>
      </c>
      <c r="BL23">
        <v>8053.94</v>
      </c>
      <c r="BM23">
        <f>BL23/C23</f>
        <v>1.2390676923076922</v>
      </c>
    </row>
    <row r="24" spans="1:65">
      <c r="A24" t="s">
        <v>74</v>
      </c>
      <c r="B24" s="11">
        <v>41803</v>
      </c>
      <c r="C24">
        <v>600</v>
      </c>
      <c r="D24" t="s">
        <v>152</v>
      </c>
      <c r="E24" t="s">
        <v>157</v>
      </c>
      <c r="F24">
        <v>22</v>
      </c>
      <c r="G24">
        <v>0</v>
      </c>
      <c r="H24" t="s">
        <v>69</v>
      </c>
      <c r="J24">
        <v>984.4</v>
      </c>
      <c r="K24">
        <v>0</v>
      </c>
      <c r="L24">
        <v>0</v>
      </c>
      <c r="M24">
        <v>0</v>
      </c>
      <c r="N24">
        <v>984.4</v>
      </c>
      <c r="O24">
        <v>0</v>
      </c>
      <c r="P24">
        <v>0</v>
      </c>
      <c r="Q24">
        <v>0</v>
      </c>
      <c r="R24">
        <v>0</v>
      </c>
      <c r="S24">
        <v>0</v>
      </c>
      <c r="T24">
        <v>348</v>
      </c>
      <c r="U24">
        <v>0</v>
      </c>
      <c r="V24">
        <v>0</v>
      </c>
      <c r="W24">
        <v>0</v>
      </c>
      <c r="X24">
        <v>270</v>
      </c>
      <c r="Y24">
        <v>54</v>
      </c>
      <c r="Z24">
        <v>0</v>
      </c>
      <c r="AA24">
        <v>0</v>
      </c>
      <c r="AB24">
        <v>0</v>
      </c>
      <c r="AC24">
        <v>0</v>
      </c>
      <c r="AD24">
        <v>12</v>
      </c>
      <c r="AE24">
        <v>12</v>
      </c>
      <c r="AF24">
        <v>0</v>
      </c>
      <c r="AG24">
        <v>0</v>
      </c>
      <c r="AH24">
        <v>1000</v>
      </c>
      <c r="AI24">
        <v>0</v>
      </c>
      <c r="AJ24">
        <v>0</v>
      </c>
      <c r="AK24">
        <v>0</v>
      </c>
      <c r="AL24">
        <v>1000</v>
      </c>
      <c r="AM24">
        <v>0</v>
      </c>
      <c r="AN24">
        <v>30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12</v>
      </c>
      <c r="AW24">
        <v>0</v>
      </c>
      <c r="AX24">
        <v>0</v>
      </c>
      <c r="AY24">
        <v>18</v>
      </c>
      <c r="AZ24">
        <v>0</v>
      </c>
      <c r="BA24">
        <v>360</v>
      </c>
      <c r="BB24">
        <v>0</v>
      </c>
      <c r="BC24">
        <v>360</v>
      </c>
      <c r="BD24">
        <v>0</v>
      </c>
      <c r="BE24">
        <v>72</v>
      </c>
      <c r="BF24">
        <v>0</v>
      </c>
      <c r="BG24">
        <v>40.5</v>
      </c>
      <c r="BH24">
        <v>0</v>
      </c>
      <c r="BI24">
        <v>13.5</v>
      </c>
      <c r="BJ24">
        <v>0</v>
      </c>
      <c r="BK24">
        <v>18</v>
      </c>
      <c r="BL24">
        <v>1794.4</v>
      </c>
      <c r="BM24">
        <f>BL24/C24</f>
        <v>2.9906666666666668</v>
      </c>
    </row>
    <row r="25" spans="1:65">
      <c r="A25" t="s">
        <v>141</v>
      </c>
      <c r="B25" s="11">
        <v>41802</v>
      </c>
      <c r="D25" t="s">
        <v>152</v>
      </c>
      <c r="E25" t="s">
        <v>158</v>
      </c>
      <c r="F25">
        <v>22</v>
      </c>
      <c r="G25">
        <v>0</v>
      </c>
      <c r="H25" t="s">
        <v>69</v>
      </c>
      <c r="J25">
        <v>1715.76</v>
      </c>
      <c r="K25">
        <v>38.640000000000008</v>
      </c>
      <c r="L25">
        <v>0</v>
      </c>
      <c r="M25">
        <v>36</v>
      </c>
      <c r="N25">
        <v>1557.6</v>
      </c>
      <c r="O25">
        <v>57.599999999999994</v>
      </c>
      <c r="P25">
        <v>18</v>
      </c>
      <c r="Q25">
        <v>7.92</v>
      </c>
      <c r="R25">
        <v>0</v>
      </c>
      <c r="S25">
        <v>0</v>
      </c>
      <c r="T25">
        <v>297</v>
      </c>
      <c r="U25">
        <v>0</v>
      </c>
      <c r="V25">
        <v>0</v>
      </c>
      <c r="W25">
        <v>0</v>
      </c>
      <c r="X25">
        <v>261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27</v>
      </c>
      <c r="AE25">
        <v>9</v>
      </c>
      <c r="AF25">
        <v>0</v>
      </c>
      <c r="AG25">
        <v>0</v>
      </c>
      <c r="AH25">
        <v>1441.7600000000002</v>
      </c>
      <c r="AI25">
        <v>0</v>
      </c>
      <c r="AJ25">
        <v>0</v>
      </c>
      <c r="AK25">
        <v>183.60000000000002</v>
      </c>
      <c r="AL25">
        <v>1258.1600000000001</v>
      </c>
      <c r="AM25">
        <v>0</v>
      </c>
      <c r="AN25">
        <v>18</v>
      </c>
      <c r="AO25">
        <v>0</v>
      </c>
      <c r="AP25">
        <v>0</v>
      </c>
      <c r="AQ25">
        <v>0</v>
      </c>
      <c r="AR25">
        <v>0</v>
      </c>
      <c r="AS25">
        <v>2</v>
      </c>
      <c r="AT25">
        <v>0</v>
      </c>
      <c r="AU25">
        <v>0</v>
      </c>
      <c r="AV25">
        <v>12</v>
      </c>
      <c r="AW25">
        <v>0</v>
      </c>
      <c r="AX25">
        <v>0</v>
      </c>
      <c r="AY25">
        <v>4</v>
      </c>
      <c r="AZ25">
        <v>0</v>
      </c>
      <c r="BA25">
        <v>108</v>
      </c>
      <c r="BB25">
        <v>54</v>
      </c>
      <c r="BC25">
        <v>54</v>
      </c>
      <c r="BD25">
        <v>0</v>
      </c>
      <c r="BE25">
        <v>159</v>
      </c>
      <c r="BF25">
        <v>0</v>
      </c>
      <c r="BG25">
        <v>0</v>
      </c>
      <c r="BH25">
        <v>27</v>
      </c>
      <c r="BI25">
        <v>49.5</v>
      </c>
      <c r="BJ25">
        <v>0</v>
      </c>
      <c r="BK25">
        <v>82.5</v>
      </c>
      <c r="BL25">
        <v>2297.7600000000002</v>
      </c>
      <c r="BM25" t="e">
        <f>BL25/C25</f>
        <v>#DIV/0!</v>
      </c>
    </row>
    <row r="26" spans="1:65">
      <c r="A26" t="s">
        <v>103</v>
      </c>
      <c r="B26" s="11">
        <v>41801</v>
      </c>
      <c r="C26">
        <v>4000</v>
      </c>
      <c r="D26" t="s">
        <v>152</v>
      </c>
      <c r="E26" t="s">
        <v>157</v>
      </c>
      <c r="F26">
        <v>20</v>
      </c>
      <c r="G26">
        <v>0</v>
      </c>
      <c r="H26" t="s">
        <v>69</v>
      </c>
      <c r="J26">
        <v>984.64</v>
      </c>
      <c r="K26">
        <v>0</v>
      </c>
      <c r="L26">
        <v>0</v>
      </c>
      <c r="M26">
        <v>21.599999999999998</v>
      </c>
      <c r="N26">
        <v>714.24</v>
      </c>
      <c r="O26">
        <v>28.799999999999997</v>
      </c>
      <c r="P26">
        <v>0</v>
      </c>
      <c r="Q26">
        <v>220</v>
      </c>
      <c r="R26">
        <v>0</v>
      </c>
      <c r="S26">
        <v>0</v>
      </c>
      <c r="T26">
        <v>312</v>
      </c>
      <c r="U26">
        <v>0</v>
      </c>
      <c r="V26">
        <v>0</v>
      </c>
      <c r="W26">
        <v>0</v>
      </c>
      <c r="X26">
        <v>288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24</v>
      </c>
      <c r="AF26">
        <v>0</v>
      </c>
      <c r="AG26">
        <v>0</v>
      </c>
      <c r="AH26">
        <v>937.5</v>
      </c>
      <c r="AI26">
        <v>0</v>
      </c>
      <c r="AJ26">
        <v>0</v>
      </c>
      <c r="AK26">
        <v>0</v>
      </c>
      <c r="AL26">
        <v>937.5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12</v>
      </c>
      <c r="BB26">
        <v>12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1308.6399999999999</v>
      </c>
      <c r="BM26">
        <f>BL26/C26</f>
        <v>0.32715999999999995</v>
      </c>
    </row>
    <row r="27" spans="1:65">
      <c r="A27" t="s">
        <v>77</v>
      </c>
      <c r="B27" s="11">
        <v>41794</v>
      </c>
      <c r="D27" t="s">
        <v>152</v>
      </c>
      <c r="E27" t="s">
        <v>157</v>
      </c>
      <c r="F27">
        <v>18</v>
      </c>
      <c r="G27">
        <v>8</v>
      </c>
      <c r="H27" t="s">
        <v>71</v>
      </c>
      <c r="J27">
        <v>1982.8</v>
      </c>
      <c r="K27">
        <v>82.800000000000011</v>
      </c>
      <c r="L27">
        <v>0</v>
      </c>
      <c r="M27">
        <v>0</v>
      </c>
      <c r="N27">
        <v>1900</v>
      </c>
      <c r="O27">
        <v>0</v>
      </c>
      <c r="P27">
        <v>0</v>
      </c>
      <c r="Q27">
        <v>0</v>
      </c>
      <c r="R27">
        <v>0</v>
      </c>
      <c r="S27">
        <v>0</v>
      </c>
      <c r="T27">
        <v>198</v>
      </c>
      <c r="U27">
        <v>0</v>
      </c>
      <c r="V27">
        <v>0</v>
      </c>
      <c r="W27">
        <v>0</v>
      </c>
      <c r="X27">
        <v>198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2500</v>
      </c>
      <c r="AI27">
        <v>0</v>
      </c>
      <c r="AJ27">
        <v>0</v>
      </c>
      <c r="AK27">
        <v>0</v>
      </c>
      <c r="AL27">
        <v>2500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135</v>
      </c>
      <c r="BB27">
        <v>45</v>
      </c>
      <c r="BC27">
        <v>90</v>
      </c>
      <c r="BD27">
        <v>0</v>
      </c>
      <c r="BE27">
        <v>280.5</v>
      </c>
      <c r="BF27">
        <v>0</v>
      </c>
      <c r="BG27">
        <v>63</v>
      </c>
      <c r="BH27">
        <v>0</v>
      </c>
      <c r="BI27">
        <v>67.5</v>
      </c>
      <c r="BJ27">
        <v>0</v>
      </c>
      <c r="BK27">
        <v>150</v>
      </c>
      <c r="BL27">
        <v>2596.3000000000002</v>
      </c>
      <c r="BM27" t="e">
        <f>BL27/C27</f>
        <v>#DIV/0!</v>
      </c>
    </row>
    <row r="28" spans="1:65">
      <c r="A28" t="s">
        <v>78</v>
      </c>
      <c r="B28" s="11">
        <v>41778</v>
      </c>
      <c r="C28">
        <v>800</v>
      </c>
      <c r="D28" t="s">
        <v>152</v>
      </c>
      <c r="E28" t="s">
        <v>158</v>
      </c>
      <c r="F28">
        <v>24</v>
      </c>
      <c r="G28">
        <v>0</v>
      </c>
      <c r="H28" t="s">
        <v>69</v>
      </c>
      <c r="J28">
        <v>400</v>
      </c>
      <c r="K28">
        <v>0</v>
      </c>
      <c r="L28">
        <v>0</v>
      </c>
      <c r="M28">
        <v>0</v>
      </c>
      <c r="N28">
        <v>400</v>
      </c>
      <c r="O28">
        <v>0</v>
      </c>
      <c r="P28">
        <v>0</v>
      </c>
      <c r="Q28">
        <v>0</v>
      </c>
      <c r="R28">
        <v>0</v>
      </c>
      <c r="S28">
        <v>0</v>
      </c>
      <c r="T28">
        <v>492</v>
      </c>
      <c r="U28">
        <v>0</v>
      </c>
      <c r="V28">
        <v>0</v>
      </c>
      <c r="W28">
        <v>0</v>
      </c>
      <c r="X28">
        <v>312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108</v>
      </c>
      <c r="AF28">
        <v>0</v>
      </c>
      <c r="AG28">
        <v>72</v>
      </c>
      <c r="AH28">
        <v>2683.6</v>
      </c>
      <c r="AI28">
        <v>0</v>
      </c>
      <c r="AJ28">
        <v>0</v>
      </c>
      <c r="AK28">
        <v>183.60000000000002</v>
      </c>
      <c r="AL28">
        <v>2500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72</v>
      </c>
      <c r="BB28">
        <v>72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964</v>
      </c>
      <c r="BM28">
        <f>BL28/C28</f>
        <v>1.2050000000000001</v>
      </c>
    </row>
    <row r="29" spans="1:65">
      <c r="A29" t="s">
        <v>138</v>
      </c>
      <c r="B29" s="11">
        <v>41780</v>
      </c>
      <c r="D29" t="s">
        <v>152</v>
      </c>
      <c r="E29" t="s">
        <v>157</v>
      </c>
      <c r="F29">
        <v>22</v>
      </c>
      <c r="G29">
        <v>6.8</v>
      </c>
      <c r="H29" t="s">
        <v>67</v>
      </c>
      <c r="J29">
        <v>4178.8799999999992</v>
      </c>
      <c r="K29">
        <v>0</v>
      </c>
      <c r="L29">
        <v>0</v>
      </c>
      <c r="M29">
        <v>36</v>
      </c>
      <c r="N29">
        <v>3041.2799999999997</v>
      </c>
      <c r="O29">
        <v>309.59999999999997</v>
      </c>
      <c r="P29">
        <v>0</v>
      </c>
      <c r="Q29">
        <v>0</v>
      </c>
      <c r="R29">
        <v>792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715</v>
      </c>
      <c r="AI29">
        <v>0</v>
      </c>
      <c r="AJ29">
        <v>0</v>
      </c>
      <c r="AK29">
        <v>89.999999999999986</v>
      </c>
      <c r="AL29">
        <v>625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4178.8799999999992</v>
      </c>
      <c r="BM29" t="e">
        <f>BL29/C29</f>
        <v>#DIV/0!</v>
      </c>
    </row>
    <row r="30" spans="1:65">
      <c r="A30" t="s">
        <v>139</v>
      </c>
      <c r="B30" s="11">
        <v>41780</v>
      </c>
      <c r="D30" t="s">
        <v>152</v>
      </c>
      <c r="E30" t="s">
        <v>157</v>
      </c>
      <c r="F30">
        <v>22</v>
      </c>
      <c r="G30">
        <v>6.8</v>
      </c>
      <c r="H30" t="s">
        <v>67</v>
      </c>
      <c r="J30">
        <v>2570</v>
      </c>
      <c r="K30">
        <v>0</v>
      </c>
      <c r="L30">
        <v>0</v>
      </c>
      <c r="M30">
        <v>0</v>
      </c>
      <c r="N30">
        <v>2450</v>
      </c>
      <c r="O30">
        <v>0</v>
      </c>
      <c r="P30">
        <v>120</v>
      </c>
      <c r="Q30">
        <v>0</v>
      </c>
      <c r="R30">
        <v>0</v>
      </c>
      <c r="S30">
        <v>0</v>
      </c>
      <c r="T30">
        <v>480</v>
      </c>
      <c r="U30">
        <v>0</v>
      </c>
      <c r="V30">
        <v>0</v>
      </c>
      <c r="W30">
        <v>0</v>
      </c>
      <c r="X30">
        <v>360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120</v>
      </c>
      <c r="AF30">
        <v>0</v>
      </c>
      <c r="AG30">
        <v>0</v>
      </c>
      <c r="AH30">
        <v>5000</v>
      </c>
      <c r="AI30">
        <v>0</v>
      </c>
      <c r="AJ30">
        <v>0</v>
      </c>
      <c r="AK30">
        <v>0</v>
      </c>
      <c r="AL30">
        <v>5000</v>
      </c>
      <c r="AM30">
        <v>0</v>
      </c>
      <c r="AN30">
        <v>448.2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448.2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216</v>
      </c>
      <c r="BB30">
        <v>54</v>
      </c>
      <c r="BC30">
        <v>162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3714.2</v>
      </c>
      <c r="BM30" t="e">
        <f>BL30/C30</f>
        <v>#DIV/0!</v>
      </c>
    </row>
    <row r="31" spans="1:65">
      <c r="A31" t="s">
        <v>132</v>
      </c>
      <c r="B31" s="11">
        <v>41813</v>
      </c>
      <c r="C31">
        <v>24000</v>
      </c>
      <c r="D31" t="s">
        <v>152</v>
      </c>
      <c r="E31" t="s">
        <v>157</v>
      </c>
      <c r="F31" t="s">
        <v>110</v>
      </c>
      <c r="G31" t="s">
        <v>110</v>
      </c>
      <c r="H31" t="s">
        <v>110</v>
      </c>
      <c r="J31">
        <v>24520.320000000003</v>
      </c>
      <c r="K31">
        <v>5430</v>
      </c>
      <c r="L31">
        <v>0</v>
      </c>
      <c r="M31">
        <v>0</v>
      </c>
      <c r="N31">
        <v>13675.2</v>
      </c>
      <c r="O31">
        <v>2257.92</v>
      </c>
      <c r="P31">
        <v>0</v>
      </c>
      <c r="Q31">
        <v>0</v>
      </c>
      <c r="R31">
        <v>3247.2</v>
      </c>
      <c r="S31">
        <v>-90</v>
      </c>
      <c r="T31">
        <v>6870</v>
      </c>
      <c r="U31">
        <v>264</v>
      </c>
      <c r="V31">
        <v>0</v>
      </c>
      <c r="W31">
        <v>0</v>
      </c>
      <c r="X31">
        <v>3528</v>
      </c>
      <c r="Y31">
        <v>918</v>
      </c>
      <c r="Z31">
        <v>0</v>
      </c>
      <c r="AA31">
        <v>0</v>
      </c>
      <c r="AB31">
        <v>0</v>
      </c>
      <c r="AC31">
        <v>1080</v>
      </c>
      <c r="AD31">
        <v>276</v>
      </c>
      <c r="AE31">
        <v>504</v>
      </c>
      <c r="AF31">
        <v>120</v>
      </c>
      <c r="AG31">
        <v>180</v>
      </c>
      <c r="AH31">
        <v>76158.2</v>
      </c>
      <c r="AI31">
        <v>0</v>
      </c>
      <c r="AJ31">
        <v>0</v>
      </c>
      <c r="AK31">
        <v>-91.800000000000011</v>
      </c>
      <c r="AL31">
        <v>76250</v>
      </c>
      <c r="AM31">
        <v>0</v>
      </c>
      <c r="AN31">
        <v>2172.6999999999998</v>
      </c>
      <c r="AO31">
        <v>483</v>
      </c>
      <c r="AP31">
        <v>0</v>
      </c>
      <c r="AQ31">
        <v>25</v>
      </c>
      <c r="AR31">
        <v>223</v>
      </c>
      <c r="AS31">
        <v>443.40000000000009</v>
      </c>
      <c r="AT31">
        <v>351.8</v>
      </c>
      <c r="AU31">
        <v>0</v>
      </c>
      <c r="AV31">
        <v>190.3</v>
      </c>
      <c r="AW31">
        <v>0</v>
      </c>
      <c r="AX31">
        <v>2</v>
      </c>
      <c r="AY31">
        <v>438.2</v>
      </c>
      <c r="AZ31">
        <v>16</v>
      </c>
      <c r="BA31">
        <v>8574</v>
      </c>
      <c r="BB31">
        <v>4032</v>
      </c>
      <c r="BC31">
        <v>4542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42137.020000000004</v>
      </c>
      <c r="BM31">
        <f>BL31/C31</f>
        <v>1.7557091666666669</v>
      </c>
    </row>
    <row r="32" spans="1:65">
      <c r="A32" t="s">
        <v>161</v>
      </c>
      <c r="B32" s="11">
        <v>42254</v>
      </c>
      <c r="C32">
        <v>1000</v>
      </c>
      <c r="D32" t="s">
        <v>152</v>
      </c>
      <c r="E32" t="s">
        <v>110</v>
      </c>
      <c r="F32" t="s">
        <v>110</v>
      </c>
      <c r="G32" t="s">
        <v>110</v>
      </c>
      <c r="H32" t="s">
        <v>110</v>
      </c>
      <c r="J32">
        <v>3560.56</v>
      </c>
      <c r="K32">
        <v>16.560000000000002</v>
      </c>
      <c r="L32">
        <v>0</v>
      </c>
      <c r="M32">
        <v>0</v>
      </c>
      <c r="N32">
        <v>3400</v>
      </c>
      <c r="O32">
        <v>107.99999999999999</v>
      </c>
      <c r="P32">
        <v>36</v>
      </c>
      <c r="Q32">
        <v>0</v>
      </c>
      <c r="R32">
        <v>0</v>
      </c>
      <c r="S32">
        <v>0</v>
      </c>
      <c r="T32">
        <v>468</v>
      </c>
      <c r="U32">
        <v>0</v>
      </c>
      <c r="V32">
        <v>0</v>
      </c>
      <c r="W32">
        <v>0</v>
      </c>
      <c r="X32">
        <v>252</v>
      </c>
      <c r="Y32">
        <v>0</v>
      </c>
      <c r="Z32">
        <v>0</v>
      </c>
      <c r="AA32">
        <v>0</v>
      </c>
      <c r="AB32">
        <v>0</v>
      </c>
      <c r="AC32">
        <v>0</v>
      </c>
      <c r="AD32">
        <v>84</v>
      </c>
      <c r="AE32">
        <v>60</v>
      </c>
      <c r="AF32">
        <v>0</v>
      </c>
      <c r="AG32">
        <v>72</v>
      </c>
      <c r="AH32">
        <v>2500</v>
      </c>
      <c r="AI32">
        <v>0</v>
      </c>
      <c r="AJ32">
        <v>0</v>
      </c>
      <c r="AK32">
        <v>0</v>
      </c>
      <c r="AL32">
        <v>2500</v>
      </c>
      <c r="AM32">
        <v>0</v>
      </c>
      <c r="AN32">
        <v>29.1</v>
      </c>
      <c r="AO32">
        <v>0</v>
      </c>
      <c r="AP32">
        <v>0</v>
      </c>
      <c r="AQ32">
        <v>0</v>
      </c>
      <c r="AR32">
        <v>0</v>
      </c>
      <c r="AS32">
        <v>15</v>
      </c>
      <c r="AT32">
        <v>0</v>
      </c>
      <c r="AU32">
        <v>0</v>
      </c>
      <c r="AV32">
        <v>14.1</v>
      </c>
      <c r="AW32">
        <v>0</v>
      </c>
      <c r="AX32">
        <v>0</v>
      </c>
      <c r="AY32">
        <v>0</v>
      </c>
      <c r="AZ32">
        <v>0</v>
      </c>
      <c r="BA32">
        <v>120</v>
      </c>
      <c r="BB32">
        <v>84</v>
      </c>
      <c r="BC32">
        <v>36</v>
      </c>
      <c r="BD32">
        <v>0</v>
      </c>
      <c r="BE32">
        <v>18</v>
      </c>
      <c r="BF32">
        <v>0</v>
      </c>
      <c r="BG32">
        <v>0</v>
      </c>
      <c r="BH32">
        <v>0</v>
      </c>
      <c r="BI32">
        <v>0</v>
      </c>
      <c r="BJ32">
        <v>18</v>
      </c>
      <c r="BK32">
        <v>0</v>
      </c>
      <c r="BL32">
        <v>4195.66</v>
      </c>
      <c r="BM32">
        <f>BL32/C32</f>
        <v>4.1956600000000002</v>
      </c>
    </row>
    <row r="33" spans="1:65">
      <c r="A33" t="s">
        <v>164</v>
      </c>
      <c r="B33" s="11">
        <v>42261</v>
      </c>
      <c r="C33">
        <v>750</v>
      </c>
      <c r="D33" t="s">
        <v>152</v>
      </c>
      <c r="E33" t="s">
        <v>110</v>
      </c>
      <c r="F33" t="s">
        <v>110</v>
      </c>
      <c r="G33" t="s">
        <v>110</v>
      </c>
      <c r="H33" t="s">
        <v>110</v>
      </c>
      <c r="J33">
        <v>2158.8000000000002</v>
      </c>
      <c r="K33">
        <v>80</v>
      </c>
      <c r="L33">
        <v>0</v>
      </c>
      <c r="M33">
        <v>28.799999999999997</v>
      </c>
      <c r="N33">
        <v>2050</v>
      </c>
      <c r="O33">
        <v>0</v>
      </c>
      <c r="P33">
        <v>0</v>
      </c>
      <c r="Q33">
        <v>0</v>
      </c>
      <c r="R33">
        <v>0</v>
      </c>
      <c r="S33">
        <v>0</v>
      </c>
      <c r="T33">
        <v>384</v>
      </c>
      <c r="U33">
        <v>0</v>
      </c>
      <c r="V33">
        <v>0</v>
      </c>
      <c r="W33">
        <v>0</v>
      </c>
      <c r="X33">
        <v>240</v>
      </c>
      <c r="Y33">
        <v>0</v>
      </c>
      <c r="Z33">
        <v>0</v>
      </c>
      <c r="AA33">
        <v>0</v>
      </c>
      <c r="AB33">
        <v>0</v>
      </c>
      <c r="AC33">
        <v>48</v>
      </c>
      <c r="AD33">
        <v>36</v>
      </c>
      <c r="AE33">
        <v>48</v>
      </c>
      <c r="AF33">
        <v>0</v>
      </c>
      <c r="AG33">
        <v>12</v>
      </c>
      <c r="AH33">
        <v>4830</v>
      </c>
      <c r="AI33">
        <v>0</v>
      </c>
      <c r="AJ33">
        <v>0</v>
      </c>
      <c r="AK33">
        <v>0</v>
      </c>
      <c r="AL33">
        <v>4830</v>
      </c>
      <c r="AM33">
        <v>0</v>
      </c>
      <c r="AN33">
        <v>115.2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115.2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108</v>
      </c>
      <c r="BB33">
        <v>36</v>
      </c>
      <c r="BC33">
        <v>72</v>
      </c>
      <c r="BD33">
        <v>0</v>
      </c>
      <c r="BE33">
        <v>246</v>
      </c>
      <c r="BF33">
        <v>0</v>
      </c>
      <c r="BG33">
        <v>0</v>
      </c>
      <c r="BH33">
        <v>40.5</v>
      </c>
      <c r="BI33">
        <v>27</v>
      </c>
      <c r="BJ33">
        <v>0</v>
      </c>
      <c r="BK33">
        <v>178.5</v>
      </c>
      <c r="BL33">
        <v>3012</v>
      </c>
      <c r="BM33">
        <f>BL33/C33</f>
        <v>4.016</v>
      </c>
    </row>
    <row r="34" spans="1:65">
      <c r="A34" t="s">
        <v>165</v>
      </c>
      <c r="B34" s="11">
        <v>42271</v>
      </c>
      <c r="C34">
        <v>10000</v>
      </c>
      <c r="D34" t="s">
        <v>152</v>
      </c>
      <c r="E34" t="s">
        <v>110</v>
      </c>
      <c r="F34" t="s">
        <v>110</v>
      </c>
      <c r="G34" t="s">
        <v>110</v>
      </c>
      <c r="H34" t="s">
        <v>110</v>
      </c>
      <c r="J34">
        <v>887.76000000000022</v>
      </c>
      <c r="K34">
        <v>0</v>
      </c>
      <c r="L34">
        <v>0</v>
      </c>
      <c r="M34">
        <v>7.1999999999999993</v>
      </c>
      <c r="N34">
        <v>1069.2</v>
      </c>
      <c r="O34">
        <v>223.2</v>
      </c>
      <c r="P34">
        <v>0</v>
      </c>
      <c r="Q34">
        <v>0</v>
      </c>
      <c r="R34">
        <v>-411.84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887.76000000000022</v>
      </c>
      <c r="BM34">
        <f>BL34/C34</f>
        <v>8.8776000000000022E-2</v>
      </c>
    </row>
    <row r="35" spans="1:65">
      <c r="A35" t="s">
        <v>166</v>
      </c>
      <c r="B35" s="11">
        <v>42242</v>
      </c>
      <c r="C35">
        <v>4000</v>
      </c>
      <c r="D35" t="s">
        <v>151</v>
      </c>
      <c r="E35" t="s">
        <v>110</v>
      </c>
      <c r="F35" t="s">
        <v>110</v>
      </c>
      <c r="G35" t="s">
        <v>110</v>
      </c>
      <c r="H35" t="s">
        <v>110</v>
      </c>
      <c r="J35">
        <v>4601.920000000001</v>
      </c>
      <c r="K35">
        <v>110.4</v>
      </c>
      <c r="L35">
        <v>0</v>
      </c>
      <c r="M35">
        <v>63.36</v>
      </c>
      <c r="N35">
        <v>3850</v>
      </c>
      <c r="O35">
        <v>237.6</v>
      </c>
      <c r="P35">
        <v>0</v>
      </c>
      <c r="Q35">
        <v>0</v>
      </c>
      <c r="R35">
        <v>340.56</v>
      </c>
      <c r="S35">
        <v>0</v>
      </c>
      <c r="T35">
        <v>1377</v>
      </c>
      <c r="U35">
        <v>0</v>
      </c>
      <c r="V35">
        <v>0</v>
      </c>
      <c r="W35">
        <v>0</v>
      </c>
      <c r="X35">
        <v>816</v>
      </c>
      <c r="Y35">
        <v>282</v>
      </c>
      <c r="Z35">
        <v>0</v>
      </c>
      <c r="AA35">
        <v>0</v>
      </c>
      <c r="AB35">
        <v>0</v>
      </c>
      <c r="AC35">
        <v>0</v>
      </c>
      <c r="AD35">
        <v>45</v>
      </c>
      <c r="AE35">
        <v>234</v>
      </c>
      <c r="AF35">
        <v>0</v>
      </c>
      <c r="AG35">
        <v>0</v>
      </c>
      <c r="AH35">
        <v>8652.5</v>
      </c>
      <c r="AI35">
        <v>0</v>
      </c>
      <c r="AJ35">
        <v>0</v>
      </c>
      <c r="AK35">
        <v>0</v>
      </c>
      <c r="AL35">
        <v>8652.5</v>
      </c>
      <c r="AM35">
        <v>0</v>
      </c>
      <c r="AN35">
        <v>392.7</v>
      </c>
      <c r="AO35">
        <v>0</v>
      </c>
      <c r="AP35">
        <v>0</v>
      </c>
      <c r="AQ35">
        <v>0</v>
      </c>
      <c r="AR35">
        <v>0</v>
      </c>
      <c r="AS35">
        <v>56.699999999999996</v>
      </c>
      <c r="AT35">
        <v>336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1035</v>
      </c>
      <c r="BB35">
        <v>0</v>
      </c>
      <c r="BC35">
        <v>1035</v>
      </c>
      <c r="BD35">
        <v>0</v>
      </c>
      <c r="BE35">
        <v>175.5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175.5</v>
      </c>
      <c r="BL35">
        <v>7582.1200000000008</v>
      </c>
      <c r="BM35">
        <f>BL35/C35</f>
        <v>1.8955300000000002</v>
      </c>
    </row>
    <row r="36" spans="1:65">
      <c r="A36" t="s">
        <v>100</v>
      </c>
      <c r="B36" s="11">
        <v>42001</v>
      </c>
      <c r="C36">
        <v>3000</v>
      </c>
      <c r="D36" t="s">
        <v>151</v>
      </c>
      <c r="E36" t="s">
        <v>157</v>
      </c>
      <c r="F36">
        <v>5</v>
      </c>
      <c r="G36">
        <v>0.2</v>
      </c>
      <c r="H36" t="s">
        <v>80</v>
      </c>
      <c r="J36">
        <v>954.24</v>
      </c>
      <c r="K36">
        <v>160.08000000000001</v>
      </c>
      <c r="L36">
        <v>0</v>
      </c>
      <c r="M36">
        <v>0</v>
      </c>
      <c r="N36">
        <v>237.6</v>
      </c>
      <c r="O36">
        <v>215.99999999999997</v>
      </c>
      <c r="P36">
        <v>0</v>
      </c>
      <c r="Q36">
        <v>0</v>
      </c>
      <c r="R36">
        <v>340.56</v>
      </c>
      <c r="S36">
        <v>0</v>
      </c>
      <c r="T36">
        <v>600</v>
      </c>
      <c r="U36">
        <v>0</v>
      </c>
      <c r="V36">
        <v>0</v>
      </c>
      <c r="W36">
        <v>0</v>
      </c>
      <c r="X36">
        <v>243</v>
      </c>
      <c r="Y36">
        <v>126</v>
      </c>
      <c r="Z36">
        <v>0</v>
      </c>
      <c r="AA36">
        <v>0</v>
      </c>
      <c r="AB36">
        <v>0</v>
      </c>
      <c r="AC36">
        <v>0</v>
      </c>
      <c r="AD36">
        <v>99</v>
      </c>
      <c r="AE36">
        <v>36</v>
      </c>
      <c r="AF36">
        <v>0</v>
      </c>
      <c r="AG36">
        <v>96</v>
      </c>
      <c r="AH36">
        <v>6460</v>
      </c>
      <c r="AI36">
        <v>0</v>
      </c>
      <c r="AJ36">
        <v>0</v>
      </c>
      <c r="AK36">
        <v>0</v>
      </c>
      <c r="AL36">
        <v>6460</v>
      </c>
      <c r="AM36">
        <v>0</v>
      </c>
      <c r="AN36">
        <v>272.09999999999997</v>
      </c>
      <c r="AO36">
        <v>0</v>
      </c>
      <c r="AP36">
        <v>0</v>
      </c>
      <c r="AQ36">
        <v>2</v>
      </c>
      <c r="AR36">
        <v>0</v>
      </c>
      <c r="AS36">
        <v>0</v>
      </c>
      <c r="AT36">
        <v>264</v>
      </c>
      <c r="AU36">
        <v>0</v>
      </c>
      <c r="AV36">
        <v>0.7</v>
      </c>
      <c r="AW36">
        <v>0</v>
      </c>
      <c r="AX36">
        <v>0</v>
      </c>
      <c r="AY36">
        <v>5.4</v>
      </c>
      <c r="AZ36">
        <v>0</v>
      </c>
      <c r="BA36">
        <v>1056</v>
      </c>
      <c r="BB36">
        <v>0</v>
      </c>
      <c r="BC36">
        <v>1056</v>
      </c>
      <c r="BD36">
        <v>0</v>
      </c>
      <c r="BE36">
        <v>3</v>
      </c>
      <c r="BF36">
        <v>0</v>
      </c>
      <c r="BG36">
        <v>3</v>
      </c>
      <c r="BH36">
        <v>0</v>
      </c>
      <c r="BI36">
        <v>0</v>
      </c>
      <c r="BJ36">
        <v>0</v>
      </c>
      <c r="BK36">
        <v>0</v>
      </c>
      <c r="BL36">
        <v>2885.34</v>
      </c>
      <c r="BM36">
        <f>BL36/C36</f>
        <v>0.96178000000000008</v>
      </c>
    </row>
    <row r="37" spans="1:65">
      <c r="A37" t="s">
        <v>120</v>
      </c>
      <c r="B37" s="11">
        <v>42004</v>
      </c>
      <c r="C37">
        <v>5000</v>
      </c>
      <c r="D37" t="s">
        <v>151</v>
      </c>
      <c r="E37" t="s">
        <v>158</v>
      </c>
      <c r="F37">
        <v>8</v>
      </c>
      <c r="G37">
        <v>0.2</v>
      </c>
      <c r="H37" t="s">
        <v>80</v>
      </c>
      <c r="J37">
        <v>31.68</v>
      </c>
      <c r="K37">
        <v>0</v>
      </c>
      <c r="L37">
        <v>0</v>
      </c>
      <c r="M37">
        <v>0</v>
      </c>
      <c r="N37">
        <v>31.68</v>
      </c>
      <c r="O37">
        <v>0</v>
      </c>
      <c r="P37">
        <v>0</v>
      </c>
      <c r="Q37">
        <v>0</v>
      </c>
      <c r="R37">
        <v>0</v>
      </c>
      <c r="S37">
        <v>0</v>
      </c>
      <c r="T37">
        <v>732</v>
      </c>
      <c r="U37">
        <v>0</v>
      </c>
      <c r="V37">
        <v>0</v>
      </c>
      <c r="W37">
        <v>0</v>
      </c>
      <c r="X37">
        <v>216</v>
      </c>
      <c r="Y37">
        <v>372</v>
      </c>
      <c r="Z37">
        <v>0</v>
      </c>
      <c r="AA37">
        <v>0</v>
      </c>
      <c r="AB37">
        <v>0</v>
      </c>
      <c r="AC37">
        <v>0</v>
      </c>
      <c r="AD37">
        <v>72</v>
      </c>
      <c r="AE37">
        <v>72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956.72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909.72</v>
      </c>
      <c r="AU37">
        <v>0</v>
      </c>
      <c r="AV37">
        <v>0</v>
      </c>
      <c r="AW37">
        <v>0</v>
      </c>
      <c r="AX37">
        <v>0</v>
      </c>
      <c r="AY37">
        <v>47</v>
      </c>
      <c r="AZ37">
        <v>0</v>
      </c>
      <c r="BA37">
        <v>1287</v>
      </c>
      <c r="BB37">
        <v>0</v>
      </c>
      <c r="BC37">
        <v>1287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3007.4</v>
      </c>
      <c r="BM37">
        <f>BL37/C37</f>
        <v>0.60148000000000001</v>
      </c>
    </row>
    <row r="38" spans="1:65">
      <c r="A38" t="s">
        <v>79</v>
      </c>
      <c r="B38" s="11">
        <v>42004</v>
      </c>
      <c r="C38">
        <v>800</v>
      </c>
      <c r="D38" t="s">
        <v>151</v>
      </c>
      <c r="E38" t="s">
        <v>158</v>
      </c>
      <c r="F38">
        <v>8</v>
      </c>
      <c r="G38">
        <v>0.2</v>
      </c>
      <c r="H38" t="s">
        <v>80</v>
      </c>
      <c r="J38">
        <v>2706.08</v>
      </c>
      <c r="K38">
        <v>253.12</v>
      </c>
      <c r="L38">
        <v>0</v>
      </c>
      <c r="M38">
        <v>0</v>
      </c>
      <c r="N38">
        <v>2452.96</v>
      </c>
      <c r="O38">
        <v>0</v>
      </c>
      <c r="P38">
        <v>0</v>
      </c>
      <c r="Q38">
        <v>0</v>
      </c>
      <c r="R38">
        <v>0</v>
      </c>
      <c r="S38">
        <v>0</v>
      </c>
      <c r="T38">
        <v>427.12</v>
      </c>
      <c r="U38">
        <v>0</v>
      </c>
      <c r="V38">
        <v>0</v>
      </c>
      <c r="W38">
        <v>0</v>
      </c>
      <c r="X38">
        <v>211.6</v>
      </c>
      <c r="Y38">
        <v>168</v>
      </c>
      <c r="Z38">
        <v>0</v>
      </c>
      <c r="AA38">
        <v>0</v>
      </c>
      <c r="AB38">
        <v>0</v>
      </c>
      <c r="AC38">
        <v>0</v>
      </c>
      <c r="AD38">
        <v>23.759999999999998</v>
      </c>
      <c r="AE38">
        <v>23.759999999999998</v>
      </c>
      <c r="AF38">
        <v>0</v>
      </c>
      <c r="AG38">
        <v>0</v>
      </c>
      <c r="AH38">
        <v>3250</v>
      </c>
      <c r="AI38">
        <v>0</v>
      </c>
      <c r="AJ38">
        <v>0</v>
      </c>
      <c r="AK38">
        <v>0</v>
      </c>
      <c r="AL38">
        <v>3250</v>
      </c>
      <c r="AM38">
        <v>0</v>
      </c>
      <c r="AN38">
        <v>711.6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711.6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522</v>
      </c>
      <c r="BB38">
        <v>0</v>
      </c>
      <c r="BC38">
        <v>522</v>
      </c>
      <c r="BD38">
        <v>0</v>
      </c>
      <c r="BE38">
        <v>210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210</v>
      </c>
      <c r="BL38">
        <v>4576.7999999999993</v>
      </c>
      <c r="BM38">
        <f>BL38/C38</f>
        <v>5.7209999999999992</v>
      </c>
    </row>
    <row r="39" spans="1:65">
      <c r="A39" t="s">
        <v>147</v>
      </c>
      <c r="B39" s="11">
        <v>42000</v>
      </c>
      <c r="D39" t="s">
        <v>151</v>
      </c>
      <c r="E39" t="s">
        <v>158</v>
      </c>
      <c r="F39">
        <v>3</v>
      </c>
      <c r="G39">
        <v>11.6</v>
      </c>
      <c r="H39" t="s">
        <v>146</v>
      </c>
      <c r="J39">
        <v>47.519999999999996</v>
      </c>
      <c r="K39">
        <v>0</v>
      </c>
      <c r="L39">
        <v>0</v>
      </c>
      <c r="M39">
        <v>0</v>
      </c>
      <c r="N39">
        <v>47.519999999999996</v>
      </c>
      <c r="O39">
        <v>0</v>
      </c>
      <c r="P39">
        <v>0</v>
      </c>
      <c r="Q39">
        <v>0</v>
      </c>
      <c r="R39">
        <v>0</v>
      </c>
      <c r="S39">
        <v>0</v>
      </c>
      <c r="T39">
        <v>318.40000000000003</v>
      </c>
      <c r="U39">
        <v>0</v>
      </c>
      <c r="V39">
        <v>0</v>
      </c>
      <c r="W39">
        <v>0</v>
      </c>
      <c r="X39">
        <v>177.60000000000002</v>
      </c>
      <c r="Y39">
        <v>96</v>
      </c>
      <c r="Z39">
        <v>0</v>
      </c>
      <c r="AA39">
        <v>0</v>
      </c>
      <c r="AB39">
        <v>0</v>
      </c>
      <c r="AC39">
        <v>0</v>
      </c>
      <c r="AD39">
        <v>44.800000000000004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54</v>
      </c>
      <c r="BB39">
        <v>27</v>
      </c>
      <c r="BC39">
        <v>27</v>
      </c>
      <c r="BD39">
        <v>0</v>
      </c>
      <c r="BE39">
        <v>18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18</v>
      </c>
      <c r="BL39">
        <v>437.92</v>
      </c>
      <c r="BM39" t="e">
        <f>BL39/C39</f>
        <v>#DIV/0!</v>
      </c>
    </row>
    <row r="40" spans="1:65">
      <c r="A40" t="s">
        <v>131</v>
      </c>
      <c r="B40" s="11">
        <v>41993</v>
      </c>
      <c r="C40">
        <v>15000</v>
      </c>
      <c r="D40" t="s">
        <v>151</v>
      </c>
      <c r="E40" t="s">
        <v>158</v>
      </c>
      <c r="F40">
        <v>9</v>
      </c>
      <c r="G40">
        <v>0</v>
      </c>
      <c r="H40" t="s">
        <v>80</v>
      </c>
      <c r="J40">
        <v>2709.92</v>
      </c>
      <c r="K40">
        <v>920</v>
      </c>
      <c r="L40">
        <v>0</v>
      </c>
      <c r="M40">
        <v>0</v>
      </c>
      <c r="N40">
        <v>744.48</v>
      </c>
      <c r="O40">
        <v>0</v>
      </c>
      <c r="P40">
        <v>0</v>
      </c>
      <c r="Q40">
        <v>0</v>
      </c>
      <c r="R40">
        <v>1045.44</v>
      </c>
      <c r="S40">
        <v>0</v>
      </c>
      <c r="T40">
        <v>5754</v>
      </c>
      <c r="U40">
        <v>0</v>
      </c>
      <c r="V40">
        <v>0</v>
      </c>
      <c r="W40">
        <v>0</v>
      </c>
      <c r="X40">
        <v>2502</v>
      </c>
      <c r="Y40">
        <v>1968</v>
      </c>
      <c r="Z40">
        <v>0</v>
      </c>
      <c r="AA40">
        <v>0</v>
      </c>
      <c r="AB40">
        <v>0</v>
      </c>
      <c r="AC40">
        <v>288</v>
      </c>
      <c r="AD40">
        <v>384</v>
      </c>
      <c r="AE40">
        <v>612</v>
      </c>
      <c r="AF40">
        <v>0</v>
      </c>
      <c r="AG40">
        <v>0</v>
      </c>
      <c r="AH40">
        <v>16890</v>
      </c>
      <c r="AI40">
        <v>0</v>
      </c>
      <c r="AJ40">
        <v>0</v>
      </c>
      <c r="AK40">
        <v>0</v>
      </c>
      <c r="AL40">
        <v>16890</v>
      </c>
      <c r="AM40">
        <v>0</v>
      </c>
      <c r="AN40">
        <v>3435.12</v>
      </c>
      <c r="AO40">
        <v>156</v>
      </c>
      <c r="AP40">
        <v>0</v>
      </c>
      <c r="AQ40">
        <v>0</v>
      </c>
      <c r="AR40">
        <v>0</v>
      </c>
      <c r="AS40">
        <v>0</v>
      </c>
      <c r="AT40">
        <v>2997.12</v>
      </c>
      <c r="AU40">
        <v>0</v>
      </c>
      <c r="AV40">
        <v>0</v>
      </c>
      <c r="AW40">
        <v>0</v>
      </c>
      <c r="AX40">
        <v>0</v>
      </c>
      <c r="AY40">
        <v>282</v>
      </c>
      <c r="AZ40">
        <v>0</v>
      </c>
      <c r="BA40">
        <v>19611</v>
      </c>
      <c r="BB40">
        <v>72</v>
      </c>
      <c r="BC40">
        <v>17925</v>
      </c>
      <c r="BD40">
        <v>1614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31510.04</v>
      </c>
      <c r="BM40">
        <f>BL40/C40</f>
        <v>2.1006693333333333</v>
      </c>
    </row>
    <row r="41" spans="1:65">
      <c r="A41" t="s">
        <v>87</v>
      </c>
      <c r="B41" s="11">
        <v>41965</v>
      </c>
      <c r="C41">
        <v>1500</v>
      </c>
      <c r="D41" t="s">
        <v>151</v>
      </c>
      <c r="E41" t="s">
        <v>158</v>
      </c>
      <c r="F41">
        <v>12</v>
      </c>
      <c r="G41">
        <v>0</v>
      </c>
      <c r="H41" t="s">
        <v>64</v>
      </c>
      <c r="J41">
        <v>39.6</v>
      </c>
      <c r="K41">
        <v>0</v>
      </c>
      <c r="L41">
        <v>0</v>
      </c>
      <c r="M41">
        <v>0</v>
      </c>
      <c r="N41">
        <v>39.6</v>
      </c>
      <c r="O41">
        <v>0</v>
      </c>
      <c r="P41">
        <v>0</v>
      </c>
      <c r="Q41">
        <v>0</v>
      </c>
      <c r="R41">
        <v>0</v>
      </c>
      <c r="S41">
        <v>0</v>
      </c>
      <c r="T41">
        <v>204</v>
      </c>
      <c r="U41">
        <v>0</v>
      </c>
      <c r="V41">
        <v>0</v>
      </c>
      <c r="W41">
        <v>0</v>
      </c>
      <c r="X41">
        <v>102</v>
      </c>
      <c r="Y41">
        <v>30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48</v>
      </c>
      <c r="AF41">
        <v>0</v>
      </c>
      <c r="AG41">
        <v>24</v>
      </c>
      <c r="AH41">
        <v>1250</v>
      </c>
      <c r="AI41">
        <v>0</v>
      </c>
      <c r="AJ41">
        <v>0</v>
      </c>
      <c r="AK41">
        <v>0</v>
      </c>
      <c r="AL41">
        <v>1250</v>
      </c>
      <c r="AM41">
        <v>0</v>
      </c>
      <c r="AN41">
        <v>22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22</v>
      </c>
      <c r="AZ41">
        <v>0</v>
      </c>
      <c r="BA41">
        <v>108</v>
      </c>
      <c r="BB41">
        <v>0</v>
      </c>
      <c r="BC41">
        <v>108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373.6</v>
      </c>
      <c r="BM41">
        <f>BL41/C41</f>
        <v>0.24906666666666669</v>
      </c>
    </row>
    <row r="42" spans="1:65">
      <c r="A42" t="s">
        <v>84</v>
      </c>
      <c r="B42" s="11">
        <v>41964</v>
      </c>
      <c r="C42">
        <v>1000</v>
      </c>
      <c r="D42" t="s">
        <v>151</v>
      </c>
      <c r="E42" t="s">
        <v>158</v>
      </c>
      <c r="F42">
        <v>8</v>
      </c>
      <c r="G42">
        <v>0</v>
      </c>
      <c r="H42" t="s">
        <v>80</v>
      </c>
      <c r="J42">
        <v>594</v>
      </c>
      <c r="K42">
        <v>0</v>
      </c>
      <c r="L42">
        <v>0</v>
      </c>
      <c r="M42">
        <v>0</v>
      </c>
      <c r="N42">
        <v>594</v>
      </c>
      <c r="O42">
        <v>0</v>
      </c>
      <c r="P42">
        <v>0</v>
      </c>
      <c r="Q42">
        <v>0</v>
      </c>
      <c r="R42">
        <v>0</v>
      </c>
      <c r="S42">
        <v>0</v>
      </c>
      <c r="T42">
        <v>462</v>
      </c>
      <c r="U42">
        <v>0</v>
      </c>
      <c r="V42">
        <v>0</v>
      </c>
      <c r="W42">
        <v>0</v>
      </c>
      <c r="X42">
        <v>306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108</v>
      </c>
      <c r="AE42">
        <v>0</v>
      </c>
      <c r="AF42">
        <v>0</v>
      </c>
      <c r="AG42">
        <v>48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168.6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168.6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576</v>
      </c>
      <c r="BB42">
        <v>0</v>
      </c>
      <c r="BC42">
        <v>576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1800.6</v>
      </c>
      <c r="BM42">
        <f>BL42/C42</f>
        <v>1.8006</v>
      </c>
    </row>
    <row r="43" spans="1:65">
      <c r="A43" t="s">
        <v>107</v>
      </c>
      <c r="B43" s="11">
        <v>41957</v>
      </c>
      <c r="C43">
        <v>4000</v>
      </c>
      <c r="D43" t="s">
        <v>151</v>
      </c>
      <c r="E43" t="s">
        <v>158</v>
      </c>
      <c r="F43">
        <v>13</v>
      </c>
      <c r="G43">
        <v>3.6</v>
      </c>
      <c r="H43" t="s">
        <v>71</v>
      </c>
      <c r="J43">
        <v>2515.52</v>
      </c>
      <c r="K43">
        <v>171.12</v>
      </c>
      <c r="L43">
        <v>0</v>
      </c>
      <c r="M43">
        <v>0</v>
      </c>
      <c r="N43">
        <v>2085.12</v>
      </c>
      <c r="O43">
        <v>0</v>
      </c>
      <c r="P43">
        <v>0</v>
      </c>
      <c r="Q43">
        <v>108.8</v>
      </c>
      <c r="R43">
        <v>150.47999999999999</v>
      </c>
      <c r="S43">
        <v>0</v>
      </c>
      <c r="T43">
        <v>417</v>
      </c>
      <c r="U43">
        <v>0</v>
      </c>
      <c r="V43">
        <v>0</v>
      </c>
      <c r="W43">
        <v>0</v>
      </c>
      <c r="X43">
        <v>108</v>
      </c>
      <c r="Y43">
        <v>36</v>
      </c>
      <c r="Z43">
        <v>0</v>
      </c>
      <c r="AA43">
        <v>0</v>
      </c>
      <c r="AB43">
        <v>78</v>
      </c>
      <c r="AC43">
        <v>0</v>
      </c>
      <c r="AD43">
        <v>9</v>
      </c>
      <c r="AE43">
        <v>0</v>
      </c>
      <c r="AF43">
        <v>84</v>
      </c>
      <c r="AG43">
        <v>102</v>
      </c>
      <c r="AH43">
        <v>3820</v>
      </c>
      <c r="AI43">
        <v>0</v>
      </c>
      <c r="AJ43">
        <v>0</v>
      </c>
      <c r="AK43">
        <v>0</v>
      </c>
      <c r="AL43">
        <v>3820</v>
      </c>
      <c r="AM43">
        <v>0</v>
      </c>
      <c r="AN43">
        <v>80</v>
      </c>
      <c r="AO43">
        <v>0</v>
      </c>
      <c r="AP43">
        <v>0</v>
      </c>
      <c r="AQ43">
        <v>28</v>
      </c>
      <c r="AR43">
        <v>0</v>
      </c>
      <c r="AS43">
        <v>0</v>
      </c>
      <c r="AT43">
        <v>0</v>
      </c>
      <c r="AU43">
        <v>0</v>
      </c>
      <c r="AV43">
        <v>9</v>
      </c>
      <c r="AW43">
        <v>0</v>
      </c>
      <c r="AX43">
        <v>0</v>
      </c>
      <c r="AY43">
        <v>47</v>
      </c>
      <c r="AZ43">
        <v>-4</v>
      </c>
      <c r="BA43">
        <v>93</v>
      </c>
      <c r="BB43">
        <v>9</v>
      </c>
      <c r="BC43">
        <v>84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3105.52</v>
      </c>
      <c r="BM43">
        <f>BL43/C43</f>
        <v>0.77637999999999996</v>
      </c>
    </row>
    <row r="44" spans="1:65">
      <c r="A44" t="s">
        <v>122</v>
      </c>
      <c r="B44" s="11">
        <v>41930</v>
      </c>
      <c r="C44">
        <v>5500</v>
      </c>
      <c r="D44" t="s">
        <v>151</v>
      </c>
      <c r="E44" t="s">
        <v>158</v>
      </c>
      <c r="F44">
        <v>22</v>
      </c>
      <c r="G44">
        <v>0</v>
      </c>
      <c r="H44" t="s">
        <v>69</v>
      </c>
      <c r="J44">
        <v>1237.44</v>
      </c>
      <c r="K44">
        <v>390</v>
      </c>
      <c r="L44">
        <v>0</v>
      </c>
      <c r="M44">
        <v>0</v>
      </c>
      <c r="N44">
        <v>609.84</v>
      </c>
      <c r="O44">
        <v>0</v>
      </c>
      <c r="P44">
        <v>0</v>
      </c>
      <c r="Q44">
        <v>0</v>
      </c>
      <c r="R44">
        <v>237.6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13015</v>
      </c>
      <c r="AI44">
        <v>0</v>
      </c>
      <c r="AJ44">
        <v>0</v>
      </c>
      <c r="AK44">
        <v>0</v>
      </c>
      <c r="AL44">
        <v>13015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1237.44</v>
      </c>
      <c r="BM44">
        <f>BL44/C44</f>
        <v>0.22498909090909092</v>
      </c>
    </row>
    <row r="45" spans="1:65">
      <c r="A45" t="s">
        <v>119</v>
      </c>
      <c r="B45" s="11">
        <v>41927</v>
      </c>
      <c r="C45">
        <v>5000</v>
      </c>
      <c r="D45" t="s">
        <v>151</v>
      </c>
      <c r="E45" t="s">
        <v>158</v>
      </c>
      <c r="F45">
        <v>17</v>
      </c>
      <c r="G45">
        <v>0.4</v>
      </c>
      <c r="H45" t="s">
        <v>71</v>
      </c>
      <c r="J45">
        <v>700.16</v>
      </c>
      <c r="K45">
        <v>320</v>
      </c>
      <c r="L45">
        <v>0</v>
      </c>
      <c r="M45">
        <v>0</v>
      </c>
      <c r="N45">
        <v>380.15999999999997</v>
      </c>
      <c r="O45">
        <v>0</v>
      </c>
      <c r="P45">
        <v>0</v>
      </c>
      <c r="Q45">
        <v>0</v>
      </c>
      <c r="R45">
        <v>0</v>
      </c>
      <c r="S45">
        <v>0</v>
      </c>
      <c r="T45">
        <v>2580</v>
      </c>
      <c r="U45">
        <v>0</v>
      </c>
      <c r="V45">
        <v>0</v>
      </c>
      <c r="W45">
        <v>0</v>
      </c>
      <c r="X45">
        <v>1170</v>
      </c>
      <c r="Y45">
        <v>990</v>
      </c>
      <c r="Z45">
        <v>0</v>
      </c>
      <c r="AA45">
        <v>0</v>
      </c>
      <c r="AB45">
        <v>0</v>
      </c>
      <c r="AC45">
        <v>0</v>
      </c>
      <c r="AD45">
        <v>168</v>
      </c>
      <c r="AE45">
        <v>252</v>
      </c>
      <c r="AF45">
        <v>0</v>
      </c>
      <c r="AG45">
        <v>0</v>
      </c>
      <c r="AH45">
        <v>8790</v>
      </c>
      <c r="AI45">
        <v>0</v>
      </c>
      <c r="AJ45">
        <v>0</v>
      </c>
      <c r="AK45">
        <v>0</v>
      </c>
      <c r="AL45">
        <v>8790</v>
      </c>
      <c r="AM45">
        <v>0</v>
      </c>
      <c r="AN45">
        <v>584.70000000000005</v>
      </c>
      <c r="AO45">
        <v>0</v>
      </c>
      <c r="AP45">
        <v>0</v>
      </c>
      <c r="AQ45">
        <v>0</v>
      </c>
      <c r="AR45">
        <v>0</v>
      </c>
      <c r="AS45">
        <v>24</v>
      </c>
      <c r="AT45">
        <v>454.2</v>
      </c>
      <c r="AU45">
        <v>0</v>
      </c>
      <c r="AV45">
        <v>0</v>
      </c>
      <c r="AW45">
        <v>0</v>
      </c>
      <c r="AX45">
        <v>0</v>
      </c>
      <c r="AY45">
        <v>106.5</v>
      </c>
      <c r="AZ45">
        <v>0</v>
      </c>
      <c r="BA45">
        <v>6990</v>
      </c>
      <c r="BB45">
        <v>0</v>
      </c>
      <c r="BC45">
        <v>6351</v>
      </c>
      <c r="BD45">
        <v>639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10854.86</v>
      </c>
      <c r="BM45">
        <f>BL45/C45</f>
        <v>2.1709719999999999</v>
      </c>
    </row>
    <row r="46" spans="1:65">
      <c r="A46" t="s">
        <v>121</v>
      </c>
      <c r="B46" s="11">
        <v>41925</v>
      </c>
      <c r="C46">
        <v>5250</v>
      </c>
      <c r="D46" t="s">
        <v>151</v>
      </c>
      <c r="E46" t="s">
        <v>158</v>
      </c>
      <c r="F46">
        <v>18</v>
      </c>
      <c r="G46">
        <v>2.2000000000000002</v>
      </c>
      <c r="H46" t="s">
        <v>71</v>
      </c>
      <c r="J46">
        <v>677.52</v>
      </c>
      <c r="K46">
        <v>99.360000000000014</v>
      </c>
      <c r="L46">
        <v>0</v>
      </c>
      <c r="M46">
        <v>0</v>
      </c>
      <c r="N46">
        <v>158.4</v>
      </c>
      <c r="O46">
        <v>229.68</v>
      </c>
      <c r="P46">
        <v>0</v>
      </c>
      <c r="Q46">
        <v>0</v>
      </c>
      <c r="R46">
        <v>190.07999999999998</v>
      </c>
      <c r="S46">
        <v>0</v>
      </c>
      <c r="T46">
        <v>402</v>
      </c>
      <c r="U46">
        <v>0</v>
      </c>
      <c r="V46">
        <v>0</v>
      </c>
      <c r="W46">
        <v>0</v>
      </c>
      <c r="X46">
        <v>0</v>
      </c>
      <c r="Y46">
        <v>162</v>
      </c>
      <c r="Z46">
        <v>0</v>
      </c>
      <c r="AA46">
        <v>0</v>
      </c>
      <c r="AB46">
        <v>0</v>
      </c>
      <c r="AC46">
        <v>0</v>
      </c>
      <c r="AD46">
        <v>72</v>
      </c>
      <c r="AE46">
        <v>72</v>
      </c>
      <c r="AF46">
        <v>0</v>
      </c>
      <c r="AG46">
        <v>96</v>
      </c>
      <c r="AH46">
        <v>5312.5</v>
      </c>
      <c r="AI46">
        <v>0</v>
      </c>
      <c r="AJ46">
        <v>0</v>
      </c>
      <c r="AK46">
        <v>0</v>
      </c>
      <c r="AL46">
        <v>5312.5</v>
      </c>
      <c r="AM46">
        <v>0</v>
      </c>
      <c r="AN46">
        <v>496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477</v>
      </c>
      <c r="AU46">
        <v>0</v>
      </c>
      <c r="AV46">
        <v>2.8</v>
      </c>
      <c r="AW46">
        <v>0</v>
      </c>
      <c r="AX46">
        <v>0</v>
      </c>
      <c r="AY46">
        <v>16.2</v>
      </c>
      <c r="AZ46">
        <v>0</v>
      </c>
      <c r="BA46">
        <v>228</v>
      </c>
      <c r="BB46">
        <v>0</v>
      </c>
      <c r="BC46">
        <v>228</v>
      </c>
      <c r="BD46">
        <v>0</v>
      </c>
      <c r="BE46">
        <v>2.25</v>
      </c>
      <c r="BF46">
        <v>0</v>
      </c>
      <c r="BG46">
        <v>2.25</v>
      </c>
      <c r="BH46">
        <v>0</v>
      </c>
      <c r="BI46">
        <v>0</v>
      </c>
      <c r="BJ46">
        <v>0</v>
      </c>
      <c r="BK46">
        <v>0</v>
      </c>
      <c r="BL46">
        <v>1805.77</v>
      </c>
      <c r="BM46">
        <f>BL46/C46</f>
        <v>0.34395619047619047</v>
      </c>
    </row>
    <row r="47" spans="1:65">
      <c r="A47" t="s">
        <v>86</v>
      </c>
      <c r="B47" s="11">
        <v>41899</v>
      </c>
      <c r="C47">
        <v>1500</v>
      </c>
      <c r="D47" t="s">
        <v>151</v>
      </c>
      <c r="E47" t="s">
        <v>158</v>
      </c>
      <c r="F47">
        <v>25</v>
      </c>
      <c r="G47">
        <v>0.2</v>
      </c>
      <c r="H47" t="s">
        <v>69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180</v>
      </c>
      <c r="U47">
        <v>0</v>
      </c>
      <c r="V47">
        <v>0</v>
      </c>
      <c r="W47">
        <v>0</v>
      </c>
      <c r="X47">
        <v>117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18</v>
      </c>
      <c r="AE47">
        <v>27</v>
      </c>
      <c r="AF47">
        <v>18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64.8</v>
      </c>
      <c r="AO47">
        <v>0</v>
      </c>
      <c r="AP47">
        <v>0</v>
      </c>
      <c r="AQ47">
        <v>4.8999999999999995</v>
      </c>
      <c r="AR47">
        <v>0</v>
      </c>
      <c r="AS47">
        <v>0</v>
      </c>
      <c r="AT47">
        <v>0</v>
      </c>
      <c r="AU47">
        <v>0</v>
      </c>
      <c r="AV47">
        <v>12</v>
      </c>
      <c r="AW47">
        <v>0</v>
      </c>
      <c r="AX47">
        <v>9.7999999999999989</v>
      </c>
      <c r="AY47">
        <v>29.1</v>
      </c>
      <c r="AZ47">
        <v>9</v>
      </c>
      <c r="BA47">
        <v>-18</v>
      </c>
      <c r="BB47">
        <v>-126</v>
      </c>
      <c r="BC47">
        <v>108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226.8</v>
      </c>
      <c r="BM47">
        <f>BL47/C47</f>
        <v>0.1512</v>
      </c>
    </row>
    <row r="48" spans="1:65">
      <c r="A48" t="s">
        <v>92</v>
      </c>
      <c r="B48" s="11">
        <v>41885</v>
      </c>
      <c r="C48">
        <v>2000</v>
      </c>
      <c r="D48" t="s">
        <v>151</v>
      </c>
      <c r="E48" t="s">
        <v>158</v>
      </c>
      <c r="F48">
        <v>22</v>
      </c>
      <c r="G48">
        <v>0.2</v>
      </c>
      <c r="H48" t="s">
        <v>69</v>
      </c>
      <c r="J48">
        <v>781.6</v>
      </c>
      <c r="K48">
        <v>0</v>
      </c>
      <c r="L48">
        <v>0</v>
      </c>
      <c r="M48">
        <v>21.599999999999998</v>
      </c>
      <c r="N48">
        <v>640</v>
      </c>
      <c r="O48">
        <v>0</v>
      </c>
      <c r="P48">
        <v>0</v>
      </c>
      <c r="Q48">
        <v>0</v>
      </c>
      <c r="R48">
        <v>0</v>
      </c>
      <c r="S48">
        <v>120</v>
      </c>
      <c r="T48">
        <v>108</v>
      </c>
      <c r="U48">
        <v>0</v>
      </c>
      <c r="V48">
        <v>0</v>
      </c>
      <c r="W48">
        <v>0</v>
      </c>
      <c r="X48">
        <v>108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889.6</v>
      </c>
      <c r="BM48">
        <f>BL48/C48</f>
        <v>0.44480000000000003</v>
      </c>
    </row>
    <row r="49" spans="1:65">
      <c r="A49" t="s">
        <v>91</v>
      </c>
      <c r="B49" s="11">
        <v>41880</v>
      </c>
      <c r="C49">
        <v>2000</v>
      </c>
      <c r="D49" t="s">
        <v>151</v>
      </c>
      <c r="E49" t="s">
        <v>159</v>
      </c>
      <c r="F49">
        <v>22</v>
      </c>
      <c r="G49">
        <v>0</v>
      </c>
      <c r="H49" t="s">
        <v>69</v>
      </c>
      <c r="J49">
        <v>356.88</v>
      </c>
      <c r="K49">
        <v>71.760000000000005</v>
      </c>
      <c r="L49">
        <v>0</v>
      </c>
      <c r="M49">
        <v>0</v>
      </c>
      <c r="N49">
        <v>71.28</v>
      </c>
      <c r="O49">
        <v>95.039999999999992</v>
      </c>
      <c r="P49">
        <v>0</v>
      </c>
      <c r="Q49">
        <v>0</v>
      </c>
      <c r="R49">
        <v>118.8</v>
      </c>
      <c r="S49">
        <v>0</v>
      </c>
      <c r="T49">
        <v>468</v>
      </c>
      <c r="U49">
        <v>0</v>
      </c>
      <c r="V49">
        <v>0</v>
      </c>
      <c r="W49">
        <v>0</v>
      </c>
      <c r="X49">
        <v>171</v>
      </c>
      <c r="Y49">
        <v>96</v>
      </c>
      <c r="Z49">
        <v>0</v>
      </c>
      <c r="AA49">
        <v>0</v>
      </c>
      <c r="AB49">
        <v>0</v>
      </c>
      <c r="AC49">
        <v>0</v>
      </c>
      <c r="AD49">
        <v>108</v>
      </c>
      <c r="AE49">
        <v>45</v>
      </c>
      <c r="AF49">
        <v>0</v>
      </c>
      <c r="AG49">
        <v>48</v>
      </c>
      <c r="AH49">
        <v>2820</v>
      </c>
      <c r="AI49">
        <v>0</v>
      </c>
      <c r="AJ49">
        <v>0</v>
      </c>
      <c r="AK49">
        <v>0</v>
      </c>
      <c r="AL49">
        <v>2820</v>
      </c>
      <c r="AM49">
        <v>0</v>
      </c>
      <c r="AN49">
        <v>153.4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144</v>
      </c>
      <c r="AU49">
        <v>0</v>
      </c>
      <c r="AV49">
        <v>1.4</v>
      </c>
      <c r="AW49">
        <v>0</v>
      </c>
      <c r="AX49">
        <v>0</v>
      </c>
      <c r="AY49">
        <v>6</v>
      </c>
      <c r="AZ49">
        <v>2</v>
      </c>
      <c r="BA49">
        <v>417</v>
      </c>
      <c r="BB49">
        <v>0</v>
      </c>
      <c r="BC49">
        <v>417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1395.28</v>
      </c>
      <c r="BM49">
        <f>BL49/C49</f>
        <v>0.69764000000000004</v>
      </c>
    </row>
    <row r="50" spans="1:65">
      <c r="A50" t="s">
        <v>99</v>
      </c>
      <c r="B50" s="11">
        <v>41878</v>
      </c>
      <c r="C50">
        <v>3000</v>
      </c>
      <c r="D50" t="s">
        <v>151</v>
      </c>
      <c r="E50" t="s">
        <v>159</v>
      </c>
      <c r="F50">
        <v>21</v>
      </c>
      <c r="G50">
        <v>0.2</v>
      </c>
      <c r="H50" t="s">
        <v>69</v>
      </c>
      <c r="J50">
        <v>6450</v>
      </c>
      <c r="K50">
        <v>0</v>
      </c>
      <c r="L50">
        <v>0</v>
      </c>
      <c r="M50">
        <v>0</v>
      </c>
      <c r="N50">
        <v>5900</v>
      </c>
      <c r="O50">
        <v>0</v>
      </c>
      <c r="P50">
        <v>0</v>
      </c>
      <c r="Q50">
        <v>0</v>
      </c>
      <c r="R50">
        <v>0</v>
      </c>
      <c r="S50">
        <v>550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937.5</v>
      </c>
      <c r="AI50">
        <v>0</v>
      </c>
      <c r="AJ50">
        <v>0</v>
      </c>
      <c r="AK50">
        <v>0</v>
      </c>
      <c r="AL50">
        <v>937.5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6450</v>
      </c>
      <c r="BM50">
        <f>BL50/C50</f>
        <v>2.15</v>
      </c>
    </row>
    <row r="51" spans="1:65">
      <c r="A51" t="s">
        <v>116</v>
      </c>
      <c r="B51" s="11">
        <v>41866</v>
      </c>
      <c r="C51">
        <v>5000</v>
      </c>
      <c r="D51" t="s">
        <v>151</v>
      </c>
      <c r="E51" t="s">
        <v>157</v>
      </c>
      <c r="F51">
        <v>20</v>
      </c>
      <c r="G51">
        <v>5.6</v>
      </c>
      <c r="H51" t="s">
        <v>67</v>
      </c>
      <c r="J51">
        <v>4841.2800000000007</v>
      </c>
      <c r="K51">
        <v>1800</v>
      </c>
      <c r="L51">
        <v>0</v>
      </c>
      <c r="M51">
        <v>0</v>
      </c>
      <c r="N51">
        <v>950.4</v>
      </c>
      <c r="O51">
        <v>0</v>
      </c>
      <c r="P51">
        <v>0</v>
      </c>
      <c r="Q51">
        <v>0</v>
      </c>
      <c r="R51">
        <v>2090.88</v>
      </c>
      <c r="S51">
        <v>0</v>
      </c>
      <c r="T51">
        <v>7068</v>
      </c>
      <c r="U51">
        <v>0</v>
      </c>
      <c r="V51">
        <v>0</v>
      </c>
      <c r="W51">
        <v>0</v>
      </c>
      <c r="X51">
        <v>3096</v>
      </c>
      <c r="Y51">
        <v>2532</v>
      </c>
      <c r="Z51">
        <v>0</v>
      </c>
      <c r="AA51">
        <v>0</v>
      </c>
      <c r="AB51">
        <v>0</v>
      </c>
      <c r="AC51">
        <v>0</v>
      </c>
      <c r="AD51">
        <v>720</v>
      </c>
      <c r="AE51">
        <v>720</v>
      </c>
      <c r="AF51">
        <v>0</v>
      </c>
      <c r="AG51">
        <v>0</v>
      </c>
      <c r="AH51">
        <v>30500</v>
      </c>
      <c r="AI51">
        <v>0</v>
      </c>
      <c r="AJ51">
        <v>0</v>
      </c>
      <c r="AK51">
        <v>0</v>
      </c>
      <c r="AL51">
        <v>30500</v>
      </c>
      <c r="AM51">
        <v>0</v>
      </c>
      <c r="AN51">
        <v>1355.32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1285.32</v>
      </c>
      <c r="AU51">
        <v>0</v>
      </c>
      <c r="AV51">
        <v>0</v>
      </c>
      <c r="AW51">
        <v>0</v>
      </c>
      <c r="AX51">
        <v>0</v>
      </c>
      <c r="AY51">
        <v>70</v>
      </c>
      <c r="AZ51">
        <v>0</v>
      </c>
      <c r="BA51">
        <v>21324</v>
      </c>
      <c r="BB51">
        <v>0</v>
      </c>
      <c r="BC51">
        <v>20736</v>
      </c>
      <c r="BD51">
        <v>588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34588.6</v>
      </c>
      <c r="BM51">
        <f>BL51/C51</f>
        <v>6.9177200000000001</v>
      </c>
    </row>
    <row r="52" spans="1:65">
      <c r="A52" t="s">
        <v>101</v>
      </c>
      <c r="B52" s="11">
        <v>41860</v>
      </c>
      <c r="C52">
        <v>3500</v>
      </c>
      <c r="D52" t="s">
        <v>151</v>
      </c>
      <c r="E52" t="s">
        <v>157</v>
      </c>
      <c r="F52">
        <v>23</v>
      </c>
      <c r="G52">
        <v>1.8</v>
      </c>
      <c r="H52" t="s">
        <v>67</v>
      </c>
      <c r="J52">
        <v>5000</v>
      </c>
      <c r="K52">
        <v>600</v>
      </c>
      <c r="L52">
        <v>0</v>
      </c>
      <c r="M52">
        <v>0</v>
      </c>
      <c r="N52">
        <v>4400</v>
      </c>
      <c r="O52">
        <v>0</v>
      </c>
      <c r="P52">
        <v>0</v>
      </c>
      <c r="Q52">
        <v>0</v>
      </c>
      <c r="R52">
        <v>0</v>
      </c>
      <c r="S52">
        <v>0</v>
      </c>
      <c r="T52">
        <v>792</v>
      </c>
      <c r="U52">
        <v>0</v>
      </c>
      <c r="V52">
        <v>0</v>
      </c>
      <c r="W52">
        <v>0</v>
      </c>
      <c r="X52">
        <v>384</v>
      </c>
      <c r="Y52">
        <v>240</v>
      </c>
      <c r="Z52">
        <v>0</v>
      </c>
      <c r="AA52">
        <v>0</v>
      </c>
      <c r="AB52">
        <v>0</v>
      </c>
      <c r="AC52">
        <v>12</v>
      </c>
      <c r="AD52">
        <v>60</v>
      </c>
      <c r="AE52">
        <v>72</v>
      </c>
      <c r="AF52">
        <v>0</v>
      </c>
      <c r="AG52">
        <v>24</v>
      </c>
      <c r="AH52">
        <v>6892.5</v>
      </c>
      <c r="AI52">
        <v>0</v>
      </c>
      <c r="AJ52">
        <v>0</v>
      </c>
      <c r="AK52">
        <v>0</v>
      </c>
      <c r="AL52">
        <v>6892.5</v>
      </c>
      <c r="AM52">
        <v>0</v>
      </c>
      <c r="AN52">
        <v>1084.8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1084.8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261</v>
      </c>
      <c r="BB52">
        <v>0</v>
      </c>
      <c r="BC52">
        <v>261</v>
      </c>
      <c r="BD52">
        <v>0</v>
      </c>
      <c r="BE52">
        <v>279</v>
      </c>
      <c r="BF52">
        <v>0</v>
      </c>
      <c r="BG52">
        <v>0</v>
      </c>
      <c r="BH52">
        <v>0</v>
      </c>
      <c r="BI52">
        <v>36</v>
      </c>
      <c r="BJ52">
        <v>0</v>
      </c>
      <c r="BK52">
        <v>243</v>
      </c>
      <c r="BL52">
        <v>7416.8</v>
      </c>
      <c r="BM52">
        <f>BL52/C52</f>
        <v>2.1190857142857142</v>
      </c>
    </row>
    <row r="53" spans="1:65">
      <c r="A53" t="s">
        <v>104</v>
      </c>
      <c r="B53" s="11">
        <v>41852</v>
      </c>
      <c r="C53">
        <v>4000</v>
      </c>
      <c r="D53" t="s">
        <v>151</v>
      </c>
      <c r="E53" t="s">
        <v>157</v>
      </c>
      <c r="F53">
        <v>26</v>
      </c>
      <c r="G53">
        <v>0</v>
      </c>
      <c r="H53" t="s">
        <v>69</v>
      </c>
      <c r="J53">
        <v>4235</v>
      </c>
      <c r="K53">
        <v>135</v>
      </c>
      <c r="L53">
        <v>0</v>
      </c>
      <c r="M53">
        <v>0</v>
      </c>
      <c r="N53">
        <v>4100</v>
      </c>
      <c r="O53">
        <v>0</v>
      </c>
      <c r="P53">
        <v>0</v>
      </c>
      <c r="Q53">
        <v>0</v>
      </c>
      <c r="R53">
        <v>0</v>
      </c>
      <c r="S53">
        <v>0</v>
      </c>
      <c r="T53">
        <v>1461</v>
      </c>
      <c r="U53">
        <v>0</v>
      </c>
      <c r="V53">
        <v>0</v>
      </c>
      <c r="W53">
        <v>0</v>
      </c>
      <c r="X53">
        <v>990</v>
      </c>
      <c r="Y53">
        <v>0</v>
      </c>
      <c r="Z53">
        <v>0</v>
      </c>
      <c r="AA53">
        <v>0</v>
      </c>
      <c r="AB53">
        <v>0</v>
      </c>
      <c r="AC53">
        <v>48</v>
      </c>
      <c r="AD53">
        <v>207</v>
      </c>
      <c r="AE53">
        <v>216</v>
      </c>
      <c r="AF53">
        <v>0</v>
      </c>
      <c r="AG53">
        <v>0</v>
      </c>
      <c r="AH53">
        <v>9375</v>
      </c>
      <c r="AI53">
        <v>0</v>
      </c>
      <c r="AJ53">
        <v>0</v>
      </c>
      <c r="AK53">
        <v>0</v>
      </c>
      <c r="AL53">
        <v>9375</v>
      </c>
      <c r="AM53">
        <v>0</v>
      </c>
      <c r="AN53">
        <v>360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360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864</v>
      </c>
      <c r="BB53">
        <v>72</v>
      </c>
      <c r="BC53">
        <v>792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6920</v>
      </c>
      <c r="BM53">
        <f>BL53/C53</f>
        <v>1.73</v>
      </c>
    </row>
    <row r="54" spans="1:65">
      <c r="A54" t="s">
        <v>82</v>
      </c>
      <c r="B54" s="11">
        <v>41852</v>
      </c>
      <c r="C54">
        <v>1000</v>
      </c>
      <c r="D54" t="s">
        <v>151</v>
      </c>
      <c r="E54" t="s">
        <v>158</v>
      </c>
      <c r="F54">
        <v>26</v>
      </c>
      <c r="G54">
        <v>0</v>
      </c>
      <c r="H54" t="s">
        <v>69</v>
      </c>
      <c r="J54">
        <v>316.8</v>
      </c>
      <c r="K54">
        <v>0</v>
      </c>
      <c r="L54">
        <v>0</v>
      </c>
      <c r="M54">
        <v>0</v>
      </c>
      <c r="N54">
        <v>316.8</v>
      </c>
      <c r="O54">
        <v>0</v>
      </c>
      <c r="P54">
        <v>0</v>
      </c>
      <c r="Q54">
        <v>0</v>
      </c>
      <c r="R54">
        <v>0</v>
      </c>
      <c r="S54">
        <v>0</v>
      </c>
      <c r="T54">
        <v>1170</v>
      </c>
      <c r="U54">
        <v>0</v>
      </c>
      <c r="V54">
        <v>0</v>
      </c>
      <c r="W54">
        <v>0</v>
      </c>
      <c r="X54">
        <v>432</v>
      </c>
      <c r="Y54">
        <v>606</v>
      </c>
      <c r="Z54">
        <v>0</v>
      </c>
      <c r="AA54">
        <v>0</v>
      </c>
      <c r="AB54">
        <v>0</v>
      </c>
      <c r="AC54">
        <v>0</v>
      </c>
      <c r="AD54">
        <v>72</v>
      </c>
      <c r="AE54">
        <v>0</v>
      </c>
      <c r="AF54">
        <v>0</v>
      </c>
      <c r="AG54">
        <v>60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492</v>
      </c>
      <c r="BB54">
        <v>96</v>
      </c>
      <c r="BC54">
        <v>396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1978.8</v>
      </c>
      <c r="BM54">
        <f>BL54/C54</f>
        <v>1.9787999999999999</v>
      </c>
    </row>
    <row r="55" spans="1:65">
      <c r="A55" t="s">
        <v>111</v>
      </c>
      <c r="B55" s="11">
        <v>41851</v>
      </c>
      <c r="C55">
        <v>4800</v>
      </c>
      <c r="D55" t="s">
        <v>151</v>
      </c>
      <c r="E55" t="s">
        <v>157</v>
      </c>
      <c r="F55">
        <v>25</v>
      </c>
      <c r="G55">
        <v>0</v>
      </c>
      <c r="H55" t="s">
        <v>69</v>
      </c>
      <c r="J55">
        <v>3365.2</v>
      </c>
      <c r="K55">
        <v>100</v>
      </c>
      <c r="L55">
        <v>0</v>
      </c>
      <c r="M55">
        <v>21.599999999999998</v>
      </c>
      <c r="N55">
        <v>3150</v>
      </c>
      <c r="O55">
        <v>14.399999999999999</v>
      </c>
      <c r="P55">
        <v>0</v>
      </c>
      <c r="Q55">
        <v>0</v>
      </c>
      <c r="R55">
        <v>79.2</v>
      </c>
      <c r="S55">
        <v>0</v>
      </c>
      <c r="T55">
        <v>641.04</v>
      </c>
      <c r="U55">
        <v>0</v>
      </c>
      <c r="V55">
        <v>0</v>
      </c>
      <c r="W55">
        <v>36</v>
      </c>
      <c r="X55">
        <v>228</v>
      </c>
      <c r="Y55">
        <v>142.56</v>
      </c>
      <c r="Z55">
        <v>0</v>
      </c>
      <c r="AA55">
        <v>0</v>
      </c>
      <c r="AB55">
        <v>0</v>
      </c>
      <c r="AC55">
        <v>0</v>
      </c>
      <c r="AD55">
        <v>24</v>
      </c>
      <c r="AE55">
        <v>150.47999999999999</v>
      </c>
      <c r="AF55">
        <v>0</v>
      </c>
      <c r="AG55">
        <v>60</v>
      </c>
      <c r="AH55">
        <v>1200</v>
      </c>
      <c r="AI55">
        <v>0</v>
      </c>
      <c r="AJ55">
        <v>0</v>
      </c>
      <c r="AK55">
        <v>1200</v>
      </c>
      <c r="AL55">
        <v>0</v>
      </c>
      <c r="AM55">
        <v>0</v>
      </c>
      <c r="AN55">
        <v>263.88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263.88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804</v>
      </c>
      <c r="BB55">
        <v>180</v>
      </c>
      <c r="BC55">
        <v>624</v>
      </c>
      <c r="BD55">
        <v>0</v>
      </c>
      <c r="BE55">
        <v>337.5</v>
      </c>
      <c r="BF55">
        <v>0</v>
      </c>
      <c r="BG55">
        <v>0</v>
      </c>
      <c r="BH55">
        <v>45</v>
      </c>
      <c r="BI55">
        <v>67.5</v>
      </c>
      <c r="BJ55">
        <v>0</v>
      </c>
      <c r="BK55">
        <v>225</v>
      </c>
      <c r="BL55">
        <v>5411.62</v>
      </c>
      <c r="BM55">
        <f>BL55/C55</f>
        <v>1.1274208333333333</v>
      </c>
    </row>
    <row r="56" spans="1:65">
      <c r="A56" t="s">
        <v>115</v>
      </c>
      <c r="B56" s="11">
        <v>41848</v>
      </c>
      <c r="C56">
        <v>5000</v>
      </c>
      <c r="D56" t="s">
        <v>151</v>
      </c>
      <c r="E56" t="s">
        <v>157</v>
      </c>
      <c r="F56">
        <v>24</v>
      </c>
      <c r="G56">
        <v>65.599999999999994</v>
      </c>
      <c r="H56" t="s">
        <v>67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1092</v>
      </c>
      <c r="U56">
        <v>0</v>
      </c>
      <c r="V56">
        <v>0</v>
      </c>
      <c r="W56">
        <v>0</v>
      </c>
      <c r="X56">
        <v>792</v>
      </c>
      <c r="Y56">
        <v>84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216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741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741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804</v>
      </c>
      <c r="BB56">
        <v>0</v>
      </c>
      <c r="BC56">
        <v>804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2637</v>
      </c>
      <c r="BM56">
        <f>BL56/C56</f>
        <v>0.52739999999999998</v>
      </c>
    </row>
    <row r="57" spans="1:65">
      <c r="A57" t="s">
        <v>113</v>
      </c>
      <c r="B57" s="11">
        <v>41838</v>
      </c>
      <c r="C57">
        <v>5000</v>
      </c>
      <c r="D57" t="s">
        <v>151</v>
      </c>
      <c r="E57" t="s">
        <v>157</v>
      </c>
      <c r="F57">
        <v>31</v>
      </c>
      <c r="G57">
        <v>0</v>
      </c>
      <c r="H57" t="s">
        <v>69</v>
      </c>
      <c r="J57">
        <v>884</v>
      </c>
      <c r="K57">
        <v>765.2</v>
      </c>
      <c r="L57">
        <v>0</v>
      </c>
      <c r="M57">
        <v>0</v>
      </c>
      <c r="N57">
        <v>118.8</v>
      </c>
      <c r="O57">
        <v>0</v>
      </c>
      <c r="P57">
        <v>0</v>
      </c>
      <c r="Q57">
        <v>0</v>
      </c>
      <c r="R57">
        <v>0</v>
      </c>
      <c r="S57">
        <v>0</v>
      </c>
      <c r="T57">
        <v>1218</v>
      </c>
      <c r="U57">
        <v>0</v>
      </c>
      <c r="V57">
        <v>0</v>
      </c>
      <c r="W57">
        <v>0</v>
      </c>
      <c r="X57">
        <v>672</v>
      </c>
      <c r="Y57">
        <v>330</v>
      </c>
      <c r="Z57">
        <v>0</v>
      </c>
      <c r="AA57">
        <v>0</v>
      </c>
      <c r="AB57">
        <v>0</v>
      </c>
      <c r="AC57">
        <v>0</v>
      </c>
      <c r="AD57">
        <v>108</v>
      </c>
      <c r="AE57">
        <v>108</v>
      </c>
      <c r="AF57">
        <v>0</v>
      </c>
      <c r="AG57">
        <v>0</v>
      </c>
      <c r="AH57">
        <v>9250</v>
      </c>
      <c r="AI57">
        <v>0</v>
      </c>
      <c r="AJ57">
        <v>0</v>
      </c>
      <c r="AK57">
        <v>0</v>
      </c>
      <c r="AL57">
        <v>9250</v>
      </c>
      <c r="AM57">
        <v>0</v>
      </c>
      <c r="AN57">
        <v>511.31999999999994</v>
      </c>
      <c r="AO57">
        <v>16</v>
      </c>
      <c r="AP57">
        <v>0</v>
      </c>
      <c r="AQ57">
        <v>0</v>
      </c>
      <c r="AR57">
        <v>0</v>
      </c>
      <c r="AS57">
        <v>0</v>
      </c>
      <c r="AT57">
        <v>499.32</v>
      </c>
      <c r="AU57">
        <v>0</v>
      </c>
      <c r="AV57">
        <v>0</v>
      </c>
      <c r="AW57">
        <v>0</v>
      </c>
      <c r="AX57">
        <v>0</v>
      </c>
      <c r="AY57">
        <v>-4</v>
      </c>
      <c r="AZ57">
        <v>0</v>
      </c>
      <c r="BA57">
        <v>2205</v>
      </c>
      <c r="BB57">
        <v>0</v>
      </c>
      <c r="BC57">
        <v>2061</v>
      </c>
      <c r="BD57">
        <v>144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4818.32</v>
      </c>
      <c r="BM57">
        <f>BL57/C57</f>
        <v>0.96366399999999997</v>
      </c>
    </row>
    <row r="58" spans="1:65">
      <c r="A58" t="s">
        <v>85</v>
      </c>
      <c r="B58" s="11">
        <v>41838</v>
      </c>
      <c r="C58">
        <v>1500</v>
      </c>
      <c r="D58" t="s">
        <v>151</v>
      </c>
      <c r="E58" t="s">
        <v>157</v>
      </c>
      <c r="F58">
        <v>31</v>
      </c>
      <c r="G58">
        <v>0</v>
      </c>
      <c r="H58" t="s">
        <v>69</v>
      </c>
      <c r="J58">
        <v>1908.7199999999998</v>
      </c>
      <c r="K58">
        <v>40</v>
      </c>
      <c r="L58">
        <v>0</v>
      </c>
      <c r="M58">
        <v>0</v>
      </c>
      <c r="N58">
        <v>1686.56</v>
      </c>
      <c r="O58">
        <v>95.039999999999992</v>
      </c>
      <c r="P58">
        <v>0</v>
      </c>
      <c r="Q58">
        <v>0</v>
      </c>
      <c r="R58">
        <v>87.12</v>
      </c>
      <c r="S58">
        <v>0</v>
      </c>
      <c r="T58">
        <v>228</v>
      </c>
      <c r="U58">
        <v>0</v>
      </c>
      <c r="V58">
        <v>0</v>
      </c>
      <c r="W58">
        <v>0</v>
      </c>
      <c r="X58">
        <v>252</v>
      </c>
      <c r="Y58">
        <v>-24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4305</v>
      </c>
      <c r="AI58">
        <v>0</v>
      </c>
      <c r="AJ58">
        <v>0</v>
      </c>
      <c r="AK58">
        <v>0</v>
      </c>
      <c r="AL58">
        <v>4305</v>
      </c>
      <c r="AM58">
        <v>0</v>
      </c>
      <c r="AN58">
        <v>95.88</v>
      </c>
      <c r="AO58">
        <v>8.3999999999999986</v>
      </c>
      <c r="AP58">
        <v>0</v>
      </c>
      <c r="AQ58">
        <v>0</v>
      </c>
      <c r="AR58">
        <v>0</v>
      </c>
      <c r="AS58">
        <v>0</v>
      </c>
      <c r="AT58">
        <v>87.47999999999999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783</v>
      </c>
      <c r="BB58">
        <v>63</v>
      </c>
      <c r="BC58">
        <v>720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3015.6</v>
      </c>
      <c r="BM58">
        <f>BL58/C58</f>
        <v>2.0103999999999997</v>
      </c>
    </row>
    <row r="59" spans="1:65">
      <c r="A59" t="s">
        <v>114</v>
      </c>
      <c r="B59" s="11">
        <v>41838</v>
      </c>
      <c r="C59">
        <v>5000</v>
      </c>
      <c r="D59" t="s">
        <v>151</v>
      </c>
      <c r="E59" t="s">
        <v>157</v>
      </c>
      <c r="F59">
        <v>31</v>
      </c>
      <c r="G59">
        <v>0</v>
      </c>
      <c r="H59" t="s">
        <v>69</v>
      </c>
      <c r="J59">
        <v>300.95999999999998</v>
      </c>
      <c r="K59">
        <v>0</v>
      </c>
      <c r="L59">
        <v>0</v>
      </c>
      <c r="M59">
        <v>0</v>
      </c>
      <c r="N59">
        <v>300.95999999999998</v>
      </c>
      <c r="O59">
        <v>0</v>
      </c>
      <c r="P59">
        <v>0</v>
      </c>
      <c r="Q59">
        <v>0</v>
      </c>
      <c r="R59">
        <v>0</v>
      </c>
      <c r="S59">
        <v>0</v>
      </c>
      <c r="T59">
        <v>48</v>
      </c>
      <c r="U59">
        <v>0</v>
      </c>
      <c r="V59">
        <v>0</v>
      </c>
      <c r="W59">
        <v>0</v>
      </c>
      <c r="X59">
        <v>0</v>
      </c>
      <c r="Y59">
        <v>48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11870</v>
      </c>
      <c r="AI59">
        <v>0</v>
      </c>
      <c r="AJ59">
        <v>0</v>
      </c>
      <c r="AK59">
        <v>0</v>
      </c>
      <c r="AL59">
        <v>11870</v>
      </c>
      <c r="AM59">
        <v>0</v>
      </c>
      <c r="AN59">
        <v>2050.5200000000004</v>
      </c>
      <c r="AO59">
        <v>0</v>
      </c>
      <c r="AP59">
        <v>0</v>
      </c>
      <c r="AQ59">
        <v>0</v>
      </c>
      <c r="AR59">
        <v>0</v>
      </c>
      <c r="AS59">
        <v>67.199999999999989</v>
      </c>
      <c r="AT59">
        <v>1894.3200000000002</v>
      </c>
      <c r="AU59">
        <v>0</v>
      </c>
      <c r="AV59">
        <v>0</v>
      </c>
      <c r="AW59">
        <v>0</v>
      </c>
      <c r="AX59">
        <v>0</v>
      </c>
      <c r="AY59">
        <v>89</v>
      </c>
      <c r="AZ59">
        <v>0</v>
      </c>
      <c r="BA59">
        <v>651</v>
      </c>
      <c r="BB59">
        <v>0</v>
      </c>
      <c r="BC59">
        <v>0</v>
      </c>
      <c r="BD59">
        <v>651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3050.4800000000005</v>
      </c>
      <c r="BM59">
        <f>BL59/C59</f>
        <v>0.61009600000000008</v>
      </c>
    </row>
    <row r="60" spans="1:65">
      <c r="A60" t="s">
        <v>128</v>
      </c>
      <c r="B60" s="11">
        <v>41834</v>
      </c>
      <c r="C60">
        <v>8000</v>
      </c>
      <c r="D60" t="s">
        <v>151</v>
      </c>
      <c r="E60" t="s">
        <v>157</v>
      </c>
      <c r="F60">
        <v>21</v>
      </c>
      <c r="G60">
        <v>0</v>
      </c>
      <c r="H60" t="s">
        <v>69</v>
      </c>
      <c r="J60">
        <v>9623.84</v>
      </c>
      <c r="K60">
        <v>5260.4</v>
      </c>
      <c r="L60">
        <v>0</v>
      </c>
      <c r="M60">
        <v>0</v>
      </c>
      <c r="N60">
        <v>1971.6</v>
      </c>
      <c r="O60">
        <v>0</v>
      </c>
      <c r="P60">
        <v>0</v>
      </c>
      <c r="Q60">
        <v>0</v>
      </c>
      <c r="R60">
        <v>2391.84</v>
      </c>
      <c r="S60">
        <v>0</v>
      </c>
      <c r="T60">
        <v>13302</v>
      </c>
      <c r="U60">
        <v>0</v>
      </c>
      <c r="V60">
        <v>0</v>
      </c>
      <c r="W60">
        <v>0</v>
      </c>
      <c r="X60">
        <v>6558</v>
      </c>
      <c r="Y60">
        <v>4248</v>
      </c>
      <c r="Z60">
        <v>0</v>
      </c>
      <c r="AA60">
        <v>0</v>
      </c>
      <c r="AB60">
        <v>0</v>
      </c>
      <c r="AC60">
        <v>0</v>
      </c>
      <c r="AD60">
        <v>1176</v>
      </c>
      <c r="AE60">
        <v>1320</v>
      </c>
      <c r="AF60">
        <v>0</v>
      </c>
      <c r="AG60">
        <v>0</v>
      </c>
      <c r="AH60">
        <v>52340</v>
      </c>
      <c r="AI60">
        <v>0</v>
      </c>
      <c r="AJ60">
        <v>0</v>
      </c>
      <c r="AK60">
        <v>0</v>
      </c>
      <c r="AL60">
        <v>52340</v>
      </c>
      <c r="AM60">
        <v>0</v>
      </c>
      <c r="AN60">
        <v>4740.6000000000004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4458.6000000000004</v>
      </c>
      <c r="AU60">
        <v>0</v>
      </c>
      <c r="AV60">
        <v>0</v>
      </c>
      <c r="AW60">
        <v>0</v>
      </c>
      <c r="AX60">
        <v>0</v>
      </c>
      <c r="AY60">
        <v>282</v>
      </c>
      <c r="AZ60">
        <v>0</v>
      </c>
      <c r="BA60">
        <v>42588</v>
      </c>
      <c r="BB60">
        <v>0</v>
      </c>
      <c r="BC60">
        <v>40608</v>
      </c>
      <c r="BD60">
        <v>1980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70254.44</v>
      </c>
      <c r="BM60">
        <f>BL60/C60</f>
        <v>8.7818050000000003</v>
      </c>
    </row>
    <row r="61" spans="1:65">
      <c r="A61" t="s">
        <v>112</v>
      </c>
      <c r="B61" s="11">
        <v>41834</v>
      </c>
      <c r="C61">
        <v>5000</v>
      </c>
      <c r="D61" t="s">
        <v>151</v>
      </c>
      <c r="E61" t="s">
        <v>157</v>
      </c>
      <c r="F61">
        <v>21</v>
      </c>
      <c r="G61">
        <v>0</v>
      </c>
      <c r="H61" t="s">
        <v>69</v>
      </c>
      <c r="J61">
        <v>-964.8</v>
      </c>
      <c r="K61">
        <v>160</v>
      </c>
      <c r="L61">
        <v>0</v>
      </c>
      <c r="M61">
        <v>0</v>
      </c>
      <c r="N61">
        <v>-1124.8</v>
      </c>
      <c r="O61">
        <v>0</v>
      </c>
      <c r="P61">
        <v>0</v>
      </c>
      <c r="Q61">
        <v>0</v>
      </c>
      <c r="R61">
        <v>0</v>
      </c>
      <c r="S61">
        <v>0</v>
      </c>
      <c r="T61">
        <v>1182</v>
      </c>
      <c r="U61">
        <v>0</v>
      </c>
      <c r="V61">
        <v>0</v>
      </c>
      <c r="W61">
        <v>0</v>
      </c>
      <c r="X61">
        <v>474</v>
      </c>
      <c r="Y61">
        <v>504</v>
      </c>
      <c r="Z61">
        <v>0</v>
      </c>
      <c r="AA61">
        <v>0</v>
      </c>
      <c r="AB61">
        <v>0</v>
      </c>
      <c r="AC61">
        <v>0</v>
      </c>
      <c r="AD61">
        <v>84</v>
      </c>
      <c r="AE61">
        <v>120</v>
      </c>
      <c r="AF61">
        <v>0</v>
      </c>
      <c r="AG61">
        <v>0</v>
      </c>
      <c r="AH61">
        <v>6370</v>
      </c>
      <c r="AI61">
        <v>0</v>
      </c>
      <c r="AJ61">
        <v>0</v>
      </c>
      <c r="AK61">
        <v>0</v>
      </c>
      <c r="AL61">
        <v>6370</v>
      </c>
      <c r="AM61">
        <v>0</v>
      </c>
      <c r="AN61">
        <v>341.15999999999997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281.15999999999997</v>
      </c>
      <c r="AU61">
        <v>0</v>
      </c>
      <c r="AV61">
        <v>0</v>
      </c>
      <c r="AW61">
        <v>0</v>
      </c>
      <c r="AX61">
        <v>0</v>
      </c>
      <c r="AY61">
        <v>60</v>
      </c>
      <c r="AZ61">
        <v>0</v>
      </c>
      <c r="BA61">
        <v>3120</v>
      </c>
      <c r="BB61">
        <v>0</v>
      </c>
      <c r="BC61">
        <v>2976</v>
      </c>
      <c r="BD61">
        <v>144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3678.36</v>
      </c>
      <c r="BM61">
        <f>BL61/C61</f>
        <v>0.73567199999999999</v>
      </c>
    </row>
    <row r="62" spans="1:65">
      <c r="A62" t="s">
        <v>96</v>
      </c>
      <c r="B62" s="11">
        <v>41825</v>
      </c>
      <c r="C62">
        <v>2500</v>
      </c>
      <c r="D62" t="s">
        <v>151</v>
      </c>
      <c r="E62" t="s">
        <v>157</v>
      </c>
      <c r="F62">
        <v>22</v>
      </c>
      <c r="G62">
        <v>3.6</v>
      </c>
      <c r="H62" t="s">
        <v>67</v>
      </c>
      <c r="J62">
        <v>1120.72</v>
      </c>
      <c r="K62">
        <v>400</v>
      </c>
      <c r="L62">
        <v>0</v>
      </c>
      <c r="M62">
        <v>0</v>
      </c>
      <c r="N62">
        <v>221.76</v>
      </c>
      <c r="O62">
        <v>0</v>
      </c>
      <c r="P62">
        <v>0</v>
      </c>
      <c r="Q62">
        <v>0</v>
      </c>
      <c r="R62">
        <v>498.96</v>
      </c>
      <c r="S62">
        <v>0</v>
      </c>
      <c r="T62">
        <v>807</v>
      </c>
      <c r="U62">
        <v>0</v>
      </c>
      <c r="V62">
        <v>0</v>
      </c>
      <c r="W62">
        <v>0</v>
      </c>
      <c r="X62">
        <v>468</v>
      </c>
      <c r="Y62">
        <v>36</v>
      </c>
      <c r="Z62">
        <v>0</v>
      </c>
      <c r="AA62">
        <v>0</v>
      </c>
      <c r="AB62">
        <v>0</v>
      </c>
      <c r="AC62">
        <v>60</v>
      </c>
      <c r="AD62">
        <v>72</v>
      </c>
      <c r="AE62">
        <v>99</v>
      </c>
      <c r="AF62">
        <v>0</v>
      </c>
      <c r="AG62">
        <v>72</v>
      </c>
      <c r="AH62">
        <v>7085</v>
      </c>
      <c r="AI62">
        <v>0</v>
      </c>
      <c r="AJ62">
        <v>0</v>
      </c>
      <c r="AK62">
        <v>0</v>
      </c>
      <c r="AL62">
        <v>7085</v>
      </c>
      <c r="AM62">
        <v>0</v>
      </c>
      <c r="AN62">
        <v>232.2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220.2</v>
      </c>
      <c r="AU62">
        <v>0</v>
      </c>
      <c r="AV62">
        <v>0</v>
      </c>
      <c r="AW62">
        <v>0</v>
      </c>
      <c r="AX62">
        <v>0</v>
      </c>
      <c r="AY62">
        <v>12</v>
      </c>
      <c r="AZ62">
        <v>0</v>
      </c>
      <c r="BA62">
        <v>807.84</v>
      </c>
      <c r="BB62">
        <v>0</v>
      </c>
      <c r="BC62">
        <v>807.84</v>
      </c>
      <c r="BD62">
        <v>0</v>
      </c>
      <c r="BE62">
        <v>81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81</v>
      </c>
      <c r="BL62">
        <v>3048.76</v>
      </c>
      <c r="BM62">
        <f>BL62/C62</f>
        <v>1.2195040000000001</v>
      </c>
    </row>
    <row r="63" spans="1:65">
      <c r="A63" t="s">
        <v>98</v>
      </c>
      <c r="B63" s="11">
        <v>41824</v>
      </c>
      <c r="C63">
        <v>3000</v>
      </c>
      <c r="D63" t="s">
        <v>151</v>
      </c>
      <c r="E63" t="s">
        <v>157</v>
      </c>
      <c r="F63">
        <v>30</v>
      </c>
      <c r="G63">
        <v>0</v>
      </c>
      <c r="H63" t="s">
        <v>69</v>
      </c>
      <c r="J63">
        <v>1140</v>
      </c>
      <c r="K63">
        <v>140</v>
      </c>
      <c r="L63">
        <v>0</v>
      </c>
      <c r="M63">
        <v>0</v>
      </c>
      <c r="N63">
        <v>1000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4620</v>
      </c>
      <c r="AI63">
        <v>0</v>
      </c>
      <c r="AJ63">
        <v>0</v>
      </c>
      <c r="AK63">
        <v>0</v>
      </c>
      <c r="AL63">
        <v>4620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1140</v>
      </c>
      <c r="BM63">
        <f>BL63/C63</f>
        <v>0.38</v>
      </c>
    </row>
    <row r="64" spans="1:65">
      <c r="A64" t="s">
        <v>127</v>
      </c>
      <c r="B64" s="11">
        <v>41822</v>
      </c>
      <c r="C64">
        <v>8000</v>
      </c>
      <c r="D64" t="s">
        <v>151</v>
      </c>
      <c r="E64" t="s">
        <v>157</v>
      </c>
      <c r="F64">
        <v>20</v>
      </c>
      <c r="G64">
        <v>0</v>
      </c>
      <c r="H64" t="s">
        <v>69</v>
      </c>
      <c r="J64">
        <v>1895.52</v>
      </c>
      <c r="K64">
        <v>0</v>
      </c>
      <c r="L64">
        <v>0</v>
      </c>
      <c r="M64">
        <v>50.399999999999991</v>
      </c>
      <c r="N64">
        <v>1524.24</v>
      </c>
      <c r="O64">
        <v>0</v>
      </c>
      <c r="P64">
        <v>0</v>
      </c>
      <c r="Q64">
        <v>0</v>
      </c>
      <c r="R64">
        <v>110.88</v>
      </c>
      <c r="S64">
        <v>210</v>
      </c>
      <c r="T64">
        <v>822.84</v>
      </c>
      <c r="U64">
        <v>0</v>
      </c>
      <c r="V64">
        <v>0</v>
      </c>
      <c r="W64">
        <v>0</v>
      </c>
      <c r="X64">
        <v>198</v>
      </c>
      <c r="Y64">
        <v>210</v>
      </c>
      <c r="Z64">
        <v>114.84</v>
      </c>
      <c r="AA64">
        <v>0</v>
      </c>
      <c r="AB64">
        <v>0</v>
      </c>
      <c r="AC64">
        <v>96</v>
      </c>
      <c r="AD64">
        <v>72</v>
      </c>
      <c r="AE64">
        <v>84</v>
      </c>
      <c r="AF64">
        <v>0</v>
      </c>
      <c r="AG64">
        <v>48</v>
      </c>
      <c r="AH64">
        <v>4710</v>
      </c>
      <c r="AI64">
        <v>0</v>
      </c>
      <c r="AJ64">
        <v>0</v>
      </c>
      <c r="AK64">
        <v>0</v>
      </c>
      <c r="AL64">
        <v>4710</v>
      </c>
      <c r="AM64">
        <v>0</v>
      </c>
      <c r="AN64">
        <v>119.4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119.4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756</v>
      </c>
      <c r="BB64">
        <v>12</v>
      </c>
      <c r="BC64">
        <v>744</v>
      </c>
      <c r="BD64">
        <v>0</v>
      </c>
      <c r="BE64">
        <v>54</v>
      </c>
      <c r="BF64">
        <v>0</v>
      </c>
      <c r="BG64">
        <v>0</v>
      </c>
      <c r="BH64">
        <v>40.5</v>
      </c>
      <c r="BI64">
        <v>0</v>
      </c>
      <c r="BJ64">
        <v>0</v>
      </c>
      <c r="BK64">
        <v>13.5</v>
      </c>
      <c r="BL64">
        <v>3647.76</v>
      </c>
      <c r="BM64">
        <f>BL64/C64</f>
        <v>0.45597000000000004</v>
      </c>
    </row>
    <row r="65" spans="1:65">
      <c r="A65" t="s">
        <v>134</v>
      </c>
      <c r="B65" s="11">
        <v>41820</v>
      </c>
      <c r="C65">
        <v>40000</v>
      </c>
      <c r="D65" t="s">
        <v>151</v>
      </c>
      <c r="E65" t="s">
        <v>157</v>
      </c>
      <c r="F65">
        <v>18</v>
      </c>
      <c r="G65">
        <v>0.6</v>
      </c>
      <c r="H65" t="s">
        <v>71</v>
      </c>
      <c r="J65">
        <v>5280</v>
      </c>
      <c r="K65">
        <v>680</v>
      </c>
      <c r="L65">
        <v>0</v>
      </c>
      <c r="M65">
        <v>0</v>
      </c>
      <c r="N65">
        <v>4600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5280</v>
      </c>
      <c r="BM65">
        <f>BL65/C65</f>
        <v>0.13200000000000001</v>
      </c>
    </row>
    <row r="66" spans="1:65">
      <c r="A66" t="s">
        <v>125</v>
      </c>
      <c r="B66" s="11">
        <v>41810</v>
      </c>
      <c r="C66">
        <v>7500</v>
      </c>
      <c r="D66" t="s">
        <v>151</v>
      </c>
      <c r="E66" t="s">
        <v>157</v>
      </c>
      <c r="F66">
        <v>18</v>
      </c>
      <c r="G66">
        <v>1.4</v>
      </c>
      <c r="H66" t="s">
        <v>71</v>
      </c>
      <c r="J66">
        <v>2169.1999999999998</v>
      </c>
      <c r="K66">
        <v>526.24</v>
      </c>
      <c r="L66">
        <v>0</v>
      </c>
      <c r="M66">
        <v>0</v>
      </c>
      <c r="N66">
        <v>676.72</v>
      </c>
      <c r="O66">
        <v>0</v>
      </c>
      <c r="P66">
        <v>0</v>
      </c>
      <c r="Q66">
        <v>0</v>
      </c>
      <c r="R66">
        <v>966.24</v>
      </c>
      <c r="S66">
        <v>0</v>
      </c>
      <c r="T66">
        <v>1650</v>
      </c>
      <c r="U66">
        <v>0</v>
      </c>
      <c r="V66">
        <v>0</v>
      </c>
      <c r="W66">
        <v>0</v>
      </c>
      <c r="X66">
        <v>894</v>
      </c>
      <c r="Y66">
        <v>324</v>
      </c>
      <c r="Z66">
        <v>0</v>
      </c>
      <c r="AA66">
        <v>0</v>
      </c>
      <c r="AB66">
        <v>0</v>
      </c>
      <c r="AC66">
        <v>0</v>
      </c>
      <c r="AD66">
        <v>120</v>
      </c>
      <c r="AE66">
        <v>216</v>
      </c>
      <c r="AF66">
        <v>0</v>
      </c>
      <c r="AG66">
        <v>96</v>
      </c>
      <c r="AH66">
        <v>15137.5</v>
      </c>
      <c r="AI66">
        <v>0</v>
      </c>
      <c r="AJ66">
        <v>0</v>
      </c>
      <c r="AK66">
        <v>0</v>
      </c>
      <c r="AL66">
        <v>15137.5</v>
      </c>
      <c r="AM66">
        <v>0</v>
      </c>
      <c r="AN66">
        <v>374.32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304.32</v>
      </c>
      <c r="AU66">
        <v>0</v>
      </c>
      <c r="AV66">
        <v>10</v>
      </c>
      <c r="AW66">
        <v>0</v>
      </c>
      <c r="AX66">
        <v>0</v>
      </c>
      <c r="AY66">
        <v>60</v>
      </c>
      <c r="AZ66">
        <v>0</v>
      </c>
      <c r="BA66">
        <v>5091</v>
      </c>
      <c r="BB66">
        <v>0</v>
      </c>
      <c r="BC66">
        <v>5091</v>
      </c>
      <c r="BD66">
        <v>0</v>
      </c>
      <c r="BE66">
        <v>292.5</v>
      </c>
      <c r="BF66">
        <v>0</v>
      </c>
      <c r="BG66">
        <v>0</v>
      </c>
      <c r="BH66">
        <v>0</v>
      </c>
      <c r="BI66">
        <v>108</v>
      </c>
      <c r="BJ66">
        <v>0</v>
      </c>
      <c r="BK66">
        <v>184.5</v>
      </c>
      <c r="BL66">
        <v>9577.02</v>
      </c>
      <c r="BM66">
        <f>BL66/C66</f>
        <v>1.2769360000000001</v>
      </c>
    </row>
    <row r="67" spans="1:65">
      <c r="A67" t="s">
        <v>133</v>
      </c>
      <c r="B67" s="11">
        <v>41779</v>
      </c>
      <c r="C67">
        <v>33000</v>
      </c>
      <c r="D67" t="s">
        <v>151</v>
      </c>
      <c r="E67" t="s">
        <v>157</v>
      </c>
      <c r="F67">
        <v>26</v>
      </c>
      <c r="G67">
        <v>0</v>
      </c>
      <c r="H67" t="s">
        <v>69</v>
      </c>
      <c r="J67">
        <v>10838.88</v>
      </c>
      <c r="K67">
        <v>6257.28</v>
      </c>
      <c r="L67">
        <v>0</v>
      </c>
      <c r="M67">
        <v>0</v>
      </c>
      <c r="N67">
        <v>3981.6</v>
      </c>
      <c r="O67">
        <v>0</v>
      </c>
      <c r="P67">
        <v>0</v>
      </c>
      <c r="Q67">
        <v>0</v>
      </c>
      <c r="R67">
        <v>0</v>
      </c>
      <c r="S67">
        <v>600</v>
      </c>
      <c r="T67">
        <v>12588</v>
      </c>
      <c r="U67">
        <v>0</v>
      </c>
      <c r="V67">
        <v>0</v>
      </c>
      <c r="W67">
        <v>0</v>
      </c>
      <c r="X67">
        <v>5394</v>
      </c>
      <c r="Y67">
        <v>4146</v>
      </c>
      <c r="Z67">
        <v>0</v>
      </c>
      <c r="AA67">
        <v>0</v>
      </c>
      <c r="AB67">
        <v>0</v>
      </c>
      <c r="AC67">
        <v>1128</v>
      </c>
      <c r="AD67">
        <v>852</v>
      </c>
      <c r="AE67">
        <v>1068</v>
      </c>
      <c r="AF67">
        <v>0</v>
      </c>
      <c r="AG67">
        <v>0</v>
      </c>
      <c r="AH67">
        <v>59100</v>
      </c>
      <c r="AI67">
        <v>0</v>
      </c>
      <c r="AJ67">
        <v>0</v>
      </c>
      <c r="AK67">
        <v>0</v>
      </c>
      <c r="AL67">
        <v>59100</v>
      </c>
      <c r="AM67">
        <v>0</v>
      </c>
      <c r="AN67">
        <v>6434.28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6104.28</v>
      </c>
      <c r="AU67">
        <v>0</v>
      </c>
      <c r="AV67">
        <v>0</v>
      </c>
      <c r="AW67">
        <v>0</v>
      </c>
      <c r="AX67">
        <v>0</v>
      </c>
      <c r="AY67">
        <v>330</v>
      </c>
      <c r="AZ67">
        <v>0</v>
      </c>
      <c r="BA67">
        <v>48483</v>
      </c>
      <c r="BB67">
        <v>0</v>
      </c>
      <c r="BC67">
        <v>46206</v>
      </c>
      <c r="BD67">
        <v>2277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78344.160000000003</v>
      </c>
      <c r="BM67">
        <f>BL67/C67</f>
        <v>2.3740654545454545</v>
      </c>
    </row>
    <row r="68" spans="1:65">
      <c r="A68" t="s">
        <v>160</v>
      </c>
      <c r="B68" s="11">
        <v>42158</v>
      </c>
      <c r="C68">
        <v>27500</v>
      </c>
      <c r="D68" t="s">
        <v>151</v>
      </c>
      <c r="E68" t="s">
        <v>110</v>
      </c>
      <c r="F68" t="s">
        <v>110</v>
      </c>
      <c r="G68" t="s">
        <v>110</v>
      </c>
      <c r="H68" t="s">
        <v>110</v>
      </c>
      <c r="J68">
        <v>4142.7599999999993</v>
      </c>
      <c r="K68">
        <v>2790</v>
      </c>
      <c r="L68">
        <v>0</v>
      </c>
      <c r="M68">
        <v>260.64</v>
      </c>
      <c r="N68">
        <v>-310.88</v>
      </c>
      <c r="O68">
        <v>655.19999999999993</v>
      </c>
      <c r="P68">
        <v>0</v>
      </c>
      <c r="Q68">
        <v>0</v>
      </c>
      <c r="R68">
        <v>1047.8</v>
      </c>
      <c r="S68">
        <v>-300</v>
      </c>
      <c r="T68">
        <v>-166.51999999999998</v>
      </c>
      <c r="U68">
        <v>0</v>
      </c>
      <c r="V68">
        <v>12</v>
      </c>
      <c r="W68">
        <v>0</v>
      </c>
      <c r="X68">
        <v>-49.679999999999993</v>
      </c>
      <c r="Y68">
        <v>0</v>
      </c>
      <c r="Z68">
        <v>0</v>
      </c>
      <c r="AA68">
        <v>0</v>
      </c>
      <c r="AB68">
        <v>5.6000000000000005</v>
      </c>
      <c r="AC68">
        <v>5.6000000000000005</v>
      </c>
      <c r="AD68">
        <v>-71.64</v>
      </c>
      <c r="AE68">
        <v>-42.480000000000004</v>
      </c>
      <c r="AF68">
        <v>-7.92</v>
      </c>
      <c r="AG68">
        <v>-18</v>
      </c>
      <c r="AH68">
        <v>23931.5</v>
      </c>
      <c r="AI68">
        <v>0</v>
      </c>
      <c r="AJ68">
        <v>0</v>
      </c>
      <c r="AK68">
        <v>9</v>
      </c>
      <c r="AL68">
        <v>23922.5</v>
      </c>
      <c r="AM68">
        <v>0</v>
      </c>
      <c r="AN68">
        <v>19.7</v>
      </c>
      <c r="AO68">
        <v>0</v>
      </c>
      <c r="AP68">
        <v>0</v>
      </c>
      <c r="AQ68">
        <v>3.7</v>
      </c>
      <c r="AR68">
        <v>0</v>
      </c>
      <c r="AS68">
        <v>1</v>
      </c>
      <c r="AT68">
        <v>0</v>
      </c>
      <c r="AU68">
        <v>0</v>
      </c>
      <c r="AV68">
        <v>1</v>
      </c>
      <c r="AW68">
        <v>0</v>
      </c>
      <c r="AX68">
        <v>0</v>
      </c>
      <c r="AY68">
        <v>10.6</v>
      </c>
      <c r="AZ68">
        <v>3.4</v>
      </c>
      <c r="BA68">
        <v>1316.6399999999999</v>
      </c>
      <c r="BB68">
        <v>27</v>
      </c>
      <c r="BC68">
        <v>1283.6399999999999</v>
      </c>
      <c r="BD68">
        <v>6</v>
      </c>
      <c r="BE68">
        <v>24.75</v>
      </c>
      <c r="BF68">
        <v>0</v>
      </c>
      <c r="BG68">
        <v>6.75</v>
      </c>
      <c r="BH68">
        <v>18</v>
      </c>
      <c r="BI68">
        <v>0</v>
      </c>
      <c r="BJ68">
        <v>0</v>
      </c>
      <c r="BK68">
        <v>0</v>
      </c>
      <c r="BL68">
        <v>5337.329999999999</v>
      </c>
      <c r="BM68">
        <f>BL68/C68</f>
        <v>0.19408472727272724</v>
      </c>
    </row>
    <row r="69" spans="1:65">
      <c r="A69" t="s">
        <v>163</v>
      </c>
      <c r="B69" s="11">
        <v>42273</v>
      </c>
      <c r="C69">
        <v>800</v>
      </c>
      <c r="D69" t="s">
        <v>151</v>
      </c>
      <c r="E69" t="s">
        <v>110</v>
      </c>
      <c r="F69" t="s">
        <v>110</v>
      </c>
      <c r="G69" t="s">
        <v>110</v>
      </c>
      <c r="H69" t="s">
        <v>110</v>
      </c>
      <c r="J69">
        <v>969.2</v>
      </c>
      <c r="K69">
        <v>90</v>
      </c>
      <c r="L69">
        <v>0</v>
      </c>
      <c r="M69">
        <v>0</v>
      </c>
      <c r="N69">
        <v>800</v>
      </c>
      <c r="O69">
        <v>0</v>
      </c>
      <c r="P69">
        <v>0</v>
      </c>
      <c r="Q69">
        <v>0</v>
      </c>
      <c r="R69">
        <v>79.2</v>
      </c>
      <c r="S69">
        <v>0</v>
      </c>
      <c r="T69">
        <v>144</v>
      </c>
      <c r="U69">
        <v>0</v>
      </c>
      <c r="V69">
        <v>0</v>
      </c>
      <c r="W69">
        <v>0</v>
      </c>
      <c r="X69">
        <v>102</v>
      </c>
      <c r="Y69">
        <v>6</v>
      </c>
      <c r="Z69">
        <v>0</v>
      </c>
      <c r="AA69">
        <v>0</v>
      </c>
      <c r="AB69">
        <v>0</v>
      </c>
      <c r="AC69">
        <v>0</v>
      </c>
      <c r="AD69">
        <v>12</v>
      </c>
      <c r="AE69">
        <v>24</v>
      </c>
      <c r="AF69">
        <v>0</v>
      </c>
      <c r="AG69">
        <v>0</v>
      </c>
      <c r="AH69">
        <v>2070</v>
      </c>
      <c r="AI69">
        <v>0</v>
      </c>
      <c r="AJ69">
        <v>0</v>
      </c>
      <c r="AK69">
        <v>0</v>
      </c>
      <c r="AL69">
        <v>2070</v>
      </c>
      <c r="AM69">
        <v>0</v>
      </c>
      <c r="AN69">
        <v>234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234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204</v>
      </c>
      <c r="BB69">
        <v>0</v>
      </c>
      <c r="BC69">
        <v>204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1551.2</v>
      </c>
      <c r="BM69">
        <f>BL69/C69</f>
        <v>1.9390000000000001</v>
      </c>
    </row>
    <row r="70" spans="1:65">
      <c r="A70" t="s">
        <v>88</v>
      </c>
      <c r="B70" s="11">
        <v>41796</v>
      </c>
      <c r="C70">
        <v>2000</v>
      </c>
      <c r="D70" t="s">
        <v>155</v>
      </c>
      <c r="E70" t="s">
        <v>157</v>
      </c>
      <c r="F70">
        <v>22</v>
      </c>
      <c r="G70">
        <v>0</v>
      </c>
      <c r="H70" t="s">
        <v>69</v>
      </c>
      <c r="J70">
        <v>1672.8000000000002</v>
      </c>
      <c r="K70">
        <v>0</v>
      </c>
      <c r="L70">
        <v>0</v>
      </c>
      <c r="M70">
        <v>0</v>
      </c>
      <c r="N70">
        <v>1462.3200000000002</v>
      </c>
      <c r="O70">
        <v>150.47999999999999</v>
      </c>
      <c r="P70">
        <v>0</v>
      </c>
      <c r="Q70">
        <v>0</v>
      </c>
      <c r="R70">
        <v>0</v>
      </c>
      <c r="S70">
        <v>60</v>
      </c>
      <c r="T70">
        <v>324</v>
      </c>
      <c r="U70">
        <v>0</v>
      </c>
      <c r="V70">
        <v>0</v>
      </c>
      <c r="W70">
        <v>0</v>
      </c>
      <c r="X70">
        <v>288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36</v>
      </c>
      <c r="AH70">
        <v>1875</v>
      </c>
      <c r="AI70">
        <v>0</v>
      </c>
      <c r="AJ70">
        <v>0</v>
      </c>
      <c r="AK70">
        <v>0</v>
      </c>
      <c r="AL70">
        <v>1875</v>
      </c>
      <c r="AM70">
        <v>0</v>
      </c>
      <c r="AN70">
        <v>58.8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58.8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798</v>
      </c>
      <c r="BB70">
        <v>0</v>
      </c>
      <c r="BC70">
        <v>798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2853.6000000000004</v>
      </c>
      <c r="BM70">
        <f>BL70/C70</f>
        <v>1.4268000000000003</v>
      </c>
    </row>
    <row r="71" spans="1:65">
      <c r="A71" t="s">
        <v>143</v>
      </c>
      <c r="B71" s="11">
        <v>41956</v>
      </c>
      <c r="D71" t="s">
        <v>153</v>
      </c>
      <c r="E71" t="s">
        <v>158</v>
      </c>
      <c r="F71">
        <v>12</v>
      </c>
      <c r="G71">
        <v>0.2</v>
      </c>
      <c r="H71" t="s">
        <v>64</v>
      </c>
      <c r="J71">
        <v>950</v>
      </c>
      <c r="K71">
        <v>0</v>
      </c>
      <c r="L71">
        <v>0</v>
      </c>
      <c r="M71">
        <v>0</v>
      </c>
      <c r="N71">
        <v>950</v>
      </c>
      <c r="O71">
        <v>0</v>
      </c>
      <c r="P71">
        <v>0</v>
      </c>
      <c r="Q71">
        <v>0</v>
      </c>
      <c r="R71">
        <v>0</v>
      </c>
      <c r="S71">
        <v>0</v>
      </c>
      <c r="T71">
        <v>171</v>
      </c>
      <c r="U71">
        <v>0</v>
      </c>
      <c r="V71">
        <v>0</v>
      </c>
      <c r="W71">
        <v>0</v>
      </c>
      <c r="X71">
        <v>171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90</v>
      </c>
      <c r="BB71">
        <v>54</v>
      </c>
      <c r="BC71">
        <v>36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1211</v>
      </c>
      <c r="BM71" t="e">
        <f>BL71/C71</f>
        <v>#DIV/0!</v>
      </c>
    </row>
    <row r="72" spans="1:65">
      <c r="A72" t="s">
        <v>123</v>
      </c>
      <c r="B72" s="11">
        <v>41880</v>
      </c>
      <c r="C72">
        <v>6000</v>
      </c>
      <c r="D72" t="s">
        <v>153</v>
      </c>
      <c r="E72" t="s">
        <v>157</v>
      </c>
      <c r="F72">
        <v>22</v>
      </c>
      <c r="G72">
        <v>0</v>
      </c>
      <c r="H72" t="s">
        <v>69</v>
      </c>
      <c r="J72">
        <v>1649.52</v>
      </c>
      <c r="K72">
        <v>684.16</v>
      </c>
      <c r="L72">
        <v>0</v>
      </c>
      <c r="M72">
        <v>63.36</v>
      </c>
      <c r="N72">
        <v>222</v>
      </c>
      <c r="O72">
        <v>0</v>
      </c>
      <c r="P72">
        <v>680</v>
      </c>
      <c r="Q72">
        <v>0</v>
      </c>
      <c r="R72">
        <v>0</v>
      </c>
      <c r="S72">
        <v>0</v>
      </c>
      <c r="T72">
        <v>1224</v>
      </c>
      <c r="U72">
        <v>0</v>
      </c>
      <c r="V72">
        <v>0</v>
      </c>
      <c r="W72">
        <v>0</v>
      </c>
      <c r="X72">
        <v>702</v>
      </c>
      <c r="Y72">
        <v>162</v>
      </c>
      <c r="Z72">
        <v>0</v>
      </c>
      <c r="AA72">
        <v>0</v>
      </c>
      <c r="AB72">
        <v>0</v>
      </c>
      <c r="AC72">
        <v>0</v>
      </c>
      <c r="AD72">
        <v>96</v>
      </c>
      <c r="AE72">
        <v>180</v>
      </c>
      <c r="AF72">
        <v>0</v>
      </c>
      <c r="AG72">
        <v>84</v>
      </c>
      <c r="AH72">
        <v>9062.5</v>
      </c>
      <c r="AI72">
        <v>0</v>
      </c>
      <c r="AJ72">
        <v>0</v>
      </c>
      <c r="AK72">
        <v>0</v>
      </c>
      <c r="AL72">
        <v>9062.5</v>
      </c>
      <c r="AM72">
        <v>0</v>
      </c>
      <c r="AN72">
        <v>226.2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226.2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540</v>
      </c>
      <c r="BB72">
        <v>30</v>
      </c>
      <c r="BC72">
        <v>510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3639.72</v>
      </c>
      <c r="BM72">
        <f>BL72/C72</f>
        <v>0.60661999999999994</v>
      </c>
    </row>
    <row r="73" spans="1:65">
      <c r="A73" t="s">
        <v>68</v>
      </c>
      <c r="B73" s="11">
        <v>41852</v>
      </c>
      <c r="C73">
        <v>500</v>
      </c>
      <c r="D73" t="s">
        <v>153</v>
      </c>
      <c r="E73" t="s">
        <v>157</v>
      </c>
      <c r="F73">
        <v>26</v>
      </c>
      <c r="G73">
        <v>0</v>
      </c>
      <c r="H73" t="s">
        <v>69</v>
      </c>
      <c r="J73">
        <v>129.12</v>
      </c>
      <c r="K73">
        <v>33.120000000000005</v>
      </c>
      <c r="L73">
        <v>0</v>
      </c>
      <c r="M73">
        <v>0</v>
      </c>
      <c r="N73">
        <v>72</v>
      </c>
      <c r="O73">
        <v>0</v>
      </c>
      <c r="P73">
        <v>24</v>
      </c>
      <c r="Q73">
        <v>0</v>
      </c>
      <c r="R73">
        <v>0</v>
      </c>
      <c r="S73">
        <v>0</v>
      </c>
      <c r="T73">
        <v>213</v>
      </c>
      <c r="U73">
        <v>0</v>
      </c>
      <c r="V73">
        <v>0</v>
      </c>
      <c r="W73">
        <v>0</v>
      </c>
      <c r="X73">
        <v>153</v>
      </c>
      <c r="Y73">
        <v>0</v>
      </c>
      <c r="Z73">
        <v>0</v>
      </c>
      <c r="AA73">
        <v>0</v>
      </c>
      <c r="AB73">
        <v>0</v>
      </c>
      <c r="AC73">
        <v>0</v>
      </c>
      <c r="AD73">
        <v>24</v>
      </c>
      <c r="AE73">
        <v>36</v>
      </c>
      <c r="AF73">
        <v>0</v>
      </c>
      <c r="AG73">
        <v>0</v>
      </c>
      <c r="AH73">
        <v>3665</v>
      </c>
      <c r="AI73">
        <v>0</v>
      </c>
      <c r="AJ73">
        <v>0</v>
      </c>
      <c r="AK73">
        <v>0</v>
      </c>
      <c r="AL73">
        <v>3665</v>
      </c>
      <c r="AM73">
        <v>0</v>
      </c>
      <c r="AN73">
        <v>90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90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24</v>
      </c>
      <c r="BB73">
        <v>0</v>
      </c>
      <c r="BC73">
        <v>24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456.12</v>
      </c>
      <c r="BM73">
        <f>BL73/C73</f>
        <v>0.91224000000000005</v>
      </c>
    </row>
    <row r="74" spans="1:65">
      <c r="A74" t="s">
        <v>81</v>
      </c>
      <c r="B74" s="11">
        <v>41803</v>
      </c>
      <c r="C74">
        <v>900</v>
      </c>
      <c r="D74" t="s">
        <v>153</v>
      </c>
      <c r="E74" t="s">
        <v>157</v>
      </c>
      <c r="F74">
        <v>22</v>
      </c>
      <c r="G74">
        <v>0</v>
      </c>
      <c r="H74" t="s">
        <v>69</v>
      </c>
      <c r="J74">
        <v>2550</v>
      </c>
      <c r="K74">
        <v>0</v>
      </c>
      <c r="L74">
        <v>0</v>
      </c>
      <c r="M74">
        <v>0</v>
      </c>
      <c r="N74">
        <v>2550</v>
      </c>
      <c r="O74">
        <v>0</v>
      </c>
      <c r="P74">
        <v>0</v>
      </c>
      <c r="Q74">
        <v>0</v>
      </c>
      <c r="R74">
        <v>0</v>
      </c>
      <c r="S74">
        <v>0</v>
      </c>
      <c r="T74">
        <v>816</v>
      </c>
      <c r="U74">
        <v>0</v>
      </c>
      <c r="V74">
        <v>0</v>
      </c>
      <c r="W74">
        <v>0</v>
      </c>
      <c r="X74">
        <v>372</v>
      </c>
      <c r="Y74">
        <v>0</v>
      </c>
      <c r="Z74">
        <v>0</v>
      </c>
      <c r="AA74">
        <v>0</v>
      </c>
      <c r="AB74">
        <v>0</v>
      </c>
      <c r="AC74">
        <v>0</v>
      </c>
      <c r="AD74">
        <v>72</v>
      </c>
      <c r="AE74">
        <v>132</v>
      </c>
      <c r="AF74">
        <v>0</v>
      </c>
      <c r="AG74">
        <v>240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201</v>
      </c>
      <c r="BB74">
        <v>60</v>
      </c>
      <c r="BC74">
        <v>141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3567</v>
      </c>
      <c r="BM74">
        <f>BL74/C74</f>
        <v>3.9633333333333334</v>
      </c>
    </row>
    <row r="75" spans="1:65">
      <c r="A75" t="s">
        <v>109</v>
      </c>
      <c r="B75" s="11">
        <v>42119</v>
      </c>
      <c r="C75">
        <v>4500</v>
      </c>
      <c r="D75" t="s">
        <v>153</v>
      </c>
      <c r="E75" t="s">
        <v>158</v>
      </c>
      <c r="F75" t="s">
        <v>110</v>
      </c>
      <c r="G75" t="s">
        <v>110</v>
      </c>
      <c r="H75" t="s">
        <v>110</v>
      </c>
      <c r="J75">
        <v>7.92</v>
      </c>
      <c r="K75">
        <v>0</v>
      </c>
      <c r="L75">
        <v>0</v>
      </c>
      <c r="M75">
        <v>0</v>
      </c>
      <c r="N75">
        <v>7.92</v>
      </c>
      <c r="O75">
        <v>0</v>
      </c>
      <c r="P75">
        <v>0</v>
      </c>
      <c r="Q75">
        <v>0</v>
      </c>
      <c r="R75">
        <v>0</v>
      </c>
      <c r="S75">
        <v>0</v>
      </c>
      <c r="T75">
        <v>1236.5999999999999</v>
      </c>
      <c r="U75">
        <v>0</v>
      </c>
      <c r="V75">
        <v>0</v>
      </c>
      <c r="W75">
        <v>0</v>
      </c>
      <c r="X75">
        <v>851.76</v>
      </c>
      <c r="Y75">
        <v>36</v>
      </c>
      <c r="Z75">
        <v>0</v>
      </c>
      <c r="AA75">
        <v>0</v>
      </c>
      <c r="AB75">
        <v>0</v>
      </c>
      <c r="AC75">
        <v>0</v>
      </c>
      <c r="AD75">
        <v>144</v>
      </c>
      <c r="AE75">
        <v>204.84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72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72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435.6</v>
      </c>
      <c r="BB75">
        <v>0</v>
      </c>
      <c r="BC75">
        <v>435.6</v>
      </c>
      <c r="BD75">
        <v>0</v>
      </c>
      <c r="BE75">
        <v>391.5</v>
      </c>
      <c r="BF75">
        <v>0</v>
      </c>
      <c r="BG75">
        <v>0</v>
      </c>
      <c r="BH75">
        <v>54</v>
      </c>
      <c r="BI75">
        <v>112.5</v>
      </c>
      <c r="BJ75">
        <v>0</v>
      </c>
      <c r="BK75">
        <v>225</v>
      </c>
      <c r="BL75">
        <v>2143.62</v>
      </c>
      <c r="BM75">
        <f>BL75/C75</f>
        <v>0.47635999999999995</v>
      </c>
    </row>
    <row r="76" spans="1:65">
      <c r="A76" t="s">
        <v>162</v>
      </c>
      <c r="B76" s="11">
        <v>42256</v>
      </c>
      <c r="C76">
        <v>5000</v>
      </c>
      <c r="D76" t="s">
        <v>153</v>
      </c>
      <c r="E76" t="s">
        <v>110</v>
      </c>
      <c r="F76" t="s">
        <v>110</v>
      </c>
      <c r="G76" t="s">
        <v>110</v>
      </c>
      <c r="H76" t="s">
        <v>110</v>
      </c>
      <c r="J76">
        <v>1783.6</v>
      </c>
      <c r="K76">
        <v>0</v>
      </c>
      <c r="L76">
        <v>0</v>
      </c>
      <c r="M76">
        <v>0</v>
      </c>
      <c r="N76">
        <v>1783.6</v>
      </c>
      <c r="O76">
        <v>0</v>
      </c>
      <c r="P76">
        <v>0</v>
      </c>
      <c r="Q76">
        <v>0</v>
      </c>
      <c r="R76">
        <v>0</v>
      </c>
      <c r="S76">
        <v>0</v>
      </c>
      <c r="T76">
        <v>1650.4000000000003</v>
      </c>
      <c r="U76">
        <v>56.000000000000007</v>
      </c>
      <c r="V76">
        <v>5.6000000000000005</v>
      </c>
      <c r="W76">
        <v>0</v>
      </c>
      <c r="X76">
        <v>959.2</v>
      </c>
      <c r="Y76">
        <v>24</v>
      </c>
      <c r="Z76">
        <v>0</v>
      </c>
      <c r="AA76">
        <v>0</v>
      </c>
      <c r="AB76">
        <v>0</v>
      </c>
      <c r="AC76">
        <v>280.8</v>
      </c>
      <c r="AD76">
        <v>134.4</v>
      </c>
      <c r="AE76">
        <v>56.000000000000007</v>
      </c>
      <c r="AF76">
        <v>134.4</v>
      </c>
      <c r="AG76">
        <v>0</v>
      </c>
      <c r="AH76">
        <v>8725</v>
      </c>
      <c r="AI76">
        <v>0</v>
      </c>
      <c r="AJ76">
        <v>0</v>
      </c>
      <c r="AK76">
        <v>0</v>
      </c>
      <c r="AL76">
        <v>8725</v>
      </c>
      <c r="AM76">
        <v>0</v>
      </c>
      <c r="AN76">
        <v>28</v>
      </c>
      <c r="AO76">
        <v>0</v>
      </c>
      <c r="AP76">
        <v>0</v>
      </c>
      <c r="AQ76">
        <v>16</v>
      </c>
      <c r="AR76">
        <v>0</v>
      </c>
      <c r="AS76">
        <v>0</v>
      </c>
      <c r="AT76">
        <v>0</v>
      </c>
      <c r="AU76">
        <v>0</v>
      </c>
      <c r="AV76">
        <v>12</v>
      </c>
      <c r="AW76">
        <v>0</v>
      </c>
      <c r="AX76">
        <v>0</v>
      </c>
      <c r="AY76">
        <v>0</v>
      </c>
      <c r="AZ76">
        <v>0</v>
      </c>
      <c r="BA76">
        <v>870</v>
      </c>
      <c r="BB76">
        <v>555.6</v>
      </c>
      <c r="BC76">
        <v>314.39999999999998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4332</v>
      </c>
      <c r="BM76">
        <f>BL76/C76</f>
        <v>0.86639999999999995</v>
      </c>
    </row>
    <row r="77" spans="1:65">
      <c r="A77" t="s">
        <v>106</v>
      </c>
      <c r="B77" s="11">
        <v>41955</v>
      </c>
      <c r="C77">
        <v>4000</v>
      </c>
      <c r="D77" t="s">
        <v>154</v>
      </c>
      <c r="E77" t="s">
        <v>157</v>
      </c>
      <c r="F77">
        <v>13</v>
      </c>
      <c r="G77">
        <v>0.2</v>
      </c>
      <c r="H77" t="s">
        <v>64</v>
      </c>
      <c r="J77">
        <v>1800</v>
      </c>
      <c r="K77">
        <v>0</v>
      </c>
      <c r="L77">
        <v>0</v>
      </c>
      <c r="M77">
        <v>0</v>
      </c>
      <c r="N77">
        <v>1800</v>
      </c>
      <c r="O77">
        <v>0</v>
      </c>
      <c r="P77">
        <v>0</v>
      </c>
      <c r="Q77">
        <v>0</v>
      </c>
      <c r="R77">
        <v>0</v>
      </c>
      <c r="S77">
        <v>0</v>
      </c>
      <c r="T77">
        <v>288</v>
      </c>
      <c r="U77">
        <v>0</v>
      </c>
      <c r="V77">
        <v>0</v>
      </c>
      <c r="W77">
        <v>0</v>
      </c>
      <c r="X77">
        <v>228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60</v>
      </c>
      <c r="AF77">
        <v>0</v>
      </c>
      <c r="AG77">
        <v>0</v>
      </c>
      <c r="AH77">
        <v>2750</v>
      </c>
      <c r="AI77">
        <v>0</v>
      </c>
      <c r="AJ77">
        <v>0</v>
      </c>
      <c r="AK77">
        <v>250</v>
      </c>
      <c r="AL77">
        <v>2500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60</v>
      </c>
      <c r="BB77">
        <v>24</v>
      </c>
      <c r="BC77">
        <v>36</v>
      </c>
      <c r="BD77">
        <v>0</v>
      </c>
      <c r="BE77">
        <v>55.5</v>
      </c>
      <c r="BF77">
        <v>0</v>
      </c>
      <c r="BG77">
        <v>0</v>
      </c>
      <c r="BH77">
        <v>6</v>
      </c>
      <c r="BI77">
        <v>13.5</v>
      </c>
      <c r="BJ77">
        <v>0</v>
      </c>
      <c r="BK77">
        <v>36</v>
      </c>
      <c r="BL77">
        <v>2203.5</v>
      </c>
      <c r="BM77">
        <f>BL77/C77</f>
        <v>0.550875</v>
      </c>
    </row>
    <row r="78" spans="1:65">
      <c r="A78" t="s">
        <v>95</v>
      </c>
      <c r="B78" s="11">
        <v>41920</v>
      </c>
      <c r="C78">
        <v>2000</v>
      </c>
      <c r="D78" t="s">
        <v>154</v>
      </c>
      <c r="E78" t="s">
        <v>157</v>
      </c>
      <c r="F78">
        <v>16</v>
      </c>
      <c r="G78">
        <v>5</v>
      </c>
      <c r="H78" t="s">
        <v>71</v>
      </c>
      <c r="J78">
        <v>1050</v>
      </c>
      <c r="K78">
        <v>0</v>
      </c>
      <c r="L78">
        <v>0</v>
      </c>
      <c r="M78">
        <v>0</v>
      </c>
      <c r="N78">
        <v>1050</v>
      </c>
      <c r="O78">
        <v>0</v>
      </c>
      <c r="P78">
        <v>0</v>
      </c>
      <c r="Q78">
        <v>0</v>
      </c>
      <c r="R78">
        <v>0</v>
      </c>
      <c r="S78">
        <v>0</v>
      </c>
      <c r="T78">
        <v>162</v>
      </c>
      <c r="U78">
        <v>0</v>
      </c>
      <c r="V78">
        <v>0</v>
      </c>
      <c r="W78">
        <v>0</v>
      </c>
      <c r="X78">
        <v>126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36</v>
      </c>
      <c r="AF78">
        <v>0</v>
      </c>
      <c r="AG78">
        <v>0</v>
      </c>
      <c r="AH78">
        <v>875</v>
      </c>
      <c r="AI78">
        <v>0</v>
      </c>
      <c r="AJ78">
        <v>0</v>
      </c>
      <c r="AK78">
        <v>250</v>
      </c>
      <c r="AL78">
        <v>625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24</v>
      </c>
      <c r="BB78">
        <v>12</v>
      </c>
      <c r="BC78">
        <v>12</v>
      </c>
      <c r="BD78">
        <v>0</v>
      </c>
      <c r="BE78">
        <v>36</v>
      </c>
      <c r="BF78">
        <v>0</v>
      </c>
      <c r="BG78">
        <v>0</v>
      </c>
      <c r="BH78">
        <v>4.5</v>
      </c>
      <c r="BI78">
        <v>9</v>
      </c>
      <c r="BJ78">
        <v>0</v>
      </c>
      <c r="BK78">
        <v>22.5</v>
      </c>
      <c r="BL78">
        <v>1272</v>
      </c>
      <c r="BM78">
        <f>BL78/C78</f>
        <v>0.63600000000000001</v>
      </c>
    </row>
    <row r="79" spans="1:65">
      <c r="A79" t="s">
        <v>73</v>
      </c>
      <c r="B79" s="11">
        <v>41906</v>
      </c>
      <c r="C79">
        <v>500</v>
      </c>
      <c r="D79" t="s">
        <v>154</v>
      </c>
      <c r="E79" t="s">
        <v>157</v>
      </c>
      <c r="F79">
        <v>17</v>
      </c>
      <c r="G79">
        <v>15</v>
      </c>
      <c r="H79" t="s">
        <v>71</v>
      </c>
      <c r="J79">
        <v>489.6</v>
      </c>
      <c r="K79">
        <v>0</v>
      </c>
      <c r="L79">
        <v>0</v>
      </c>
      <c r="M79">
        <v>39.6</v>
      </c>
      <c r="N79">
        <v>450</v>
      </c>
      <c r="O79">
        <v>0</v>
      </c>
      <c r="P79">
        <v>0</v>
      </c>
      <c r="Q79">
        <v>0</v>
      </c>
      <c r="R79">
        <v>0</v>
      </c>
      <c r="S79">
        <v>0</v>
      </c>
      <c r="T79">
        <v>234</v>
      </c>
      <c r="U79">
        <v>0</v>
      </c>
      <c r="V79">
        <v>0</v>
      </c>
      <c r="W79">
        <v>0</v>
      </c>
      <c r="X79">
        <v>144</v>
      </c>
      <c r="Y79">
        <v>66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24</v>
      </c>
      <c r="AH79">
        <v>716.8</v>
      </c>
      <c r="AI79">
        <v>0</v>
      </c>
      <c r="AJ79">
        <v>0</v>
      </c>
      <c r="AK79">
        <v>91.800000000000011</v>
      </c>
      <c r="AL79">
        <v>625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117</v>
      </c>
      <c r="BB79">
        <v>0</v>
      </c>
      <c r="BC79">
        <v>117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840.6</v>
      </c>
      <c r="BM79">
        <f>BL79/C79</f>
        <v>1.6812</v>
      </c>
    </row>
    <row r="80" spans="1:65">
      <c r="A80" t="s">
        <v>93</v>
      </c>
      <c r="B80" s="11">
        <v>41893</v>
      </c>
      <c r="C80">
        <v>2000</v>
      </c>
      <c r="D80" t="s">
        <v>154</v>
      </c>
      <c r="E80" t="s">
        <v>158</v>
      </c>
      <c r="F80">
        <v>19</v>
      </c>
      <c r="G80">
        <v>0</v>
      </c>
      <c r="H80" t="s">
        <v>64</v>
      </c>
      <c r="J80">
        <v>600</v>
      </c>
      <c r="K80">
        <v>0</v>
      </c>
      <c r="L80">
        <v>0</v>
      </c>
      <c r="M80">
        <v>0</v>
      </c>
      <c r="N80">
        <v>600</v>
      </c>
      <c r="O80">
        <v>0</v>
      </c>
      <c r="P80">
        <v>0</v>
      </c>
      <c r="Q80">
        <v>0</v>
      </c>
      <c r="R80">
        <v>0</v>
      </c>
      <c r="S80">
        <v>0</v>
      </c>
      <c r="T80">
        <v>516</v>
      </c>
      <c r="U80">
        <v>0</v>
      </c>
      <c r="V80">
        <v>0</v>
      </c>
      <c r="W80">
        <v>0</v>
      </c>
      <c r="X80">
        <v>348</v>
      </c>
      <c r="Y80">
        <v>0</v>
      </c>
      <c r="Z80">
        <v>0</v>
      </c>
      <c r="AA80">
        <v>0</v>
      </c>
      <c r="AB80">
        <v>0</v>
      </c>
      <c r="AC80">
        <v>60</v>
      </c>
      <c r="AD80">
        <v>0</v>
      </c>
      <c r="AE80">
        <v>48</v>
      </c>
      <c r="AF80">
        <v>0</v>
      </c>
      <c r="AG80">
        <v>60</v>
      </c>
      <c r="AH80">
        <v>2959</v>
      </c>
      <c r="AI80">
        <v>0</v>
      </c>
      <c r="AJ80">
        <v>0</v>
      </c>
      <c r="AK80">
        <v>459.00000000000006</v>
      </c>
      <c r="AL80">
        <v>2500</v>
      </c>
      <c r="AM80">
        <v>0</v>
      </c>
      <c r="AN80">
        <v>24</v>
      </c>
      <c r="AO80">
        <v>0</v>
      </c>
      <c r="AP80">
        <v>12</v>
      </c>
      <c r="AQ80">
        <v>0</v>
      </c>
      <c r="AR80">
        <v>12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156</v>
      </c>
      <c r="BB80">
        <v>48</v>
      </c>
      <c r="BC80">
        <v>108</v>
      </c>
      <c r="BD80">
        <v>0</v>
      </c>
      <c r="BE80">
        <v>159</v>
      </c>
      <c r="BF80">
        <v>0</v>
      </c>
      <c r="BG80">
        <v>0</v>
      </c>
      <c r="BH80">
        <v>22.5</v>
      </c>
      <c r="BI80">
        <v>36</v>
      </c>
      <c r="BJ80">
        <v>0</v>
      </c>
      <c r="BK80">
        <v>100.5</v>
      </c>
      <c r="BL80">
        <v>1455</v>
      </c>
      <c r="BM80">
        <f>BL80/C80</f>
        <v>0.72750000000000004</v>
      </c>
    </row>
    <row r="81" spans="1:65">
      <c r="A81" t="s">
        <v>102</v>
      </c>
      <c r="B81" s="11">
        <v>41887</v>
      </c>
      <c r="C81">
        <v>3500</v>
      </c>
      <c r="D81" t="s">
        <v>154</v>
      </c>
      <c r="E81" t="s">
        <v>157</v>
      </c>
      <c r="F81">
        <v>24</v>
      </c>
      <c r="G81">
        <v>0</v>
      </c>
      <c r="H81" t="s">
        <v>69</v>
      </c>
      <c r="J81">
        <v>2000</v>
      </c>
      <c r="K81">
        <v>0</v>
      </c>
      <c r="L81">
        <v>0</v>
      </c>
      <c r="M81">
        <v>0</v>
      </c>
      <c r="N81">
        <v>2000</v>
      </c>
      <c r="O81">
        <v>0</v>
      </c>
      <c r="P81">
        <v>0</v>
      </c>
      <c r="Q81">
        <v>0</v>
      </c>
      <c r="R81">
        <v>0</v>
      </c>
      <c r="S81">
        <v>0</v>
      </c>
      <c r="T81">
        <v>1542</v>
      </c>
      <c r="U81">
        <v>0</v>
      </c>
      <c r="V81">
        <v>0</v>
      </c>
      <c r="W81">
        <v>0</v>
      </c>
      <c r="X81">
        <v>846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108</v>
      </c>
      <c r="AF81">
        <v>0</v>
      </c>
      <c r="AG81">
        <v>588</v>
      </c>
      <c r="AH81">
        <v>3750</v>
      </c>
      <c r="AI81">
        <v>0</v>
      </c>
      <c r="AJ81">
        <v>0</v>
      </c>
      <c r="AK81">
        <v>0</v>
      </c>
      <c r="AL81">
        <v>3750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558</v>
      </c>
      <c r="BB81">
        <v>153</v>
      </c>
      <c r="BC81">
        <v>405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4100</v>
      </c>
      <c r="BM81">
        <f>BL81/C81</f>
        <v>1.1714285714285715</v>
      </c>
    </row>
    <row r="82" spans="1:65">
      <c r="A82" t="s">
        <v>136</v>
      </c>
      <c r="B82" s="11">
        <v>41871</v>
      </c>
      <c r="C82">
        <v>40000</v>
      </c>
      <c r="D82" t="s">
        <v>154</v>
      </c>
      <c r="E82" t="s">
        <v>157</v>
      </c>
      <c r="F82">
        <v>16</v>
      </c>
      <c r="G82">
        <v>4.5999999999999996</v>
      </c>
      <c r="H82" t="s">
        <v>71</v>
      </c>
      <c r="J82">
        <v>1264.4000000000001</v>
      </c>
      <c r="K82">
        <v>0</v>
      </c>
      <c r="L82">
        <v>0</v>
      </c>
      <c r="M82">
        <v>14.399999999999999</v>
      </c>
      <c r="N82">
        <v>1250</v>
      </c>
      <c r="O82">
        <v>0</v>
      </c>
      <c r="P82">
        <v>0</v>
      </c>
      <c r="Q82">
        <v>0</v>
      </c>
      <c r="R82">
        <v>0</v>
      </c>
      <c r="S82">
        <v>0</v>
      </c>
      <c r="T82">
        <v>1140</v>
      </c>
      <c r="U82">
        <v>36</v>
      </c>
      <c r="V82">
        <v>48</v>
      </c>
      <c r="W82">
        <v>0</v>
      </c>
      <c r="X82">
        <v>456</v>
      </c>
      <c r="Y82">
        <v>0</v>
      </c>
      <c r="Z82">
        <v>0</v>
      </c>
      <c r="AA82">
        <v>0</v>
      </c>
      <c r="AB82">
        <v>0</v>
      </c>
      <c r="AC82">
        <v>108</v>
      </c>
      <c r="AD82">
        <v>36</v>
      </c>
      <c r="AE82">
        <v>48</v>
      </c>
      <c r="AF82">
        <v>36</v>
      </c>
      <c r="AG82">
        <v>372</v>
      </c>
      <c r="AH82">
        <v>150</v>
      </c>
      <c r="AI82">
        <v>0</v>
      </c>
      <c r="AJ82">
        <v>0</v>
      </c>
      <c r="AK82">
        <v>150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1260</v>
      </c>
      <c r="BB82">
        <v>540</v>
      </c>
      <c r="BC82">
        <v>720</v>
      </c>
      <c r="BD82">
        <v>0</v>
      </c>
      <c r="BE82">
        <v>4.5</v>
      </c>
      <c r="BF82">
        <v>0</v>
      </c>
      <c r="BG82">
        <v>0</v>
      </c>
      <c r="BH82">
        <v>4.5</v>
      </c>
      <c r="BI82">
        <v>0</v>
      </c>
      <c r="BJ82">
        <v>0</v>
      </c>
      <c r="BK82">
        <v>0</v>
      </c>
      <c r="BL82">
        <v>3668.9</v>
      </c>
      <c r="BM82">
        <f>BL82/C82</f>
        <v>9.1722499999999998E-2</v>
      </c>
    </row>
    <row r="83" spans="1:65">
      <c r="A83" t="s">
        <v>140</v>
      </c>
      <c r="B83" s="11">
        <v>41794</v>
      </c>
      <c r="D83" t="s">
        <v>154</v>
      </c>
      <c r="E83" t="s">
        <v>157</v>
      </c>
      <c r="F83">
        <v>18</v>
      </c>
      <c r="G83">
        <v>8</v>
      </c>
      <c r="H83" t="s">
        <v>71</v>
      </c>
      <c r="J83">
        <v>1850</v>
      </c>
      <c r="K83">
        <v>0</v>
      </c>
      <c r="L83">
        <v>0</v>
      </c>
      <c r="M83">
        <v>0</v>
      </c>
      <c r="N83">
        <v>1850</v>
      </c>
      <c r="O83">
        <v>0</v>
      </c>
      <c r="P83">
        <v>0</v>
      </c>
      <c r="Q83">
        <v>0</v>
      </c>
      <c r="R83">
        <v>0</v>
      </c>
      <c r="S83">
        <v>0</v>
      </c>
      <c r="T83">
        <v>294</v>
      </c>
      <c r="U83">
        <v>0</v>
      </c>
      <c r="V83">
        <v>0</v>
      </c>
      <c r="W83">
        <v>0</v>
      </c>
      <c r="X83">
        <v>222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72</v>
      </c>
      <c r="AF83">
        <v>0</v>
      </c>
      <c r="AG83">
        <v>0</v>
      </c>
      <c r="AH83">
        <v>2687.5</v>
      </c>
      <c r="AI83">
        <v>0</v>
      </c>
      <c r="AJ83">
        <v>0</v>
      </c>
      <c r="AK83">
        <v>500</v>
      </c>
      <c r="AL83">
        <v>2187.5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60</v>
      </c>
      <c r="BB83">
        <v>24</v>
      </c>
      <c r="BC83">
        <v>36</v>
      </c>
      <c r="BD83">
        <v>0</v>
      </c>
      <c r="BE83">
        <v>45</v>
      </c>
      <c r="BF83">
        <v>0</v>
      </c>
      <c r="BG83">
        <v>0</v>
      </c>
      <c r="BH83">
        <v>4.5</v>
      </c>
      <c r="BI83">
        <v>9</v>
      </c>
      <c r="BJ83">
        <v>0</v>
      </c>
      <c r="BK83">
        <v>31.5</v>
      </c>
      <c r="BL83">
        <v>2249</v>
      </c>
      <c r="BM83" t="e">
        <f>BL83/C83</f>
        <v>#DIV/0!</v>
      </c>
    </row>
    <row r="84" spans="1:65">
      <c r="A84" t="s">
        <v>108</v>
      </c>
      <c r="B84" s="11">
        <v>41774</v>
      </c>
      <c r="C84">
        <v>4500</v>
      </c>
      <c r="D84" t="s">
        <v>154</v>
      </c>
      <c r="E84" t="s">
        <v>157</v>
      </c>
      <c r="F84">
        <v>15</v>
      </c>
      <c r="G84">
        <v>0</v>
      </c>
      <c r="H84" t="s">
        <v>64</v>
      </c>
      <c r="J84">
        <v>2466.64</v>
      </c>
      <c r="K84">
        <v>79.2</v>
      </c>
      <c r="L84">
        <v>0</v>
      </c>
      <c r="M84">
        <v>55.44</v>
      </c>
      <c r="N84">
        <v>2252</v>
      </c>
      <c r="O84">
        <v>0</v>
      </c>
      <c r="P84">
        <v>0</v>
      </c>
      <c r="Q84">
        <v>80</v>
      </c>
      <c r="R84">
        <v>0</v>
      </c>
      <c r="S84">
        <v>0</v>
      </c>
      <c r="T84">
        <v>3598.3199999999997</v>
      </c>
      <c r="U84">
        <v>0</v>
      </c>
      <c r="V84">
        <v>0</v>
      </c>
      <c r="W84">
        <v>0</v>
      </c>
      <c r="X84">
        <v>1330.56</v>
      </c>
      <c r="Y84">
        <v>1170</v>
      </c>
      <c r="Z84">
        <v>0</v>
      </c>
      <c r="AA84">
        <v>60</v>
      </c>
      <c r="AB84">
        <v>0</v>
      </c>
      <c r="AC84">
        <v>0</v>
      </c>
      <c r="AD84">
        <v>498.96</v>
      </c>
      <c r="AE84">
        <v>514.79999999999995</v>
      </c>
      <c r="AF84">
        <v>0</v>
      </c>
      <c r="AG84">
        <v>24</v>
      </c>
      <c r="AH84">
        <v>17250</v>
      </c>
      <c r="AI84">
        <v>0</v>
      </c>
      <c r="AJ84">
        <v>0</v>
      </c>
      <c r="AK84">
        <v>0</v>
      </c>
      <c r="AL84">
        <v>17250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3153</v>
      </c>
      <c r="BB84">
        <v>0</v>
      </c>
      <c r="BC84">
        <v>3153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9217.9599999999991</v>
      </c>
      <c r="BM84">
        <f>BL84/C84</f>
        <v>2.0484355555555553</v>
      </c>
    </row>
    <row r="85" spans="1:65">
      <c r="A85" t="s">
        <v>148</v>
      </c>
      <c r="B85" s="11">
        <v>42001</v>
      </c>
      <c r="E85" t="s">
        <v>158</v>
      </c>
      <c r="F85">
        <v>5</v>
      </c>
      <c r="G85">
        <v>0.2</v>
      </c>
      <c r="H85" t="s">
        <v>80</v>
      </c>
      <c r="J85">
        <v>300</v>
      </c>
      <c r="K85">
        <v>0</v>
      </c>
      <c r="L85">
        <v>0</v>
      </c>
      <c r="M85">
        <v>0</v>
      </c>
      <c r="N85">
        <v>300</v>
      </c>
      <c r="O85">
        <v>0</v>
      </c>
      <c r="P85">
        <v>0</v>
      </c>
      <c r="Q85">
        <v>0</v>
      </c>
      <c r="R85">
        <v>0</v>
      </c>
      <c r="S85">
        <v>0</v>
      </c>
      <c r="T85">
        <v>30</v>
      </c>
      <c r="U85">
        <v>0</v>
      </c>
      <c r="V85">
        <v>0</v>
      </c>
      <c r="W85">
        <v>0</v>
      </c>
      <c r="X85">
        <v>18</v>
      </c>
      <c r="Y85">
        <v>0</v>
      </c>
      <c r="Z85">
        <v>0</v>
      </c>
      <c r="AA85">
        <v>0</v>
      </c>
      <c r="AB85">
        <v>0</v>
      </c>
      <c r="AC85">
        <v>0</v>
      </c>
      <c r="AD85">
        <v>12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300</v>
      </c>
      <c r="BB85">
        <v>0</v>
      </c>
      <c r="BC85">
        <v>300</v>
      </c>
      <c r="BD85">
        <v>0</v>
      </c>
      <c r="BE85">
        <v>18</v>
      </c>
      <c r="BF85">
        <v>0</v>
      </c>
      <c r="BG85">
        <v>0</v>
      </c>
      <c r="BH85">
        <v>4.5</v>
      </c>
      <c r="BI85">
        <v>0</v>
      </c>
      <c r="BJ85">
        <v>0</v>
      </c>
      <c r="BK85">
        <v>13.5</v>
      </c>
      <c r="BL85">
        <v>648</v>
      </c>
      <c r="BM85" t="e">
        <f>BL85/C85</f>
        <v>#DIV/0!</v>
      </c>
    </row>
    <row r="86" spans="1:65">
      <c r="A86" t="s">
        <v>144</v>
      </c>
      <c r="B86" s="11">
        <v>41964</v>
      </c>
      <c r="E86" t="s">
        <v>158</v>
      </c>
      <c r="F86">
        <v>8</v>
      </c>
      <c r="G86">
        <v>0</v>
      </c>
      <c r="H86" t="s">
        <v>80</v>
      </c>
      <c r="J86">
        <v>450</v>
      </c>
      <c r="K86">
        <v>0</v>
      </c>
      <c r="L86">
        <v>0</v>
      </c>
      <c r="M86">
        <v>0</v>
      </c>
      <c r="N86">
        <v>450</v>
      </c>
      <c r="O86">
        <v>0</v>
      </c>
      <c r="P86">
        <v>0</v>
      </c>
      <c r="Q86">
        <v>0</v>
      </c>
      <c r="R86">
        <v>0</v>
      </c>
      <c r="S86">
        <v>0</v>
      </c>
      <c r="T86">
        <v>216</v>
      </c>
      <c r="U86">
        <v>12</v>
      </c>
      <c r="V86">
        <v>0</v>
      </c>
      <c r="W86">
        <v>0</v>
      </c>
      <c r="X86">
        <v>120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36</v>
      </c>
      <c r="AF86">
        <v>12</v>
      </c>
      <c r="AG86">
        <v>36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12.75</v>
      </c>
      <c r="AO86">
        <v>0</v>
      </c>
      <c r="AP86">
        <v>0</v>
      </c>
      <c r="AQ86">
        <v>0</v>
      </c>
      <c r="AR86">
        <v>6</v>
      </c>
      <c r="AS86">
        <v>0</v>
      </c>
      <c r="AT86">
        <v>0</v>
      </c>
      <c r="AU86">
        <v>4.5</v>
      </c>
      <c r="AV86">
        <v>0</v>
      </c>
      <c r="AW86">
        <v>2.25</v>
      </c>
      <c r="AX86">
        <v>0</v>
      </c>
      <c r="AY86">
        <v>0</v>
      </c>
      <c r="AZ86">
        <v>0</v>
      </c>
      <c r="BA86">
        <v>207</v>
      </c>
      <c r="BB86">
        <v>99</v>
      </c>
      <c r="BC86">
        <v>108</v>
      </c>
      <c r="BD86">
        <v>0</v>
      </c>
      <c r="BE86">
        <v>244.5</v>
      </c>
      <c r="BF86">
        <v>0</v>
      </c>
      <c r="BG86">
        <v>40.5</v>
      </c>
      <c r="BH86">
        <v>54</v>
      </c>
      <c r="BI86">
        <v>0</v>
      </c>
      <c r="BJ86">
        <v>6</v>
      </c>
      <c r="BK86">
        <v>144</v>
      </c>
      <c r="BL86">
        <v>1130.25</v>
      </c>
      <c r="BM86" t="e">
        <f>BL86/C86</f>
        <v>#DIV/0!</v>
      </c>
    </row>
    <row r="87" spans="1:65">
      <c r="A87" t="s">
        <v>72</v>
      </c>
      <c r="B87" s="11">
        <v>41893</v>
      </c>
      <c r="C87">
        <v>500</v>
      </c>
      <c r="E87" t="s">
        <v>157</v>
      </c>
      <c r="F87">
        <v>19</v>
      </c>
      <c r="G87">
        <v>0</v>
      </c>
      <c r="H87" t="s">
        <v>64</v>
      </c>
      <c r="J87">
        <v>536.4</v>
      </c>
      <c r="K87">
        <v>0</v>
      </c>
      <c r="L87">
        <v>0</v>
      </c>
      <c r="M87">
        <v>21.599999999999998</v>
      </c>
      <c r="N87">
        <v>450</v>
      </c>
      <c r="O87">
        <v>64.8</v>
      </c>
      <c r="P87">
        <v>0</v>
      </c>
      <c r="Q87">
        <v>0</v>
      </c>
      <c r="R87">
        <v>0</v>
      </c>
      <c r="S87">
        <v>0</v>
      </c>
      <c r="T87">
        <v>389.6</v>
      </c>
      <c r="U87">
        <v>12</v>
      </c>
      <c r="V87">
        <v>12</v>
      </c>
      <c r="W87">
        <v>6</v>
      </c>
      <c r="X87">
        <v>264</v>
      </c>
      <c r="Y87">
        <v>0</v>
      </c>
      <c r="Z87">
        <v>0</v>
      </c>
      <c r="AA87">
        <v>6</v>
      </c>
      <c r="AB87">
        <v>0</v>
      </c>
      <c r="AC87">
        <v>0</v>
      </c>
      <c r="AD87">
        <v>24</v>
      </c>
      <c r="AE87">
        <v>48</v>
      </c>
      <c r="AF87">
        <v>0</v>
      </c>
      <c r="AG87">
        <v>17.600000000000001</v>
      </c>
      <c r="AH87">
        <v>1250</v>
      </c>
      <c r="AI87">
        <v>0</v>
      </c>
      <c r="AJ87">
        <v>0</v>
      </c>
      <c r="AK87">
        <v>0</v>
      </c>
      <c r="AL87">
        <v>1250</v>
      </c>
      <c r="AM87">
        <v>0</v>
      </c>
      <c r="AN87">
        <v>18.5</v>
      </c>
      <c r="AO87">
        <v>0</v>
      </c>
      <c r="AP87">
        <v>6</v>
      </c>
      <c r="AQ87">
        <v>0</v>
      </c>
      <c r="AR87">
        <v>6</v>
      </c>
      <c r="AS87">
        <v>2.5</v>
      </c>
      <c r="AT87">
        <v>0</v>
      </c>
      <c r="AU87">
        <v>0</v>
      </c>
      <c r="AV87">
        <v>3</v>
      </c>
      <c r="AW87">
        <v>0</v>
      </c>
      <c r="AX87">
        <v>0</v>
      </c>
      <c r="AY87">
        <v>1</v>
      </c>
      <c r="AZ87">
        <v>0</v>
      </c>
      <c r="BA87">
        <v>324</v>
      </c>
      <c r="BB87">
        <v>156</v>
      </c>
      <c r="BC87">
        <v>168</v>
      </c>
      <c r="BD87">
        <v>0</v>
      </c>
      <c r="BE87">
        <v>206.5</v>
      </c>
      <c r="BF87">
        <v>0</v>
      </c>
      <c r="BG87">
        <v>0</v>
      </c>
      <c r="BH87">
        <v>36</v>
      </c>
      <c r="BI87">
        <v>49.5</v>
      </c>
      <c r="BJ87">
        <v>1</v>
      </c>
      <c r="BK87">
        <v>120</v>
      </c>
      <c r="BL87">
        <v>1475</v>
      </c>
      <c r="BM87">
        <f>BL87/C87</f>
        <v>2.95</v>
      </c>
    </row>
    <row r="88" spans="1:65">
      <c r="A88" t="s">
        <v>89</v>
      </c>
      <c r="B88" s="11">
        <v>41819</v>
      </c>
      <c r="C88">
        <v>2000</v>
      </c>
      <c r="E88" t="s">
        <v>158</v>
      </c>
      <c r="F88">
        <v>19</v>
      </c>
      <c r="G88">
        <v>2.2000000000000002</v>
      </c>
      <c r="H88" t="s">
        <v>71</v>
      </c>
      <c r="J88">
        <v>2910</v>
      </c>
      <c r="K88">
        <v>260</v>
      </c>
      <c r="L88">
        <v>0</v>
      </c>
      <c r="M88">
        <v>0</v>
      </c>
      <c r="N88">
        <v>2650</v>
      </c>
      <c r="O88">
        <v>0</v>
      </c>
      <c r="P88">
        <v>0</v>
      </c>
      <c r="Q88">
        <v>0</v>
      </c>
      <c r="R88">
        <v>0</v>
      </c>
      <c r="S88">
        <v>0</v>
      </c>
      <c r="T88">
        <v>36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12</v>
      </c>
      <c r="AE88">
        <v>24</v>
      </c>
      <c r="AF88">
        <v>0</v>
      </c>
      <c r="AG88">
        <v>0</v>
      </c>
      <c r="AH88">
        <v>3000</v>
      </c>
      <c r="AI88">
        <v>0</v>
      </c>
      <c r="AJ88">
        <v>0</v>
      </c>
      <c r="AK88">
        <v>0</v>
      </c>
      <c r="AL88">
        <v>3000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166.8</v>
      </c>
      <c r="BB88">
        <v>16.8</v>
      </c>
      <c r="BC88">
        <v>150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3112.8</v>
      </c>
      <c r="BM88">
        <f>BL88/C88</f>
        <v>1.5564</v>
      </c>
    </row>
    <row r="89" spans="1:65">
      <c r="A89" t="s">
        <v>142</v>
      </c>
      <c r="B89" s="11">
        <v>41803</v>
      </c>
      <c r="E89" t="s">
        <v>157</v>
      </c>
      <c r="F89">
        <v>22</v>
      </c>
      <c r="G89">
        <v>0</v>
      </c>
      <c r="H89" t="s">
        <v>69</v>
      </c>
      <c r="J89">
        <v>611.67999999999995</v>
      </c>
      <c r="K89">
        <v>0</v>
      </c>
      <c r="L89">
        <v>0</v>
      </c>
      <c r="M89">
        <v>7.92</v>
      </c>
      <c r="N89">
        <v>550</v>
      </c>
      <c r="O89">
        <v>23.759999999999998</v>
      </c>
      <c r="P89">
        <v>0</v>
      </c>
      <c r="Q89">
        <v>0</v>
      </c>
      <c r="R89">
        <v>0</v>
      </c>
      <c r="S89">
        <v>30</v>
      </c>
      <c r="T89">
        <v>-150</v>
      </c>
      <c r="U89">
        <v>0</v>
      </c>
      <c r="V89">
        <v>0</v>
      </c>
      <c r="W89">
        <v>0</v>
      </c>
      <c r="X89">
        <v>84</v>
      </c>
      <c r="Y89">
        <v>0</v>
      </c>
      <c r="Z89">
        <v>0</v>
      </c>
      <c r="AA89">
        <v>12</v>
      </c>
      <c r="AB89">
        <v>0</v>
      </c>
      <c r="AC89">
        <v>-264</v>
      </c>
      <c r="AD89">
        <v>0</v>
      </c>
      <c r="AE89">
        <v>18</v>
      </c>
      <c r="AF89">
        <v>0</v>
      </c>
      <c r="AG89">
        <v>0</v>
      </c>
      <c r="AH89">
        <v>1029.3</v>
      </c>
      <c r="AI89">
        <v>0</v>
      </c>
      <c r="AJ89">
        <v>0</v>
      </c>
      <c r="AK89">
        <v>91.800000000000011</v>
      </c>
      <c r="AL89">
        <v>937.5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36</v>
      </c>
      <c r="BB89">
        <v>12</v>
      </c>
      <c r="BC89">
        <v>24</v>
      </c>
      <c r="BD89">
        <v>0</v>
      </c>
      <c r="BE89">
        <v>63</v>
      </c>
      <c r="BF89">
        <v>0</v>
      </c>
      <c r="BG89">
        <v>9</v>
      </c>
      <c r="BH89">
        <v>13.5</v>
      </c>
      <c r="BI89">
        <v>9</v>
      </c>
      <c r="BJ89">
        <v>0</v>
      </c>
      <c r="BK89">
        <v>31.5</v>
      </c>
      <c r="BL89">
        <v>560.67999999999995</v>
      </c>
      <c r="BM89" t="e">
        <f>BL89/C89</f>
        <v>#DIV/0!</v>
      </c>
    </row>
  </sheetData>
  <autoFilter ref="A1:BM1">
    <sortState ref="A2:BM89">
      <sortCondition ref="D1:D89"/>
    </sortState>
  </autoFilter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workbookViewId="0">
      <selection activeCell="E2" sqref="E2"/>
    </sheetView>
  </sheetViews>
  <sheetFormatPr baseColWidth="10" defaultRowHeight="15" x14ac:dyDescent="0"/>
  <sheetData>
    <row r="1" spans="1:5">
      <c r="A1" t="s">
        <v>152</v>
      </c>
      <c r="B1" t="s">
        <v>151</v>
      </c>
      <c r="C1" t="s">
        <v>155</v>
      </c>
      <c r="D1" t="s">
        <v>153</v>
      </c>
      <c r="E1" t="s">
        <v>154</v>
      </c>
    </row>
    <row r="2" spans="1:5">
      <c r="A2">
        <f>AVERAGE(A4:A31)</f>
        <v>1.9893573019285711</v>
      </c>
      <c r="B2">
        <f>AVERAGE(B4:B37)</f>
        <v>1.6401084414947795</v>
      </c>
      <c r="C2">
        <f>AVERAGE(C4)</f>
        <v>1.4268000000000003</v>
      </c>
      <c r="D2">
        <f>AVERAGE(D4:D8)</f>
        <v>1.3649906665999998</v>
      </c>
      <c r="E2">
        <f>AVERAGE(E4:E10)</f>
        <v>0.98673737528344674</v>
      </c>
    </row>
    <row r="4" spans="1:5">
      <c r="A4" s="12">
        <v>1.1200000000000001</v>
      </c>
      <c r="B4">
        <v>1.8955300000000002</v>
      </c>
      <c r="C4">
        <v>1.4268000000000003</v>
      </c>
      <c r="D4" s="12">
        <v>0.60662000000000005</v>
      </c>
      <c r="E4">
        <v>0.550875</v>
      </c>
    </row>
    <row r="5" spans="1:5">
      <c r="A5" s="12">
        <v>0.62325333299999996</v>
      </c>
      <c r="B5">
        <v>0.96178000000000008</v>
      </c>
      <c r="D5" s="12">
        <v>0.91224000000000005</v>
      </c>
      <c r="E5">
        <v>0.63600000000000001</v>
      </c>
    </row>
    <row r="6" spans="1:5">
      <c r="A6" s="12">
        <v>0.54400000000000004</v>
      </c>
      <c r="B6">
        <v>0.60148000000000001</v>
      </c>
      <c r="D6" s="12">
        <v>3.963333333</v>
      </c>
      <c r="E6">
        <v>1.6812</v>
      </c>
    </row>
    <row r="7" spans="1:5">
      <c r="A7" s="12">
        <v>1.56873</v>
      </c>
      <c r="B7">
        <v>5.7209999999999992</v>
      </c>
      <c r="D7" s="12">
        <v>0.47636000000000001</v>
      </c>
      <c r="E7">
        <v>0.72750000000000004</v>
      </c>
    </row>
    <row r="8" spans="1:5">
      <c r="A8" s="12">
        <v>4.2348333330000001</v>
      </c>
      <c r="B8">
        <v>2.1006693333333333</v>
      </c>
      <c r="D8" s="12">
        <v>0.86639999999999995</v>
      </c>
      <c r="E8">
        <v>1.1714285714285715</v>
      </c>
    </row>
    <row r="9" spans="1:5">
      <c r="A9" s="12">
        <v>0.91817142900000004</v>
      </c>
      <c r="B9">
        <v>0.24906666666666669</v>
      </c>
      <c r="E9">
        <v>9.1722499999999998E-2</v>
      </c>
    </row>
    <row r="10" spans="1:5">
      <c r="A10" s="12">
        <v>0.61450000000000005</v>
      </c>
      <c r="B10">
        <v>1.8006</v>
      </c>
      <c r="E10">
        <v>2.0484355555555553</v>
      </c>
    </row>
    <row r="11" spans="1:5">
      <c r="A11" s="12">
        <v>0.19070400000000001</v>
      </c>
      <c r="B11">
        <v>0.77637999999999996</v>
      </c>
    </row>
    <row r="12" spans="1:5">
      <c r="A12" s="12">
        <v>2.0105333330000001</v>
      </c>
      <c r="B12">
        <v>0.22498909090909092</v>
      </c>
    </row>
    <row r="13" spans="1:5">
      <c r="A13" s="12">
        <v>0.16492100000000001</v>
      </c>
      <c r="B13">
        <v>2.1709719999999999</v>
      </c>
    </row>
    <row r="14" spans="1:5">
      <c r="A14" s="12">
        <v>1.1856500000000001</v>
      </c>
      <c r="B14">
        <v>0.34395619047619047</v>
      </c>
    </row>
    <row r="15" spans="1:5">
      <c r="A15" s="12">
        <v>0.44679999999999997</v>
      </c>
      <c r="B15">
        <v>0.1512</v>
      </c>
    </row>
    <row r="16" spans="1:5">
      <c r="A16" s="12">
        <v>0.73740000000000006</v>
      </c>
      <c r="B16">
        <v>0.44480000000000003</v>
      </c>
    </row>
    <row r="17" spans="1:2">
      <c r="A17" s="12">
        <v>6.8651999999999997</v>
      </c>
      <c r="B17">
        <v>0.69764000000000004</v>
      </c>
    </row>
    <row r="18" spans="1:2">
      <c r="A18" s="12">
        <v>1.0953599999999999</v>
      </c>
      <c r="B18">
        <v>2.15</v>
      </c>
    </row>
    <row r="19" spans="1:2">
      <c r="A19" s="12">
        <v>2.6600799999999998</v>
      </c>
      <c r="B19">
        <v>6.9177200000000001</v>
      </c>
    </row>
    <row r="20" spans="1:2">
      <c r="A20" s="12">
        <v>2.9105599999999998</v>
      </c>
      <c r="B20">
        <v>2.1190857142857142</v>
      </c>
    </row>
    <row r="21" spans="1:2">
      <c r="A21" s="12">
        <v>1.5385424999999999</v>
      </c>
      <c r="B21">
        <v>1.73</v>
      </c>
    </row>
    <row r="22" spans="1:2">
      <c r="A22" s="12">
        <v>0.40672599999999998</v>
      </c>
      <c r="B22">
        <v>1.9787999999999999</v>
      </c>
    </row>
    <row r="23" spans="1:2">
      <c r="A23" s="12">
        <v>10.048</v>
      </c>
      <c r="B23">
        <v>1.1274208333333333</v>
      </c>
    </row>
    <row r="24" spans="1:2">
      <c r="A24" s="12">
        <v>1.2390676920000001</v>
      </c>
      <c r="B24">
        <v>0.52739999999999998</v>
      </c>
    </row>
    <row r="25" spans="1:2">
      <c r="A25" s="12">
        <v>2.9906666670000002</v>
      </c>
      <c r="B25">
        <v>0.96366399999999997</v>
      </c>
    </row>
    <row r="26" spans="1:2">
      <c r="A26" s="12">
        <v>0.32716000000000001</v>
      </c>
      <c r="B26">
        <v>2.0103999999999997</v>
      </c>
    </row>
    <row r="27" spans="1:2">
      <c r="A27" s="12">
        <v>1.2050000000000001</v>
      </c>
      <c r="B27">
        <v>0.61009600000000008</v>
      </c>
    </row>
    <row r="28" spans="1:2">
      <c r="A28" s="12">
        <v>1.755709167</v>
      </c>
      <c r="B28">
        <v>8.7818050000000003</v>
      </c>
    </row>
    <row r="29" spans="1:2">
      <c r="A29" s="12">
        <v>4.1956600000000002</v>
      </c>
      <c r="B29">
        <v>0.73567199999999999</v>
      </c>
    </row>
    <row r="30" spans="1:2">
      <c r="A30" s="12">
        <v>4.016</v>
      </c>
      <c r="B30">
        <v>1.2195040000000001</v>
      </c>
    </row>
    <row r="31" spans="1:2">
      <c r="A31" s="12">
        <v>8.8775999999999994E-2</v>
      </c>
      <c r="B31">
        <v>0.38</v>
      </c>
    </row>
    <row r="32" spans="1:2">
      <c r="B32">
        <v>0.45597000000000004</v>
      </c>
    </row>
    <row r="33" spans="2:2">
      <c r="B33">
        <v>0.13200000000000001</v>
      </c>
    </row>
    <row r="34" spans="2:2">
      <c r="B34">
        <v>1.2769360000000001</v>
      </c>
    </row>
    <row r="35" spans="2:2">
      <c r="B35">
        <v>2.3740654545454545</v>
      </c>
    </row>
    <row r="36" spans="2:2">
      <c r="B36">
        <v>0.19408472727272724</v>
      </c>
    </row>
    <row r="37" spans="2:2">
      <c r="B37">
        <v>1.9390000000000001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Visitors vs Total Consumption</vt:lpstr>
      <vt:lpstr>Visitors vs Consumption Visitor</vt:lpstr>
      <vt:lpstr>Visitors vs Total Consumption 2</vt:lpstr>
    </vt:vector>
  </TitlesOfParts>
  <Company>Vrije Universiteit Amsterdam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Lageweg</dc:creator>
  <cp:lastModifiedBy>Ruben Lageweg</cp:lastModifiedBy>
  <dcterms:created xsi:type="dcterms:W3CDTF">2016-05-23T18:19:09Z</dcterms:created>
  <dcterms:modified xsi:type="dcterms:W3CDTF">2016-05-23T20:42:47Z</dcterms:modified>
</cp:coreProperties>
</file>