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ata Analytics Assignments\Assignment 1\"/>
    </mc:Choice>
  </mc:AlternateContent>
  <xr:revisionPtr revIDLastSave="0" documentId="13_ncr:1_{5C70C5A0-3FFD-4021-B4A8-83D4137E34D4}" xr6:coauthVersionLast="34" xr6:coauthVersionMax="34" xr10:uidLastSave="{00000000-0000-0000-0000-000000000000}"/>
  <bookViews>
    <workbookView xWindow="0" yWindow="0" windowWidth="20490" windowHeight="7545" activeTab="4" xr2:uid="{00000000-000D-0000-FFFF-FFFF00000000}"/>
  </bookViews>
  <sheets>
    <sheet name="Sheet2" sheetId="2" r:id="rId1"/>
    <sheet name="Sheet3" sheetId="3" r:id="rId2"/>
    <sheet name="Sheet5" sheetId="5" r:id="rId3"/>
    <sheet name="Sheet4" sheetId="4" r:id="rId4"/>
    <sheet name="Sheet1" sheetId="1" r:id="rId5"/>
  </sheets>
  <definedNames>
    <definedName name="_xlnm._FilterDatabase" localSheetId="4" hidden="1">Sheet1!$A$1:$R$4115</definedName>
  </definedNames>
  <calcPr calcId="179017" concurrentCalc="0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9" i="1" l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" i="1"/>
  <c r="T3" i="1"/>
  <c r="T4" i="1"/>
  <c r="T5" i="1"/>
  <c r="T6" i="1"/>
  <c r="T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3" i="5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C13" i="5"/>
  <c r="C12" i="5"/>
  <c r="C11" i="5"/>
  <c r="C10" i="5"/>
  <c r="D9" i="5"/>
  <c r="C9" i="5"/>
  <c r="D8" i="5"/>
  <c r="C8" i="5"/>
  <c r="D7" i="5"/>
  <c r="C7" i="5"/>
  <c r="B13" i="5"/>
  <c r="B12" i="5"/>
  <c r="B11" i="5"/>
  <c r="B10" i="5"/>
  <c r="B9" i="5"/>
  <c r="B8" i="5"/>
  <c r="B7" i="5"/>
  <c r="D6" i="5"/>
  <c r="C6" i="5"/>
  <c r="B6" i="5"/>
  <c r="D5" i="5"/>
  <c r="C5" i="5"/>
  <c r="B5" i="5"/>
  <c r="D4" i="5"/>
  <c r="C4" i="5"/>
  <c r="B4" i="5"/>
  <c r="D3" i="5"/>
  <c r="C3" i="5"/>
  <c r="B3" i="5"/>
  <c r="B2" i="5"/>
  <c r="D2" i="5"/>
  <c r="C2" i="5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<sst xmlns="http://schemas.openxmlformats.org/spreadsheetml/2006/main" count="33042" uniqueCount="8401">
  <si>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</si>
  <si>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</si>
  <si>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</si>
  <si>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</si>
  <si>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</si>
  <si>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</si>
  <si>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</si>
  <si>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</si>
  <si>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</si>
  <si>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</si>
  <si>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</si>
  <si>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</si>
  <si>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</si>
  <si>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</si>
  <si>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</si>
  <si>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</si>
  <si>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</si>
  <si>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</si>
  <si>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</si>
  <si>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</si>
  <si>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</si>
  <si>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</si>
  <si>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</si>
  <si>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</si>
  <si>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</si>
  <si>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</si>
  <si>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</si>
  <si>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</si>
  <si>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</si>
  <si>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</si>
  <si>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</si>
  <si>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</si>
  <si>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</si>
  <si>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</si>
  <si>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</si>
  <si>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</si>
  <si>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</si>
  <si>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</si>
  <si>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</si>
  <si>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</si>
  <si>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</si>
  <si>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</si>
  <si>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</si>
  <si>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</si>
  <si>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</si>
  <si>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</si>
  <si>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</si>
  <si>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</si>
  <si>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</si>
  <si>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</si>
  <si>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</si>
  <si>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</si>
  <si>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</si>
  <si>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</si>
  <si>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</si>
  <si>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</si>
  <si>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</si>
  <si>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</si>
  <si>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</si>
  <si>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</si>
  <si>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</si>
  <si>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</si>
  <si>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</si>
  <si>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</si>
  <si>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</si>
  <si>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</si>
  <si>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</si>
  <si>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</si>
  <si>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</si>
  <si>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</si>
  <si>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</si>
  <si>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</si>
  <si>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</si>
  <si>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</si>
  <si>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</si>
  <si>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</si>
  <si>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</si>
  <si>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</si>
  <si>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</si>
  <si>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</si>
  <si>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</si>
  <si>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</si>
  <si>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</si>
  <si>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</si>
  <si>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</si>
  <si>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</si>
  <si>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</si>
  <si>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</si>
  <si>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</si>
  <si>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</si>
  <si>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</si>
  <si>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</si>
  <si>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</si>
  <si>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</si>
  <si>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</si>
  <si>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</si>
  <si>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</si>
  <si>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</si>
  <si>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</si>
  <si>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</si>
  <si>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</si>
  <si>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</si>
  <si>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</si>
  <si>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</si>
  <si>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</si>
  <si>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</si>
  <si>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</si>
  <si>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</si>
  <si>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</si>
  <si>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</si>
  <si>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</si>
  <si>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</si>
  <si>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</si>
  <si>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</si>
  <si>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</si>
  <si>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</si>
  <si>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</si>
  <si>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</si>
  <si>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</si>
  <si>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</si>
  <si>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</si>
  <si>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</si>
  <si>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</si>
  <si>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</si>
  <si>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</si>
  <si>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</si>
  <si>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</si>
  <si>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</si>
  <si>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</si>
  <si>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</si>
  <si>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</si>
  <si>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</si>
  <si>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</si>
  <si>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</si>
  <si>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</si>
  <si>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</si>
  <si>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</si>
  <si>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</si>
  <si>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</si>
  <si>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</si>
  <si>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</si>
  <si>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</si>
  <si>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</si>
  <si>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</si>
  <si>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</si>
  <si>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</si>
  <si>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</si>
  <si>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</si>
  <si>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</si>
  <si>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</si>
  <si>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</si>
  <si>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</si>
  <si>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</si>
  <si>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</si>
  <si>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</si>
  <si>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</si>
  <si>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</si>
  <si>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</si>
  <si>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</si>
  <si>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</si>
  <si>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</si>
  <si>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</si>
  <si>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</si>
  <si>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</si>
  <si>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</si>
  <si>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</si>
  <si>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</si>
  <si>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</si>
  <si>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</si>
  <si>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</si>
  <si>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</si>
  <si>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</si>
  <si>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</si>
  <si>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</si>
  <si>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</si>
  <si>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</si>
  <si>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</si>
  <si>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</si>
  <si>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</si>
  <si>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</si>
  <si>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</si>
  <si>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</si>
  <si>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</si>
  <si>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</si>
  <si>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</si>
  <si>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</si>
  <si>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</si>
  <si>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</si>
  <si>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</si>
  <si>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</si>
  <si>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</si>
  <si>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</si>
  <si>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</si>
  <si>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</si>
  <si>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</si>
  <si>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</si>
  <si>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</si>
  <si>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</si>
  <si>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</si>
  <si>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</si>
  <si>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</si>
  <si>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</si>
  <si>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</si>
  <si>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</si>
  <si>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</si>
  <si>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</si>
  <si>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</si>
  <si>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</si>
  <si>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</si>
  <si>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</si>
  <si>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</si>
  <si>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</si>
  <si>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</si>
  <si>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</si>
  <si>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</si>
  <si>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</si>
  <si>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</si>
  <si>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</si>
  <si>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</si>
  <si>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</si>
  <si>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</si>
  <si>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</si>
  <si>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</si>
  <si>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</si>
  <si>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</si>
  <si>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</si>
  <si>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</si>
  <si>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</si>
  <si>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</si>
  <si>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</si>
  <si>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</si>
  <si>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</si>
  <si>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</si>
  <si>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</si>
  <si>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</si>
  <si>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</si>
  <si>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</si>
  <si>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</si>
  <si>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</si>
  <si>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</si>
  <si>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</si>
  <si>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</si>
  <si>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</si>
  <si>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</si>
  <si>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</si>
  <si>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</si>
  <si>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</si>
  <si>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</si>
  <si>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</si>
  <si>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</si>
  <si>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</si>
  <si>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</si>
  <si>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</si>
  <si>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</si>
  <si>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</si>
  <si>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</si>
  <si>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</si>
  <si>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</si>
  <si>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</si>
  <si>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</si>
  <si>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</si>
  <si>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</si>
  <si>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</si>
  <si>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</si>
  <si>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</si>
  <si>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</si>
  <si>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</si>
  <si>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</si>
  <si>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</si>
  <si>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</si>
  <si>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</si>
  <si>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</si>
  <si>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</si>
  <si>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</si>
  <si>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</si>
  <si>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</si>
  <si>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</si>
  <si>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</si>
  <si>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</si>
  <si>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</si>
  <si>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</si>
  <si>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</si>
  <si>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</si>
  <si>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</si>
  <si>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</si>
  <si>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</si>
  <si>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</si>
  <si>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</si>
  <si>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</si>
  <si>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</si>
  <si>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</si>
  <si>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</si>
  <si>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</si>
  <si>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</si>
  <si>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</si>
  <si>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</si>
  <si>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</si>
  <si>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</si>
  <si>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</si>
  <si>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</si>
  <si>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</si>
  <si>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</si>
  <si>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</si>
  <si>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</si>
  <si>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</si>
  <si>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</si>
  <si>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</si>
  <si>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</si>
  <si>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</si>
  <si>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</si>
  <si>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</si>
  <si>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</si>
  <si>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</si>
  <si>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</si>
  <si>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</si>
  <si>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</si>
  <si>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</si>
  <si>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</si>
  <si>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</si>
  <si>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</si>
  <si>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</si>
  <si>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</si>
  <si>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</si>
  <si>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</si>
  <si>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</si>
  <si>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</si>
  <si>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</si>
  <si>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</si>
  <si>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</si>
  <si>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</si>
  <si>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</si>
  <si>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</si>
  <si>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</si>
  <si>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</si>
  <si>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</si>
  <si>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</si>
  <si>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</si>
  <si>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</si>
  <si>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</si>
  <si>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</si>
  <si>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</si>
  <si>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</si>
  <si>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</si>
  <si>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</si>
  <si>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</si>
  <si>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</si>
  <si>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</si>
  <si>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</si>
  <si>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</si>
  <si>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</si>
  <si>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</si>
  <si>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</si>
  <si>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</si>
  <si>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</si>
  <si>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</si>
  <si>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</si>
  <si>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</si>
  <si>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</si>
  <si>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</si>
  <si>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</si>
  <si>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</si>
  <si>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</si>
  <si>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</si>
  <si>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</si>
  <si>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</si>
  <si>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</si>
  <si>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</si>
  <si>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</si>
  <si>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</si>
  <si>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</si>
  <si>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</si>
  <si>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</si>
  <si>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</si>
  <si>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</si>
  <si>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</si>
  <si>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</si>
  <si>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</si>
  <si>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</si>
  <si>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</si>
  <si>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</si>
  <si>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</si>
  <si>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</si>
  <si>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</si>
  <si>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</si>
  <si>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</si>
  <si>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</si>
  <si>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</si>
  <si>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</si>
  <si>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</si>
  <si>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</si>
  <si>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</si>
  <si>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</si>
  <si>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</si>
  <si>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</si>
  <si>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</si>
  <si>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</si>
  <si>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</si>
  <si>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</si>
  <si>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</si>
  <si>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</si>
  <si>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</si>
  <si>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</si>
  <si>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</si>
  <si>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</si>
  <si>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</si>
  <si>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</si>
  <si>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</si>
  <si>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</si>
  <si>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</si>
  <si>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</si>
  <si>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</si>
  <si>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</si>
  <si>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</si>
  <si>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</si>
  <si>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</si>
  <si>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</si>
  <si>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</si>
  <si>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</si>
  <si>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</si>
  <si>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</si>
  <si>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</si>
  <si>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</si>
  <si>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</si>
  <si>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</si>
  <si>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</si>
  <si>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</si>
  <si>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</si>
  <si>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</si>
  <si>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</si>
  <si>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</si>
  <si>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</si>
  <si>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</si>
  <si>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</si>
  <si>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</si>
  <si>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</si>
  <si>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</si>
  <si>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</si>
  <si>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</si>
  <si>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</si>
  <si>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</si>
  <si>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</si>
  <si>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</si>
  <si>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</si>
  <si>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</si>
  <si>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</si>
  <si>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</si>
  <si>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</si>
  <si>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</si>
  <si>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</si>
  <si>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</si>
  <si>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</si>
  <si>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</si>
  <si>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</si>
  <si>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</si>
  <si>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</si>
  <si>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</si>
  <si>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</si>
  <si>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</si>
  <si>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</si>
  <si>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</si>
  <si>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</si>
  <si>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</si>
  <si>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</si>
  <si>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</si>
  <si>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</si>
  <si>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</si>
  <si>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</si>
  <si>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</si>
  <si>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</si>
  <si>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</si>
  <si>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</si>
  <si>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</si>
  <si>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</si>
  <si>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</si>
  <si>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</si>
  <si>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</si>
  <si>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</si>
  <si>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</si>
  <si>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</si>
  <si>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</si>
  <si>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</si>
  <si>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</si>
  <si>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</si>
  <si>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</si>
  <si>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</si>
  <si>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</si>
  <si>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</si>
  <si>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</si>
  <si>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</si>
  <si>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</si>
  <si>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</si>
  <si>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</si>
  <si>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</si>
  <si>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</si>
  <si>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</si>
  <si>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</si>
  <si>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</si>
  <si>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</si>
  <si>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</si>
  <si>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</si>
  <si>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</si>
  <si>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</si>
  <si>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</si>
  <si>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</si>
  <si>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</si>
  <si>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</si>
  <si>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</si>
  <si>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</si>
  <si>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</si>
  <si>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</si>
  <si>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</si>
  <si>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</si>
  <si>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</si>
  <si>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</si>
  <si>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</si>
  <si>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</si>
  <si>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</si>
  <si>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</si>
  <si>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</si>
  <si>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</si>
  <si>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</si>
  <si>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</si>
  <si>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</si>
  <si>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</si>
  <si>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</si>
  <si>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</si>
  <si>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</si>
  <si>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</si>
  <si>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</si>
  <si>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</si>
  <si>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</si>
  <si>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</si>
  <si>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</si>
  <si>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</si>
  <si>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</si>
  <si>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</si>
  <si>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</si>
  <si>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</si>
  <si>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</si>
  <si>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</si>
  <si>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</si>
  <si>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</si>
  <si>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</si>
  <si>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</si>
  <si>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</si>
  <si>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</si>
  <si>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</si>
  <si>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</si>
  <si>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</si>
  <si>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</si>
  <si>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</si>
  <si>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</si>
  <si>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</si>
  <si>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</si>
  <si>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</si>
  <si>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</si>
  <si>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</si>
  <si>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</si>
  <si>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</si>
  <si>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</si>
  <si>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</si>
  <si>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</si>
  <si>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</si>
  <si>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</si>
  <si>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</si>
  <si>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</si>
  <si>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</si>
  <si>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</si>
  <si>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</si>
  <si>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</si>
  <si>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</si>
  <si>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</si>
  <si>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</si>
  <si>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</si>
  <si>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</si>
  <si>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</si>
  <si>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</si>
  <si>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</si>
  <si>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</si>
  <si>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</si>
  <si>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</si>
  <si>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</si>
  <si>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</si>
  <si>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</si>
  <si>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</si>
  <si>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</si>
  <si>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</si>
  <si>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</si>
  <si>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</si>
  <si>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</si>
  <si>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</si>
  <si>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</si>
  <si>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</si>
  <si>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</si>
  <si>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</si>
  <si>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</si>
  <si>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</si>
  <si>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</si>
  <si>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</si>
  <si>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</si>
  <si>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</si>
  <si>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</si>
  <si>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</si>
  <si>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</si>
  <si>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</si>
  <si>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</si>
  <si>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</si>
  <si>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</si>
  <si>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</si>
  <si>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</si>
  <si>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</si>
  <si>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</si>
  <si>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</si>
  <si>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</si>
  <si>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</si>
  <si>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</si>
  <si>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</si>
  <si>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</si>
  <si>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</si>
  <si>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</si>
  <si>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</si>
  <si>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</si>
  <si>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</si>
  <si>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</si>
  <si>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</si>
  <si>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</si>
  <si>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</si>
  <si>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</si>
  <si>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</si>
  <si>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</si>
  <si>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</si>
  <si>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</si>
  <si>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</si>
  <si>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</si>
  <si>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</si>
  <si>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</si>
  <si>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</si>
  <si>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</si>
  <si>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</si>
  <si>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</si>
  <si>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</si>
  <si>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</si>
  <si>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</si>
  <si>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</si>
  <si>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</si>
  <si>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</si>
  <si>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</si>
  <si>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</si>
  <si>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</si>
  <si>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</si>
  <si>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</si>
  <si>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</si>
  <si>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</si>
  <si>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</si>
  <si>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</si>
  <si>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</si>
  <si>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</si>
  <si>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</si>
  <si>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</si>
  <si>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</si>
  <si>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</si>
  <si>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</si>
  <si>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</si>
  <si>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</si>
  <si>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</si>
  <si>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</si>
  <si>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</si>
  <si>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</si>
  <si>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</si>
  <si>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</si>
  <si>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</si>
  <si>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</si>
  <si>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</si>
  <si>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</si>
  <si>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</si>
  <si>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</si>
  <si>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</si>
  <si>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</si>
  <si>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</si>
  <si>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</si>
  <si>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</si>
  <si>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</si>
  <si>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</si>
  <si>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</si>
  <si>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</si>
  <si>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</si>
  <si>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</si>
  <si>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</si>
  <si>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</si>
  <si>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</si>
  <si>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</si>
  <si>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</si>
  <si>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</si>
  <si>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</si>
  <si>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</si>
  <si>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</si>
  <si>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</si>
  <si>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</si>
  <si>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</si>
  <si>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</si>
  <si>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</si>
  <si>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</si>
  <si>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</si>
  <si>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</si>
  <si>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</si>
  <si>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</si>
  <si>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</si>
  <si>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</si>
  <si>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</si>
  <si>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</si>
  <si>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</si>
  <si>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</si>
  <si>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</si>
  <si>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</si>
  <si>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</si>
  <si>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</si>
  <si>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</si>
  <si>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</si>
  <si>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</si>
  <si>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</si>
  <si>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</si>
  <si>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</si>
  <si>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</si>
  <si>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</si>
  <si>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</si>
  <si>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</si>
  <si>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</si>
  <si>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</si>
  <si>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</si>
  <si>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</si>
  <si>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</si>
  <si>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</si>
  <si>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</si>
  <si>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</si>
  <si>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</si>
  <si>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</si>
  <si>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</si>
  <si>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</si>
  <si>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</si>
  <si>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</si>
  <si>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</si>
  <si>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</si>
  <si>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</si>
  <si>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</si>
  <si>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</si>
  <si>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</si>
  <si>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</si>
  <si>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</si>
  <si>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</si>
  <si>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</si>
  <si>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</si>
  <si>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</si>
  <si>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</si>
  <si>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</si>
  <si>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</si>
  <si>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</si>
  <si>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</si>
  <si>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</si>
  <si>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</si>
  <si>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</si>
  <si>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</si>
  <si>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</si>
  <si>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</si>
  <si>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</si>
  <si>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</si>
  <si>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</si>
  <si>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</si>
  <si>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</si>
  <si>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</si>
  <si>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</si>
  <si>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</si>
  <si>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</si>
  <si>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</si>
  <si>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</si>
  <si>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</si>
  <si>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</si>
  <si>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</si>
  <si>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</si>
  <si>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</si>
  <si>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</si>
  <si>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</si>
  <si>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</si>
  <si>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</si>
  <si>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</si>
  <si>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</si>
  <si>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</si>
  <si>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</si>
  <si>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</si>
  <si>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</si>
  <si>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</si>
  <si>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</si>
  <si>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</si>
  <si>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</si>
  <si>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</si>
  <si>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</si>
  <si>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</si>
  <si>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</si>
  <si>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</si>
  <si>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</si>
  <si>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</si>
  <si>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</si>
  <si>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</si>
  <si>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</si>
  <si>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</si>
  <si>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</si>
  <si>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</si>
  <si>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</si>
  <si>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</si>
  <si>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</si>
  <si>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</si>
  <si>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</si>
  <si>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</si>
  <si>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</si>
  <si>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</si>
  <si>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</si>
  <si>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</si>
  <si>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</si>
  <si>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</si>
  <si>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</si>
  <si>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</si>
  <si>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</si>
  <si>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</si>
  <si>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</si>
  <si>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</si>
  <si>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</si>
  <si>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</si>
  <si>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</si>
  <si>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</si>
  <si>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</si>
  <si>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</si>
  <si>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</si>
  <si>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</si>
  <si>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</si>
  <si>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</si>
  <si>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</si>
  <si>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</si>
  <si>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</si>
  <si>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</si>
  <si>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</si>
  <si>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</si>
  <si>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</si>
  <si>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</si>
  <si>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</si>
  <si>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</si>
  <si>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</si>
  <si>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</si>
  <si>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</si>
  <si>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</si>
  <si>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</si>
  <si>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</si>
  <si>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</si>
  <si>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</si>
  <si>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</si>
  <si>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</si>
  <si>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</si>
  <si>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</si>
  <si>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</si>
  <si>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</si>
  <si>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</si>
  <si>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</si>
  <si>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</si>
  <si>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</si>
  <si>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</si>
  <si>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</si>
  <si>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</si>
  <si>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</si>
  <si>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</si>
  <si>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</si>
  <si>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</si>
  <si>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</si>
  <si>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</si>
  <si>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</si>
  <si>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</si>
  <si>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</si>
  <si>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</si>
  <si>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</si>
  <si>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</si>
  <si>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</si>
  <si>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</si>
  <si>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</si>
  <si>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</si>
  <si>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</si>
  <si>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</si>
  <si>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</si>
  <si>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</si>
  <si>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</si>
  <si>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</si>
  <si>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</si>
  <si>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</si>
  <si>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</si>
  <si>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</si>
  <si>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</si>
  <si>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</si>
  <si>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</si>
  <si>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</si>
  <si>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</si>
  <si>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</si>
  <si>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</si>
  <si>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</si>
  <si>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</si>
  <si>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</si>
  <si>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</si>
  <si>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</si>
  <si>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</si>
  <si>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</si>
  <si>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</si>
  <si>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</si>
  <si>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</si>
  <si>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</si>
  <si>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</si>
  <si>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</si>
  <si>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</si>
  <si>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</si>
  <si>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</si>
  <si>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</si>
  <si>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</si>
  <si>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</si>
  <si>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</si>
  <si>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</si>
  <si>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</si>
  <si>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</si>
  <si>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</si>
  <si>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</si>
  <si>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</si>
  <si>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</si>
  <si>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</si>
  <si>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</si>
  <si>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</si>
  <si>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</si>
  <si>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</si>
  <si>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</si>
  <si>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</si>
  <si>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</si>
  <si>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</si>
  <si>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</si>
  <si>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</si>
  <si>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</si>
  <si>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</si>
  <si>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</si>
  <si>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</si>
  <si>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</si>
  <si>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</si>
  <si>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</si>
  <si>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</si>
  <si>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</si>
  <si>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</si>
  <si>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</si>
  <si>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</si>
  <si>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</si>
  <si>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</si>
  <si>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</si>
  <si>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</si>
  <si>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</si>
  <si>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</si>
  <si>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</si>
  <si>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</si>
  <si>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</si>
  <si>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</si>
  <si>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</si>
  <si>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</si>
  <si>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</si>
  <si>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</si>
  <si>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</si>
  <si>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</si>
  <si>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</si>
  <si>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</si>
  <si>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</si>
  <si>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</si>
  <si>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</si>
  <si>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</si>
  <si>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</si>
  <si>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</si>
  <si>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</si>
  <si>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</si>
  <si>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</si>
  <si>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</si>
  <si>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</si>
  <si>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</si>
  <si>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</si>
  <si>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</si>
  <si>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</si>
  <si>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</si>
  <si>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</si>
  <si>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</si>
  <si>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</si>
  <si>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</si>
  <si>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</si>
  <si>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</si>
  <si>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</si>
  <si>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</si>
  <si>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</si>
  <si>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</si>
  <si>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</si>
  <si>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</si>
  <si>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</si>
  <si>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</si>
  <si>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</si>
  <si>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</si>
  <si>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</si>
  <si>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</si>
  <si>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</si>
  <si>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</si>
  <si>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</si>
  <si>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</si>
  <si>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</si>
  <si>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</si>
  <si>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</si>
  <si>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</si>
  <si>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</si>
  <si>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</si>
  <si>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</si>
  <si>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</si>
  <si>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</si>
  <si>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</si>
  <si>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</si>
  <si>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</si>
  <si>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</si>
  <si>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</si>
  <si>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</si>
  <si>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</si>
  <si>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</si>
  <si>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</si>
  <si>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</si>
  <si>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</si>
  <si>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</si>
  <si>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</si>
  <si>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</si>
  <si>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</si>
  <si>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</si>
  <si>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</si>
  <si>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</si>
  <si>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</si>
  <si>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</si>
  <si>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</si>
  <si>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</si>
  <si>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</si>
  <si>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</si>
  <si>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</si>
  <si>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</si>
  <si>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</si>
  <si>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</si>
  <si>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</si>
  <si>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</si>
  <si>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</si>
  <si>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</si>
  <si>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</si>
  <si>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</si>
  <si>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</si>
  <si>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</si>
  <si>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</si>
  <si>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</si>
  <si>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</si>
  <si>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</si>
  <si>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</si>
  <si>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</si>
  <si>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</si>
  <si>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</si>
  <si>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</si>
  <si>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</si>
  <si>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</si>
  <si>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</si>
  <si>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</si>
  <si>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</si>
  <si>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</si>
  <si>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</si>
  <si>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</si>
  <si>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</si>
  <si>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</si>
  <si>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</si>
  <si>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</si>
  <si>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</si>
  <si>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</si>
  <si>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</si>
  <si>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</si>
  <si>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</si>
  <si>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</si>
  <si>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</si>
  <si>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</si>
  <si>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</si>
  <si>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</si>
  <si>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</si>
  <si>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</si>
  <si>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</si>
  <si>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</si>
  <si>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</si>
  <si>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</si>
  <si>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</si>
  <si>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</si>
  <si>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</si>
  <si>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</si>
  <si>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</si>
  <si>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</si>
  <si>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</si>
  <si>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</si>
  <si>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</si>
  <si>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</si>
  <si>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</si>
  <si>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</si>
  <si>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</si>
  <si>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</si>
  <si>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</si>
  <si>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</si>
  <si>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</si>
  <si>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</si>
  <si>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</si>
  <si>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</si>
  <si>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</si>
  <si>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</si>
  <si>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</si>
  <si>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</si>
  <si>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</si>
  <si>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</si>
  <si>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</si>
  <si>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</si>
  <si>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</si>
  <si>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</si>
  <si>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</si>
  <si>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</si>
  <si>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</si>
  <si>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</si>
  <si>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</si>
  <si>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</si>
  <si>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</si>
  <si>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</si>
  <si>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</si>
  <si>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</si>
  <si>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</si>
  <si>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</si>
  <si>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</si>
  <si>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</si>
  <si>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</si>
  <si>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</si>
  <si>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</si>
  <si>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</si>
  <si>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</si>
  <si>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</si>
  <si>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</si>
  <si>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</si>
  <si>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</si>
  <si>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</si>
  <si>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</si>
  <si>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</si>
  <si>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</si>
  <si>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</si>
  <si>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</si>
  <si>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</si>
  <si>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</si>
  <si>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</si>
  <si>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</si>
  <si>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</si>
  <si>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</si>
  <si>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</si>
  <si>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</si>
  <si>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</si>
  <si>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</si>
  <si>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</si>
  <si>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</si>
  <si>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</si>
  <si>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</si>
  <si>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</si>
  <si>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</si>
  <si>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</si>
  <si>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</si>
  <si>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</si>
  <si>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</si>
  <si>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</si>
  <si>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</si>
  <si>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</si>
  <si>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</si>
  <si>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</si>
  <si>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</si>
  <si>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</si>
  <si>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</si>
  <si>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</si>
  <si>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</si>
  <si>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</si>
  <si>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</si>
  <si>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</si>
  <si>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</si>
  <si>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</si>
  <si>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</si>
  <si>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</si>
  <si>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</si>
  <si>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</si>
  <si>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</si>
  <si>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</si>
  <si>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</si>
  <si>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</si>
  <si>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</si>
  <si>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</si>
  <si>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</si>
  <si>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</si>
  <si>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</si>
  <si>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</si>
  <si>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</si>
  <si>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</si>
  <si>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</si>
  <si>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</si>
  <si>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</si>
  <si>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</si>
  <si>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</si>
  <si>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</si>
  <si>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</si>
  <si>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</si>
  <si>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</si>
  <si>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</si>
  <si>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</si>
  <si>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</si>
  <si>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</si>
  <si>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</si>
  <si>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</si>
  <si>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</si>
  <si>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</si>
  <si>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</si>
  <si>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</si>
  <si>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</si>
  <si>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</si>
  <si>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</si>
  <si>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</si>
  <si>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</si>
  <si>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</si>
  <si>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</si>
  <si>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</si>
  <si>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</si>
  <si>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</si>
  <si>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</si>
  <si>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</si>
  <si>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</si>
  <si>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</si>
  <si>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</si>
  <si>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</si>
  <si>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</si>
  <si>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</si>
  <si>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</si>
  <si>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</si>
  <si>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</si>
  <si>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</si>
  <si>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</si>
  <si>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</si>
  <si>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</si>
  <si>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</si>
  <si>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</si>
  <si>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</si>
  <si>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</si>
  <si>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</si>
  <si>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</si>
  <si>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</si>
  <si>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</si>
  <si>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</si>
  <si>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</si>
  <si>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</si>
  <si>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</si>
  <si>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</si>
  <si>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</si>
  <si>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</si>
  <si>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</si>
  <si>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</si>
  <si>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</si>
  <si>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</si>
  <si>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</si>
  <si>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</si>
  <si>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</si>
  <si>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</si>
  <si>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</si>
  <si>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</si>
  <si>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</si>
  <si>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</si>
  <si>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</si>
  <si>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</si>
  <si>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</si>
  <si>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</si>
  <si>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</si>
  <si>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</si>
  <si>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</si>
  <si>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</si>
  <si>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</si>
  <si>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</si>
  <si>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</si>
  <si>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</si>
  <si>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</si>
  <si>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</si>
  <si>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</si>
  <si>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</si>
  <si>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</si>
  <si>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</si>
  <si>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</si>
  <si>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</si>
  <si>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</si>
  <si>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</si>
  <si>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</si>
  <si>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</si>
  <si>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</si>
  <si>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</si>
  <si>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</si>
  <si>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</si>
  <si>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</si>
  <si>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</si>
  <si>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</si>
  <si>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</si>
  <si>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</si>
  <si>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</si>
  <si>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</si>
  <si>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</si>
  <si>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</si>
  <si>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</si>
  <si>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</si>
  <si>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</si>
  <si>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</si>
  <si>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</si>
  <si>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</si>
  <si>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</si>
  <si>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</si>
  <si>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</si>
  <si>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</si>
  <si>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</si>
  <si>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</si>
  <si>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</si>
  <si>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</si>
  <si>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</si>
  <si>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</si>
  <si>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</si>
  <si>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</si>
  <si>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</si>
  <si>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</si>
  <si>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</si>
  <si>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</si>
  <si>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</si>
  <si>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</si>
  <si>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</si>
  <si>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</si>
  <si>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</si>
  <si>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</si>
  <si>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</si>
  <si>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</si>
  <si>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</si>
  <si>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</si>
  <si>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</si>
  <si>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</si>
  <si>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</si>
  <si>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</si>
  <si>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</si>
  <si>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</si>
  <si>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</si>
  <si>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</si>
  <si>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</si>
  <si>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</si>
  <si>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</si>
  <si>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</si>
  <si>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</si>
  <si>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</si>
  <si>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</si>
  <si>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</si>
  <si>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</si>
  <si>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</si>
  <si>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</si>
  <si>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</si>
  <si>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</si>
  <si>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</si>
  <si>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</si>
  <si>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</si>
  <si>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</si>
  <si>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</si>
  <si>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</si>
  <si>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</si>
  <si>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</si>
  <si>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</si>
  <si>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</si>
  <si>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</si>
  <si>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</si>
  <si>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</si>
  <si>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</si>
  <si>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</si>
  <si>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</si>
  <si>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</si>
  <si>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</si>
  <si>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</si>
  <si>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</si>
  <si>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</si>
  <si>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</si>
  <si>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</si>
  <si>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</si>
  <si>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</si>
  <si>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</si>
  <si>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</si>
  <si>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</si>
  <si>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</si>
  <si>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</si>
  <si>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</si>
  <si>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</si>
  <si>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</si>
  <si>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</si>
  <si>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</si>
  <si>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</si>
  <si>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</si>
  <si>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</si>
  <si>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</si>
  <si>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</si>
  <si>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</si>
  <si>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</si>
  <si>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</si>
  <si>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</si>
  <si>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</si>
  <si>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</si>
  <si>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</si>
  <si>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</si>
  <si>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</si>
  <si>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</si>
  <si>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</si>
  <si>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</si>
  <si>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</si>
  <si>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</si>
  <si>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</si>
  <si>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</si>
  <si>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</si>
  <si>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</si>
  <si>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</si>
  <si>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</si>
  <si>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</si>
  <si>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</si>
  <si>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</si>
  <si>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</si>
  <si>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</si>
  <si>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</si>
  <si>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</si>
  <si>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</si>
  <si>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</si>
  <si>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</si>
  <si>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</si>
  <si>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</si>
  <si>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</si>
  <si>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</si>
  <si>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</si>
  <si>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</si>
  <si>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</si>
  <si>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</si>
  <si>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</si>
  <si>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</si>
  <si>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</si>
  <si>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</si>
  <si>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</si>
  <si>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</si>
  <si>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</si>
  <si>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</si>
  <si>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</si>
  <si>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</si>
  <si>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</si>
  <si>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</si>
  <si>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</si>
  <si>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</si>
  <si>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</si>
  <si>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</si>
  <si>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</si>
  <si>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</si>
  <si>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</si>
  <si>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</si>
  <si>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</si>
  <si>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</si>
  <si>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</si>
  <si>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</si>
  <si>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</si>
  <si>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</si>
  <si>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</si>
  <si>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</si>
  <si>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</si>
  <si>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</si>
  <si>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</si>
  <si>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</si>
  <si>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</si>
  <si>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</si>
  <si>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</si>
  <si>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</si>
  <si>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</si>
  <si>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</si>
  <si>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</si>
  <si>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</si>
  <si>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</si>
  <si>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</si>
  <si>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</si>
  <si>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</si>
  <si>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</si>
  <si>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</si>
  <si>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</si>
  <si>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</si>
  <si>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</si>
  <si>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</si>
  <si>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</si>
  <si>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</si>
  <si>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</si>
  <si>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</si>
  <si>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</si>
  <si>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</si>
  <si>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</si>
  <si>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</si>
  <si>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</si>
  <si>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</si>
  <si>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</si>
  <si>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</si>
  <si>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</si>
  <si>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</si>
  <si>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</si>
  <si>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</si>
  <si>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</si>
  <si>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</si>
  <si>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</si>
  <si>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</si>
  <si>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</si>
  <si>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</si>
  <si>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</si>
  <si>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</si>
  <si>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</si>
  <si>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</si>
  <si>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</si>
  <si>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</si>
  <si>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</si>
  <si>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</si>
  <si>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</si>
  <si>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</si>
  <si>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</si>
  <si>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</si>
  <si>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</si>
  <si>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</si>
  <si>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</si>
  <si>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</si>
  <si>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</si>
  <si>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</si>
  <si>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</si>
  <si>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</si>
  <si>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</si>
  <si>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</si>
  <si>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</si>
  <si>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</si>
  <si>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</si>
  <si>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</si>
  <si>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</si>
  <si>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</si>
  <si>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</si>
  <si>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</si>
  <si>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</si>
  <si>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</si>
  <si>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</si>
  <si>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</si>
  <si>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</si>
  <si>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</si>
  <si>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</si>
  <si>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</si>
  <si>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</si>
  <si>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</si>
  <si>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</si>
  <si>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</si>
  <si>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</si>
  <si>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</si>
  <si>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</si>
  <si>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</si>
  <si>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</si>
  <si>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</si>
  <si>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</si>
  <si>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</si>
  <si>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</si>
  <si>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</si>
  <si>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</si>
  <si>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</si>
  <si>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</si>
  <si>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</si>
  <si>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</si>
  <si>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</si>
  <si>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</si>
  <si>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</si>
  <si>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</si>
  <si>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</si>
  <si>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</si>
  <si>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</si>
  <si>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</si>
  <si>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</si>
  <si>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</si>
  <si>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</si>
  <si>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</si>
  <si>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</si>
  <si>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</si>
  <si>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</si>
  <si>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</si>
  <si>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</si>
  <si>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</si>
  <si>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</si>
  <si>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</si>
  <si>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</si>
  <si>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</si>
  <si>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</si>
  <si>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</si>
  <si>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</si>
  <si>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</si>
  <si>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</si>
  <si>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</si>
  <si>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</si>
  <si>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</si>
  <si>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</si>
  <si>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</si>
  <si>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</si>
  <si>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</si>
  <si>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</si>
  <si>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</si>
  <si>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</si>
  <si>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</si>
  <si>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</si>
  <si>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</si>
  <si>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</si>
  <si>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</si>
  <si>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</si>
  <si>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</si>
  <si>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</si>
  <si>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</si>
  <si>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</si>
  <si>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</si>
  <si>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</si>
  <si>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</si>
  <si>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</si>
  <si>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</si>
  <si>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</si>
  <si>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</si>
  <si>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</si>
  <si>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</si>
  <si>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</si>
  <si>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</si>
  <si>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</si>
  <si>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</si>
  <si>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</si>
  <si>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</si>
  <si>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</si>
  <si>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</si>
  <si>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</si>
  <si>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</si>
  <si>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</si>
  <si>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</si>
  <si>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</si>
  <si>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</si>
  <si>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</si>
  <si>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</si>
  <si>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</si>
  <si>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</si>
  <si>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</si>
  <si>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</si>
  <si>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</si>
  <si>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</si>
  <si>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</si>
  <si>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</si>
  <si>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</si>
  <si>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</si>
  <si>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</si>
  <si>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</si>
  <si>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</si>
  <si>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</si>
  <si>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</si>
  <si>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</si>
  <si>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</si>
  <si>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</si>
  <si>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</si>
  <si>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</si>
  <si>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</si>
  <si>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</si>
  <si>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</si>
  <si>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</si>
  <si>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</si>
  <si>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</si>
  <si>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</si>
  <si>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</si>
  <si>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</si>
  <si>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</si>
  <si>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</si>
  <si>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</si>
  <si>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</si>
  <si>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</si>
  <si>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</si>
  <si>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</si>
  <si>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</si>
  <si>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</si>
  <si>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</si>
  <si>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</si>
  <si>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</si>
  <si>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</si>
  <si>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</si>
  <si>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</si>
  <si>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</si>
  <si>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</si>
  <si>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</si>
  <si>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</si>
  <si>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</si>
  <si>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</si>
  <si>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</si>
  <si>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</si>
  <si>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</si>
  <si>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</si>
  <si>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</si>
  <si>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</si>
  <si>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</si>
  <si>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</si>
  <si>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</si>
  <si>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</si>
  <si>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</si>
  <si>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</si>
  <si>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</si>
  <si>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</si>
  <si>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</si>
  <si>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</si>
  <si>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</si>
  <si>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</si>
  <si>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</si>
  <si>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</si>
  <si>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</si>
  <si>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</si>
  <si>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</si>
  <si>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</si>
  <si>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</si>
  <si>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</si>
  <si>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</si>
  <si>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</si>
  <si>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</si>
  <si>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</si>
  <si>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</si>
  <si>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</si>
  <si>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</si>
  <si>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</si>
  <si>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</si>
  <si>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</si>
  <si>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</si>
  <si>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</si>
  <si>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</si>
  <si>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</si>
  <si>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</si>
  <si>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</si>
  <si>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</si>
  <si>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</si>
  <si>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</si>
  <si>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</si>
  <si>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</si>
  <si>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</si>
  <si>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</si>
  <si>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</si>
  <si>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</si>
  <si>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</si>
  <si>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</si>
  <si>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</si>
  <si>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</si>
  <si>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</si>
  <si>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</si>
  <si>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</si>
  <si>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</si>
  <si>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</si>
  <si>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</si>
  <si>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</si>
  <si>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</si>
  <si>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</si>
  <si>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</si>
  <si>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</si>
  <si>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</si>
  <si>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</si>
  <si>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</si>
  <si>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</si>
  <si>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</si>
  <si>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</si>
  <si>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</si>
  <si>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</si>
  <si>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</si>
  <si>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</si>
  <si>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</si>
  <si>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</si>
  <si>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</si>
  <si>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</si>
  <si>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</si>
  <si>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</si>
  <si>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</si>
  <si>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</si>
  <si>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</si>
  <si>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</si>
  <si>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</si>
  <si>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</si>
  <si>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</si>
  <si>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</si>
  <si>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</si>
  <si>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</si>
  <si>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</si>
  <si>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</si>
  <si>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</si>
  <si>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</si>
  <si>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</si>
  <si>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</si>
  <si>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</si>
  <si>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</si>
  <si>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</si>
  <si>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</si>
  <si>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</si>
  <si>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</si>
  <si>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</si>
  <si>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</si>
  <si>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</si>
  <si>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</si>
  <si>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</si>
  <si>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</si>
  <si>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</si>
  <si>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</si>
  <si>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</si>
  <si>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</si>
  <si>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</si>
  <si>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</si>
  <si>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</si>
  <si>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</si>
  <si>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</si>
  <si>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</si>
  <si>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</si>
  <si>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</si>
  <si>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</si>
  <si>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</si>
  <si>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</si>
  <si>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</si>
  <si>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</si>
  <si>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</si>
  <si>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</si>
  <si>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</si>
  <si>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</si>
  <si>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</si>
  <si>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</si>
  <si>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</si>
  <si>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</si>
  <si>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</si>
  <si>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</si>
  <si>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</si>
  <si>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</si>
  <si>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</si>
  <si>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</si>
  <si>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</si>
  <si>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</si>
  <si>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</si>
  <si>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</si>
  <si>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</si>
  <si>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</si>
  <si>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</si>
  <si>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</si>
  <si>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</si>
  <si>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</si>
  <si>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</si>
  <si>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</si>
  <si>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</si>
  <si>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</si>
  <si>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</si>
  <si>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</si>
  <si>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</si>
  <si>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</si>
  <si>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</si>
  <si>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</si>
  <si>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</si>
  <si>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</si>
  <si>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</si>
  <si>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</si>
  <si>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</si>
  <si>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</si>
  <si>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</si>
  <si>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</si>
  <si>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</si>
  <si>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</si>
  <si>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</si>
  <si>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</si>
  <si>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</si>
  <si>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</si>
  <si>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</si>
  <si>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</si>
  <si>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</si>
  <si>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</si>
  <si>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</si>
  <si>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</si>
  <si>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</si>
  <si>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</si>
  <si>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</si>
  <si>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</si>
  <si>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</si>
  <si>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</si>
  <si>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</si>
  <si>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</si>
  <si>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</si>
  <si>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</si>
  <si>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</si>
  <si>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</si>
  <si>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</si>
  <si>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</si>
  <si>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</si>
  <si>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</si>
  <si>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</si>
  <si>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</si>
  <si>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</si>
  <si>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</si>
  <si>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</si>
  <si>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</si>
  <si>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</si>
  <si>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</si>
  <si>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</si>
  <si>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</si>
  <si>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</si>
  <si>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</si>
  <si>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</si>
  <si>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</si>
  <si>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</si>
  <si>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</si>
  <si>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</si>
  <si>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</si>
  <si>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</si>
  <si>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</si>
  <si>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</si>
  <si>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</si>
  <si>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</si>
  <si>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</si>
  <si>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</si>
  <si>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</si>
  <si>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</si>
  <si>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</si>
  <si>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</si>
  <si>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</si>
  <si>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</si>
  <si>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</si>
  <si>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</si>
  <si>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</si>
  <si>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</si>
  <si>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</si>
  <si>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</si>
  <si>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</si>
  <si>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</si>
  <si>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</si>
  <si>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</si>
  <si>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</si>
  <si>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</si>
  <si>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</si>
  <si>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</si>
  <si>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</si>
  <si>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</si>
  <si>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</si>
  <si>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</si>
  <si>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</si>
  <si>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</si>
  <si>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</si>
  <si>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</si>
  <si>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</si>
  <si>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</si>
  <si>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</si>
  <si>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</si>
  <si>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</si>
  <si>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</si>
  <si>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</si>
  <si>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</si>
  <si>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</si>
  <si>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</si>
  <si>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</si>
  <si>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</si>
  <si>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</si>
  <si>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</si>
  <si>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</si>
  <si>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</si>
  <si>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</si>
  <si>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</si>
  <si>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</si>
  <si>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</si>
  <si>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</si>
  <si>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</si>
  <si>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</si>
  <si>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</si>
  <si>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</si>
  <si>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</si>
  <si>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</si>
  <si>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</si>
  <si>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</si>
  <si>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</si>
  <si>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</si>
  <si>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</si>
  <si>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</si>
  <si>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</si>
  <si>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</si>
  <si>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</si>
  <si>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</si>
  <si>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</si>
  <si>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</si>
  <si>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</si>
  <si>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</si>
  <si>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</si>
  <si>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</si>
  <si>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</si>
  <si>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</si>
  <si>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</si>
  <si>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</si>
  <si>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</si>
  <si>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</si>
  <si>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</si>
  <si>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</si>
  <si>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</si>
  <si>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</si>
  <si>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</si>
  <si>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</si>
  <si>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</si>
  <si>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</si>
  <si>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</si>
  <si>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</si>
  <si>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</si>
  <si>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</si>
  <si>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</si>
  <si>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</si>
  <si>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</si>
  <si>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</si>
  <si>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</si>
  <si>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</si>
  <si>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</si>
  <si>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</si>
  <si>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</si>
  <si>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</si>
  <si>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</si>
  <si>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</si>
  <si>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</si>
  <si>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</si>
  <si>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</si>
  <si>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</si>
  <si>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</si>
  <si>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</si>
  <si>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</si>
  <si>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</si>
  <si>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</si>
  <si>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</si>
  <si>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</si>
  <si>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</si>
  <si>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</si>
  <si>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</si>
  <si>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</si>
  <si>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</si>
  <si>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</si>
  <si>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</si>
  <si>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</si>
  <si>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</si>
  <si>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</si>
  <si>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</si>
  <si>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</si>
  <si>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</si>
  <si>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</si>
  <si>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</si>
  <si>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</si>
  <si>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</si>
  <si>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</si>
  <si>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</si>
  <si>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</si>
  <si>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</si>
  <si>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</si>
  <si>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</si>
  <si>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</si>
  <si>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</si>
  <si>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</si>
  <si>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</si>
  <si>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</si>
  <si>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</si>
  <si>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</si>
  <si>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</si>
  <si>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</si>
  <si>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</si>
  <si>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</si>
  <si>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</si>
  <si>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</si>
  <si>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</si>
  <si>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</si>
  <si>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</si>
  <si>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</si>
  <si>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</si>
  <si>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</si>
  <si>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</si>
  <si>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</si>
  <si>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</si>
  <si>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</si>
  <si>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</si>
  <si>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</si>
  <si>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</si>
  <si>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</si>
  <si>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</si>
  <si>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</si>
  <si>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</si>
  <si>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</si>
  <si>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</si>
  <si>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</si>
  <si>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</si>
  <si>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</si>
  <si>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</si>
  <si>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</si>
  <si>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</si>
  <si>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</si>
  <si>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</si>
  <si>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</si>
  <si>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</si>
  <si>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</si>
  <si>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</si>
  <si>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</si>
  <si>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</si>
  <si>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</si>
  <si>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</si>
  <si>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</si>
  <si>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</si>
  <si>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</si>
  <si>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</si>
  <si>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</si>
  <si>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</si>
  <si>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</si>
  <si>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</si>
  <si>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</si>
  <si>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</si>
  <si>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</si>
  <si>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</si>
  <si>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</si>
  <si>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</si>
  <si>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</si>
  <si>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</si>
  <si>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</si>
  <si>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</si>
  <si>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</si>
  <si>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</si>
  <si>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</si>
  <si>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</si>
  <si>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</si>
  <si>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</si>
  <si>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</si>
  <si>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</si>
  <si>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</si>
  <si>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</si>
  <si>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</si>
  <si>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</si>
  <si>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</si>
  <si>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</si>
  <si>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</si>
  <si>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</si>
  <si>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</si>
  <si>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</si>
  <si>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</si>
  <si>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</si>
  <si>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</si>
  <si>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</si>
  <si>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</si>
  <si>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</si>
  <si>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</si>
  <si>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</si>
  <si>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</si>
  <si>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</si>
  <si>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</si>
  <si>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</si>
  <si>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</si>
  <si>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</si>
  <si>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</si>
  <si>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</si>
  <si>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</si>
  <si>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</si>
  <si>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</si>
  <si>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</si>
  <si>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</si>
  <si>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</si>
  <si>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</si>
  <si>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</si>
  <si>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</si>
  <si>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</si>
  <si>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</si>
  <si>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</si>
  <si>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</si>
  <si>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</si>
  <si>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</si>
  <si>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</si>
  <si>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</si>
  <si>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</si>
  <si>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</si>
  <si>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</si>
  <si>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</si>
  <si>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</si>
  <si>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</si>
  <si>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</si>
  <si>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</si>
  <si>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</si>
  <si>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</si>
  <si>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</si>
  <si>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</si>
  <si>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</si>
  <si>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</si>
  <si>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</si>
  <si>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</si>
  <si>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</si>
  <si>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</si>
  <si>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</si>
  <si>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</si>
  <si>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</si>
  <si>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</si>
  <si>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</si>
  <si>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</si>
  <si>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</si>
  <si>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</si>
  <si>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</si>
  <si>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</si>
  <si>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</si>
  <si>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</si>
  <si>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</si>
  <si>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</si>
  <si>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</si>
  <si>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</si>
  <si>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</si>
  <si>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</si>
  <si>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</si>
  <si>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</si>
  <si>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</si>
  <si>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</si>
  <si>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</si>
  <si>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</si>
  <si>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</si>
  <si>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</si>
  <si>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</si>
  <si>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</si>
  <si>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</si>
  <si>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</si>
  <si>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</si>
  <si>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</si>
  <si>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</si>
  <si>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</si>
  <si>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</si>
  <si>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</si>
  <si>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</si>
  <si>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</si>
  <si>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</si>
  <si>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</si>
  <si>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</si>
  <si>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</si>
  <si>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</si>
  <si>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</si>
  <si>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</si>
  <si>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</si>
  <si>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</si>
  <si>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</si>
  <si>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</si>
  <si>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</si>
  <si>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</si>
  <si>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</si>
  <si>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</si>
  <si>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</si>
  <si>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</si>
  <si>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</si>
  <si>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</si>
  <si>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</si>
  <si>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</si>
  <si>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</si>
  <si>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</si>
  <si>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</si>
  <si>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</si>
  <si>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</si>
  <si>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</si>
  <si>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</si>
  <si>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</si>
  <si>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</si>
  <si>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</si>
  <si>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</si>
  <si>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</si>
  <si>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</si>
  <si>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</si>
  <si>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</si>
  <si>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</si>
  <si>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</si>
  <si>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</si>
  <si>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</si>
  <si>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</si>
  <si>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</si>
  <si>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</si>
  <si>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</si>
  <si>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</si>
  <si>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</si>
  <si>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</si>
  <si>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</si>
  <si>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</si>
  <si>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</si>
  <si>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</si>
  <si>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</si>
  <si>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</si>
  <si>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</si>
  <si>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</si>
  <si>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</si>
  <si>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</si>
  <si>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</si>
  <si>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</si>
  <si>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</si>
  <si>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</si>
  <si>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</si>
  <si>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</si>
  <si>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</si>
  <si>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</si>
  <si>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</si>
  <si>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</si>
  <si>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</si>
  <si>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</si>
  <si>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</si>
  <si>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</si>
  <si>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</si>
  <si>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</si>
  <si>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</si>
  <si>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</si>
  <si>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</si>
  <si>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</si>
  <si>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</si>
  <si>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</si>
  <si>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</si>
  <si>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</si>
  <si>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</si>
  <si>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</si>
  <si>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</si>
  <si>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</si>
  <si>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</si>
  <si>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</si>
  <si>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</si>
  <si>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</si>
  <si>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</si>
  <si>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</si>
  <si>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</si>
  <si>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</si>
  <si>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</si>
  <si>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</si>
  <si>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</si>
  <si>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</si>
  <si>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</si>
  <si>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</si>
  <si>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</si>
  <si>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</si>
  <si>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</si>
  <si>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</si>
  <si>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</si>
  <si>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</si>
  <si>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</si>
  <si>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</si>
  <si>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</si>
  <si>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</si>
  <si>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</si>
  <si>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</si>
  <si>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</si>
  <si>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</si>
  <si>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</si>
  <si>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</si>
  <si>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</si>
  <si>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</si>
  <si>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</si>
  <si>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</si>
  <si>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</si>
  <si>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</si>
  <si>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</si>
  <si>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</si>
  <si>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</si>
  <si>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</si>
  <si>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</si>
  <si>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</si>
  <si>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</si>
  <si>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</si>
  <si>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</si>
  <si>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</si>
  <si>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</si>
  <si>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</si>
  <si>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</si>
  <si>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</si>
  <si>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</si>
  <si>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</si>
  <si>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</si>
  <si>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</si>
  <si>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</si>
  <si>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</si>
  <si>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</si>
  <si>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</si>
  <si>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</si>
  <si>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</si>
  <si>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</si>
  <si>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</si>
  <si>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</si>
  <si>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</si>
  <si>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</si>
  <si>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</si>
  <si>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</si>
  <si>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</si>
  <si>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</si>
  <si>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</si>
  <si>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</si>
  <si>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</si>
  <si>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</si>
  <si>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</si>
  <si>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</si>
  <si>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</si>
  <si>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</si>
  <si>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</si>
  <si>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</si>
  <si>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</si>
  <si>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</si>
  <si>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</si>
  <si>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</si>
  <si>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</si>
  <si>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</si>
  <si>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</si>
  <si>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</si>
  <si>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</si>
  <si>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</si>
  <si>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</si>
  <si>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</si>
  <si>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</si>
  <si>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</si>
  <si>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</si>
  <si>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</si>
  <si>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</si>
  <si>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</si>
  <si>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</si>
  <si>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</si>
  <si>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</si>
  <si>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</si>
  <si>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</si>
  <si>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</si>
  <si>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</si>
  <si>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</si>
  <si>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</si>
  <si>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</si>
  <si>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</si>
  <si>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</si>
  <si>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</si>
  <si>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</si>
  <si>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</si>
  <si>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</si>
  <si>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</si>
  <si>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</si>
  <si>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</si>
  <si>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</si>
  <si>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</si>
  <si>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</si>
  <si>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</si>
  <si>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</si>
  <si>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</si>
  <si>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</si>
  <si>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</si>
  <si>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</si>
  <si>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</si>
  <si>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</si>
  <si>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</si>
  <si>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</si>
  <si>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</si>
  <si>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</si>
  <si>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</si>
  <si>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</si>
  <si>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</si>
  <si>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</si>
  <si>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</si>
  <si>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</si>
  <si>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</si>
  <si>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</si>
  <si>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</si>
  <si>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</si>
  <si>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</si>
  <si>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</si>
  <si>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</si>
  <si>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</si>
  <si>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</si>
  <si>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</si>
  <si>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</si>
  <si>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</si>
  <si>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</si>
  <si>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</si>
  <si>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</si>
  <si>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</si>
  <si>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</si>
  <si>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</si>
  <si>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</si>
  <si>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</si>
  <si>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</si>
  <si>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</si>
  <si>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</si>
  <si>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</si>
  <si>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</si>
  <si>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</si>
  <si>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</si>
  <si>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</si>
  <si>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</si>
  <si>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</si>
  <si>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</si>
  <si>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</si>
  <si>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</si>
  <si>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</si>
  <si>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</si>
  <si>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</si>
  <si>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</si>
  <si>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</si>
  <si>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</si>
  <si>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</si>
  <si>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</si>
  <si>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</si>
  <si>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</si>
  <si>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</si>
  <si>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</si>
  <si>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</si>
  <si>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</si>
  <si>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</si>
  <si>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</si>
  <si>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</si>
  <si>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</si>
  <si>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</si>
  <si>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</si>
  <si>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</si>
  <si>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</si>
  <si>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</si>
  <si>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</si>
  <si>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</si>
  <si>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</si>
  <si>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</si>
  <si>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</si>
  <si>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</si>
  <si>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</si>
  <si>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</si>
  <si>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</si>
  <si>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</si>
  <si>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</si>
  <si>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</si>
  <si>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</si>
  <si>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</si>
  <si>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</si>
  <si>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</si>
  <si>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</si>
  <si>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</si>
  <si>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</si>
  <si>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</si>
  <si>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</si>
  <si>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</si>
  <si>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</si>
  <si>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</si>
  <si>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</si>
  <si>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</si>
  <si>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</si>
  <si>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</si>
  <si>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</si>
  <si>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</si>
  <si>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</si>
  <si>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</si>
  <si>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</si>
  <si>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</si>
  <si>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</si>
  <si>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</si>
  <si>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</si>
  <si>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</si>
  <si>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</si>
  <si>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</si>
  <si>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</si>
  <si>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</si>
  <si>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</si>
  <si>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</si>
  <si>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</si>
  <si>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</si>
  <si>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</si>
  <si>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</si>
  <si>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</si>
  <si>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</si>
  <si>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</si>
  <si>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</si>
  <si>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</si>
  <si>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</si>
  <si>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</si>
  <si>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</si>
  <si>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</si>
  <si>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</si>
  <si>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</si>
  <si>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</si>
  <si>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</si>
  <si>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</si>
  <si>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</si>
  <si>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</si>
  <si>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</si>
  <si>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</si>
  <si>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</si>
  <si>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</si>
  <si>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</si>
  <si>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</si>
  <si>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</si>
  <si>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</si>
  <si>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</si>
  <si>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</si>
  <si>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</si>
  <si>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</si>
  <si>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</si>
  <si>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</si>
  <si>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</si>
  <si>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</si>
  <si>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</si>
  <si>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</si>
  <si>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</si>
  <si>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</si>
  <si>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</si>
  <si>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</si>
  <si>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</si>
  <si>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</si>
  <si>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</si>
  <si>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</si>
  <si>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</si>
  <si>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</si>
  <si>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</si>
  <si>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</si>
  <si>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</si>
  <si>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</si>
  <si>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</si>
  <si>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</si>
  <si>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</si>
  <si>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</si>
  <si>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</si>
  <si>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</si>
  <si>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</si>
  <si>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</si>
  <si>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</si>
  <si>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</si>
  <si>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</si>
  <si>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</si>
  <si>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</si>
  <si>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</si>
  <si>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</si>
  <si>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</si>
  <si>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</si>
  <si>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</si>
  <si>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</si>
  <si>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</si>
  <si>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</si>
  <si>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</si>
  <si>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</si>
  <si>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</si>
  <si>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</si>
  <si>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</si>
  <si>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</si>
  <si>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</si>
  <si>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</si>
  <si>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</si>
  <si>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</si>
  <si>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</si>
  <si>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</si>
  <si>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</si>
  <si>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</si>
  <si>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</si>
  <si>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</si>
  <si>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</si>
  <si>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</si>
  <si>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</si>
  <si>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</si>
  <si>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</si>
  <si>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</si>
  <si>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</si>
  <si>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</si>
  <si>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</si>
  <si>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</si>
  <si>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</si>
  <si>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</si>
  <si>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</si>
  <si>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</si>
  <si>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</si>
  <si>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</si>
  <si>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</si>
  <si>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</si>
  <si>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</si>
  <si>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</si>
  <si>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</si>
  <si>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</si>
  <si>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</si>
  <si>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</si>
  <si>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</si>
  <si>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</si>
  <si>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</si>
  <si>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</si>
  <si>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</si>
  <si>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</si>
  <si>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</si>
  <si>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</si>
  <si>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</si>
  <si>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</si>
  <si>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</si>
  <si>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</si>
  <si>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</si>
  <si>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</si>
  <si>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</si>
  <si>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</si>
  <si>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</si>
  <si>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</si>
  <si>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</si>
  <si>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</si>
  <si>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</si>
  <si>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</si>
  <si>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</si>
  <si>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</si>
  <si>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</si>
  <si>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</si>
  <si>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</si>
  <si>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</si>
  <si>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</si>
  <si>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</si>
  <si>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</si>
  <si>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</si>
  <si>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</si>
  <si>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</si>
  <si>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</si>
  <si>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</si>
  <si>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</si>
  <si>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</si>
  <si>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</si>
  <si>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</si>
  <si>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</si>
  <si>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</si>
  <si>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</si>
  <si>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</si>
  <si>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</si>
  <si>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</si>
  <si>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</si>
  <si>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</si>
  <si>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</si>
  <si>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</si>
  <si>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</si>
  <si>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</si>
  <si>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</si>
  <si>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</si>
  <si>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</si>
  <si>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</si>
  <si>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</si>
  <si>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</si>
  <si>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</si>
  <si>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</si>
  <si>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</si>
  <si>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</si>
  <si>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</si>
  <si>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</si>
  <si>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</si>
  <si>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</si>
  <si>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</si>
  <si>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</si>
  <si>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</si>
  <si>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</si>
  <si>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</si>
  <si>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</si>
  <si>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</si>
  <si>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</si>
  <si>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</si>
  <si>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</si>
  <si>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</si>
  <si>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</si>
  <si>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</si>
  <si>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</si>
  <si>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</si>
  <si>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</si>
  <si>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</si>
  <si>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</si>
  <si>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</si>
  <si>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</si>
  <si>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</si>
  <si>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</si>
  <si>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</si>
  <si>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</si>
  <si>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</si>
  <si>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</si>
  <si>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</si>
  <si>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</si>
  <si>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</si>
  <si>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</si>
  <si>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</si>
  <si>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</si>
  <si>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</si>
  <si>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</si>
  <si>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</si>
  <si>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</si>
  <si>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</si>
  <si>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</si>
  <si>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</si>
  <si>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</si>
  <si>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</si>
  <si>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</si>
  <si>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</si>
  <si>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</si>
  <si>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</si>
  <si>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</si>
  <si>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</si>
  <si>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</si>
  <si>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</si>
  <si>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</si>
  <si>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</si>
  <si>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</si>
  <si>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</si>
  <si>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</si>
  <si>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</si>
  <si>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</si>
  <si>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</si>
  <si>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</si>
  <si>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</si>
  <si>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</si>
  <si>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</si>
  <si>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</si>
  <si>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</si>
  <si>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</si>
  <si>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</si>
  <si>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</si>
  <si>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</si>
  <si>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</si>
  <si>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</si>
  <si>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</si>
  <si>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</si>
  <si>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</si>
  <si>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</si>
  <si>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</si>
  <si>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</si>
  <si>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</si>
  <si>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</si>
  <si>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</si>
  <si>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</si>
  <si>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</si>
  <si>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</si>
  <si>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</si>
  <si>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</si>
  <si>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</si>
  <si>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</si>
  <si>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</si>
  <si>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</si>
  <si>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</si>
  <si>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</si>
  <si>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</si>
  <si>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</si>
  <si>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</si>
  <si>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</si>
  <si>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</si>
  <si>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</si>
  <si>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</si>
  <si>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</si>
  <si>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</si>
  <si>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</si>
  <si>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</si>
  <si>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</si>
  <si>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</si>
  <si>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</si>
  <si>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</si>
  <si>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</si>
  <si>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</si>
  <si>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</si>
  <si>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</si>
  <si>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</si>
  <si>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</si>
  <si>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</si>
  <si>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</si>
  <si>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</si>
  <si>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</si>
  <si>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</si>
  <si>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</si>
  <si>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</si>
  <si>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</si>
  <si>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</si>
  <si>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</si>
  <si>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</si>
  <si>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</si>
  <si>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</si>
  <si>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</si>
  <si>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</si>
  <si>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</si>
  <si>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</si>
  <si>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</si>
  <si>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</si>
  <si>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</si>
  <si>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</si>
  <si>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</si>
  <si>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</si>
  <si>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</si>
  <si>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</si>
  <si>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</si>
  <si>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</si>
  <si>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</si>
  <si>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</si>
  <si>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</si>
  <si>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</si>
  <si>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</si>
  <si>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</si>
  <si>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</si>
  <si>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</si>
  <si>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</si>
  <si>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</si>
  <si>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</si>
  <si>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</si>
  <si>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</si>
  <si>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</si>
  <si>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</si>
  <si>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</si>
  <si>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</si>
  <si>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</si>
  <si>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</si>
  <si>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</si>
  <si>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</si>
  <si>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</si>
  <si>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</si>
  <si>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</si>
  <si>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</si>
  <si>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</si>
  <si>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</si>
  <si>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</si>
  <si>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</si>
  <si>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</si>
  <si>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</si>
  <si>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</si>
  <si>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</si>
  <si>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</si>
  <si>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</si>
  <si>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</si>
  <si>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</si>
  <si>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</si>
  <si>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</si>
  <si>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</si>
  <si>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</si>
  <si>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</si>
  <si>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</si>
  <si>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</si>
  <si>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</si>
  <si>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</si>
  <si>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</si>
  <si>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</si>
  <si>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</si>
  <si>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</si>
  <si>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</si>
  <si>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</si>
  <si>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</si>
  <si>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</si>
  <si>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</si>
  <si>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</si>
  <si>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</si>
  <si>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</si>
  <si>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</si>
  <si>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</si>
  <si>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</si>
  <si>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</si>
  <si>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</si>
  <si>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</si>
  <si>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</si>
  <si>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</si>
  <si>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</si>
  <si>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</si>
  <si>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</si>
  <si>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</si>
  <si>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</si>
  <si>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</si>
  <si>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</si>
  <si>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</si>
  <si>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</si>
  <si>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</si>
  <si>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</si>
  <si>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</si>
  <si>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</si>
  <si>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</si>
  <si>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</si>
  <si>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</si>
  <si>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</si>
  <si>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</si>
  <si>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</si>
  <si>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</si>
  <si>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</si>
  <si>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</si>
  <si>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</si>
  <si>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</si>
  <si>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</si>
  <si>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</si>
  <si>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</si>
  <si>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</si>
  <si>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</si>
  <si>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</si>
  <si>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</si>
  <si>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</si>
  <si>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</si>
  <si>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</si>
  <si>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</si>
  <si>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</si>
  <si>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</si>
  <si>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</si>
  <si>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</si>
  <si>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</si>
  <si>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</si>
  <si>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</si>
  <si>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</si>
  <si>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</si>
  <si>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</si>
  <si>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</si>
  <si>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</si>
  <si>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</si>
  <si>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</si>
  <si>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</si>
  <si>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</si>
  <si>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</si>
  <si>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</si>
  <si>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</si>
  <si>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</si>
  <si>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</si>
  <si>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</si>
  <si>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</si>
  <si>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</si>
  <si>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</si>
  <si>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</si>
  <si>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</si>
  <si>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</si>
  <si>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</si>
  <si>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</si>
  <si>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</si>
  <si>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</si>
  <si>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</si>
  <si>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</si>
  <si>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</si>
  <si>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</si>
  <si>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</si>
  <si>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</si>
  <si>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</si>
  <si>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</si>
  <si>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</si>
  <si>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</si>
  <si>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</si>
  <si>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</si>
  <si>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</si>
  <si>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</si>
  <si>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</si>
  <si>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</si>
  <si>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</si>
  <si>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</si>
  <si>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</si>
  <si>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</si>
  <si>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</si>
  <si>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</si>
  <si>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</si>
  <si>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</si>
  <si>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</si>
  <si>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</si>
  <si>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</si>
  <si>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</si>
  <si>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</si>
  <si>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</si>
  <si>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</si>
  <si>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</si>
  <si>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</si>
  <si>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</si>
  <si>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</si>
  <si>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</si>
  <si>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</si>
  <si>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</si>
  <si>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</si>
  <si>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</si>
  <si>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</si>
  <si>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</si>
  <si>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</si>
  <si>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</si>
  <si>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</si>
  <si>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</si>
  <si>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</si>
  <si>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</si>
  <si>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</si>
  <si>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</si>
  <si>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</si>
  <si>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</si>
  <si>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</si>
  <si>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</si>
  <si>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</si>
  <si>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</si>
  <si>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</si>
  <si>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</si>
  <si>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</si>
  <si>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</si>
  <si>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</si>
  <si>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</si>
  <si>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</si>
  <si>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</si>
  <si>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</si>
  <si>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</si>
  <si>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</si>
  <si>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</si>
  <si>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</si>
  <si>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</si>
  <si>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</si>
  <si>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</si>
  <si>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</si>
  <si>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</si>
  <si>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</si>
  <si>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</si>
  <si>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</si>
  <si>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</si>
  <si>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</si>
  <si>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</si>
  <si>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</si>
  <si>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</si>
  <si>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</si>
  <si>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</si>
  <si>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</si>
  <si>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</si>
  <si>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</si>
  <si>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</si>
  <si>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</si>
  <si>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</si>
  <si>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</si>
  <si>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</si>
  <si>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</si>
  <si>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</si>
  <si>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</si>
  <si>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</si>
  <si>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</si>
  <si>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</si>
  <si>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</si>
  <si>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</si>
  <si>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</si>
  <si>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</si>
  <si>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</si>
  <si>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</si>
  <si>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</si>
  <si>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</si>
  <si>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</si>
  <si>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</si>
  <si>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</si>
  <si>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</si>
  <si>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</si>
  <si>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</si>
  <si>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</si>
  <si>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</si>
  <si>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</si>
  <si>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</si>
  <si>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</si>
  <si>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</si>
  <si>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</si>
  <si>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</si>
  <si>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</si>
  <si>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</si>
  <si>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</si>
  <si>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</si>
  <si>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</si>
  <si>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</si>
  <si>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</si>
  <si>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</si>
  <si>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</si>
  <si>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</si>
  <si>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</si>
  <si>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</si>
  <si>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</si>
  <si>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</si>
  <si>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</si>
  <si>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</si>
  <si>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</si>
  <si>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</si>
  <si>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</si>
  <si>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</si>
  <si>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</si>
  <si>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</si>
  <si>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</si>
  <si>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</si>
  <si>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</si>
  <si>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</si>
  <si>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</si>
  <si>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</si>
  <si>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</si>
  <si>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</si>
  <si>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</si>
  <si>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</si>
  <si>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</si>
  <si>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</si>
  <si>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</si>
  <si>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</si>
  <si>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</si>
  <si>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</si>
  <si>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</si>
  <si>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</si>
  <si>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</si>
  <si>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</si>
  <si>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</si>
  <si>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</si>
  <si>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</si>
  <si>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</si>
  <si>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</si>
  <si>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</si>
  <si>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</si>
  <si>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</si>
  <si>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</si>
  <si>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</si>
  <si>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</si>
  <si>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</si>
  <si>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</si>
  <si>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</si>
  <si>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</si>
  <si>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</si>
  <si>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</si>
  <si>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</si>
  <si>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</si>
  <si>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</si>
  <si>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</si>
  <si>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</si>
  <si>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</si>
  <si>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</si>
  <si>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</si>
  <si>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</si>
  <si>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</si>
  <si>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</si>
  <si>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</si>
  <si>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</si>
  <si>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</si>
  <si>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</si>
  <si>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</si>
  <si>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</si>
  <si>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</si>
  <si>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</si>
  <si>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</si>
  <si>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</si>
  <si>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</si>
  <si>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</si>
  <si>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</si>
  <si>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</si>
  <si>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</si>
  <si>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</si>
  <si>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</si>
  <si>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</si>
  <si>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</si>
  <si>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</si>
  <si>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</si>
  <si>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</si>
  <si>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</si>
  <si>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</si>
  <si>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</si>
  <si>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</si>
  <si>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</si>
  <si>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</si>
  <si>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</si>
  <si>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</si>
  <si>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</si>
  <si>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</si>
  <si>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</si>
  <si>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</si>
  <si>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</si>
  <si>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</si>
  <si>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</si>
  <si>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</si>
  <si>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</si>
  <si>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</si>
  <si>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</si>
  <si>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</si>
  <si>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</si>
  <si>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</si>
  <si>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</si>
  <si>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</si>
  <si>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</si>
  <si>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</si>
  <si>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</si>
  <si>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</si>
  <si>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</si>
  <si>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</si>
  <si>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</si>
  <si>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</si>
  <si>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</si>
  <si>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</si>
  <si>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</si>
  <si>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</si>
  <si>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</si>
  <si>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</si>
  <si>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</si>
  <si>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</si>
  <si>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</si>
  <si>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</si>
  <si>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</si>
  <si>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</si>
  <si>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</si>
  <si>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</si>
  <si>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</si>
  <si>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</si>
  <si>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</si>
  <si>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</si>
  <si>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</si>
  <si>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</si>
  <si>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</si>
  <si>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</si>
  <si>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</si>
  <si>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</si>
  <si>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</si>
  <si>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</si>
  <si>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</si>
  <si>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</si>
  <si>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</si>
  <si>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</si>
  <si>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</si>
  <si>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</si>
  <si>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</si>
  <si>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</si>
  <si>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</si>
  <si>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</si>
  <si>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</si>
  <si>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</si>
  <si>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</si>
  <si>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</si>
  <si>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</si>
  <si>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</si>
  <si>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</si>
  <si>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</si>
  <si>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</si>
  <si>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</si>
  <si>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</si>
  <si>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</si>
  <si>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</si>
  <si>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</si>
  <si>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</si>
  <si>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</si>
  <si>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</si>
  <si>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</si>
  <si>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</si>
  <si>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</si>
  <si>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</si>
  <si>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</si>
  <si>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</si>
  <si>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</si>
  <si>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</si>
  <si>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</si>
  <si>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</si>
  <si>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</si>
  <si>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</si>
  <si>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</si>
  <si>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</si>
  <si>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</si>
  <si>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</si>
  <si>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</si>
  <si>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</si>
  <si>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</si>
  <si>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</si>
  <si>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</si>
  <si>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</si>
  <si>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</si>
  <si>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</si>
  <si>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</si>
  <si>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</si>
  <si>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</si>
  <si>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</si>
  <si>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</si>
  <si>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</si>
  <si>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</si>
  <si>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</si>
  <si>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</si>
  <si>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</si>
  <si>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</si>
  <si>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</si>
  <si>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</si>
  <si>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</si>
  <si>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</si>
  <si>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</si>
  <si>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</si>
  <si>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</si>
  <si>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</si>
  <si>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</si>
  <si>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</si>
  <si>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</si>
  <si>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</si>
  <si>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</si>
  <si>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</si>
  <si>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</si>
  <si>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</si>
  <si>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</si>
  <si>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</si>
  <si>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</si>
  <si>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</si>
  <si>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</si>
  <si>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</si>
  <si>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</si>
  <si>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</si>
  <si>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</si>
  <si>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</si>
  <si>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</si>
  <si>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</si>
  <si>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</si>
  <si>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</si>
  <si>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</si>
  <si>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</si>
  <si>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</si>
  <si>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</si>
  <si>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</si>
  <si>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</si>
  <si>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</si>
  <si>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</si>
  <si>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</si>
  <si>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</si>
  <si>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</si>
  <si>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</si>
  <si>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</si>
  <si>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</si>
  <si>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</si>
  <si>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</si>
  <si>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</si>
  <si>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</si>
  <si>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</si>
  <si>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</si>
  <si>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</si>
  <si>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</si>
  <si>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</si>
  <si>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</si>
  <si>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</si>
  <si>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</si>
  <si>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</si>
  <si>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</si>
  <si>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</si>
  <si>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</si>
  <si>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</si>
  <si>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</si>
  <si>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</si>
  <si>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</si>
  <si>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</si>
  <si>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</si>
  <si>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</si>
  <si>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</si>
  <si>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</si>
  <si>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</si>
  <si>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</si>
  <si>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</si>
  <si>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</si>
  <si>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</si>
  <si>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</si>
  <si>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</si>
  <si>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</si>
  <si>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</si>
  <si>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</si>
  <si>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</si>
  <si>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</si>
  <si>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</si>
  <si>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</si>
  <si>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</si>
  <si>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</si>
  <si>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</si>
  <si>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</si>
  <si>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</si>
  <si>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</si>
  <si>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</si>
  <si>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</si>
  <si>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</si>
  <si>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</si>
  <si>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</si>
  <si>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</si>
  <si>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</si>
  <si>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</si>
  <si>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</si>
  <si>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</si>
  <si>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</si>
  <si>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</si>
  <si>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</si>
  <si>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</si>
  <si>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</si>
  <si>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</si>
  <si>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</si>
  <si>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</si>
  <si>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</si>
  <si>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</si>
  <si>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</si>
  <si>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</si>
  <si>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</si>
  <si>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</si>
  <si>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</si>
  <si>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</si>
  <si>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</si>
  <si>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</si>
  <si>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</si>
  <si>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</si>
  <si>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</si>
  <si>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</si>
  <si>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</si>
  <si>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</si>
  <si>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</si>
  <si>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</si>
  <si>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</si>
  <si>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</si>
  <si>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</si>
  <si>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</si>
  <si>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</si>
  <si>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</si>
  <si>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</si>
  <si>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</si>
  <si>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</si>
  <si>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</si>
  <si>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</si>
  <si>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</si>
  <si>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</si>
  <si>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</si>
  <si>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</si>
  <si>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</si>
  <si>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</si>
  <si>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</si>
  <si>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</si>
  <si>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</si>
  <si>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</si>
  <si>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</si>
  <si>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</si>
  <si>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</si>
  <si>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</si>
  <si>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</si>
  <si>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</si>
  <si>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</si>
  <si>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</si>
  <si>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</si>
  <si>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</si>
  <si>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</si>
  <si>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</si>
  <si>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</si>
  <si>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</si>
  <si>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</si>
  <si>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</si>
  <si>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</si>
  <si>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</si>
  <si>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</si>
  <si>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</si>
  <si>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</si>
  <si>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</si>
  <si>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</si>
  <si>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</si>
  <si>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</si>
  <si>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</si>
  <si>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</si>
  <si>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</si>
  <si>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</si>
  <si>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</si>
  <si>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</si>
  <si>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</si>
  <si>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</si>
  <si>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</si>
  <si>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</si>
  <si>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</si>
  <si>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</si>
  <si>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</si>
  <si>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</si>
  <si>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</si>
  <si>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</si>
  <si>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</si>
  <si>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</si>
  <si>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</si>
  <si>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</si>
  <si>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</si>
  <si>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</si>
  <si>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</si>
  <si>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</si>
  <si>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</si>
  <si>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</si>
  <si>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</si>
  <si>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</si>
  <si>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</si>
  <si>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</si>
  <si>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</si>
  <si>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</si>
  <si>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</si>
  <si>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</si>
  <si>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</si>
  <si>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</si>
  <si>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</si>
  <si>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</si>
  <si>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</si>
  <si>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</si>
  <si>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</si>
  <si>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</si>
  <si>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</si>
  <si>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</si>
  <si>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</si>
  <si>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</si>
  <si>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</si>
  <si>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</si>
  <si>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</si>
  <si>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</si>
  <si>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</si>
  <si>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</si>
  <si>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</si>
  <si>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</si>
  <si>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</si>
  <si>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</si>
  <si>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</si>
  <si>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</si>
  <si>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</si>
  <si>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</si>
  <si>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</si>
  <si>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</si>
  <si>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</si>
  <si>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</si>
  <si>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</si>
  <si>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</si>
  <si>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</si>
  <si>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</si>
  <si>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</si>
  <si>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</si>
  <si>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</si>
  <si>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</si>
  <si>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</si>
  <si>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</si>
  <si>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</si>
  <si>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</si>
  <si>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</si>
  <si>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</si>
  <si>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</si>
  <si>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</si>
  <si>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</si>
  <si>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</si>
  <si>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</si>
  <si>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</si>
  <si>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</si>
  <si>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</si>
  <si>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</si>
  <si>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</si>
  <si>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</si>
  <si>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</si>
  <si>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</si>
  <si>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</si>
  <si>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</si>
  <si>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</si>
  <si>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</si>
  <si>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</si>
  <si>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</si>
  <si>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</si>
  <si>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</si>
  <si>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</si>
  <si>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</si>
  <si>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</si>
  <si>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</si>
  <si>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</si>
  <si>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</si>
  <si>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</si>
  <si>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</si>
  <si>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</si>
  <si>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</si>
  <si>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</si>
  <si>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</si>
  <si>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</si>
  <si>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</si>
  <si>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</si>
  <si>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</si>
  <si>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</si>
  <si>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</si>
  <si>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</si>
  <si>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</si>
  <si>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</si>
  <si>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</si>
  <si>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</si>
  <si>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</si>
  <si>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</si>
  <si>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</si>
  <si>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</si>
  <si>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</si>
  <si>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</si>
  <si>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</si>
  <si>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</si>
  <si>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</si>
  <si>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</si>
  <si>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</si>
  <si>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</si>
  <si>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</si>
  <si>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</si>
  <si>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</si>
  <si>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</si>
  <si>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</si>
  <si>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</si>
  <si>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</si>
  <si>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</si>
  <si>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</si>
  <si>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</si>
  <si>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</si>
  <si>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</si>
  <si>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</si>
  <si>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</si>
  <si>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</si>
  <si>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</si>
  <si>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</si>
  <si>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</si>
  <si>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</si>
  <si>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</si>
  <si>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</si>
  <si>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</si>
  <si>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</si>
  <si>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</si>
  <si>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</si>
  <si>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</si>
  <si>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</si>
  <si>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</si>
  <si>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</si>
  <si>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</si>
  <si>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</si>
  <si>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</si>
  <si>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</si>
  <si>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</si>
  <si>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</si>
  <si>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</si>
  <si>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</si>
  <si>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</si>
  <si>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</si>
  <si>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</si>
  <si>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</si>
  <si>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</si>
  <si>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</si>
  <si>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</si>
  <si>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</si>
  <si>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</si>
  <si>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</si>
  <si>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</si>
  <si>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</si>
  <si>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</si>
  <si>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</si>
  <si>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</si>
  <si>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</si>
  <si>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</si>
  <si>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</si>
  <si>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</si>
  <si>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</si>
  <si>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</si>
  <si>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</si>
  <si>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</si>
  <si>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</si>
  <si>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</si>
  <si>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</si>
  <si>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</si>
  <si>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</si>
  <si>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</si>
  <si>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</si>
  <si>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</si>
  <si>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</si>
  <si>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</si>
  <si>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</si>
  <si>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</si>
  <si>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</si>
  <si>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</si>
  <si>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</si>
  <si>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</si>
  <si>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</si>
  <si>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</si>
  <si>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</si>
  <si>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</si>
  <si>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</si>
  <si>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</si>
  <si>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</si>
  <si>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</si>
  <si>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</si>
  <si>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</si>
  <si>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</si>
  <si>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</si>
  <si>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</si>
  <si>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</si>
  <si>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</si>
  <si>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</si>
  <si>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</si>
  <si>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</si>
  <si>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</si>
  <si>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</si>
  <si>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</si>
  <si>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</si>
  <si>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</si>
  <si>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</si>
  <si>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</si>
  <si>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</si>
  <si>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</si>
  <si>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</si>
  <si>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</si>
  <si>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</si>
  <si>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</si>
  <si>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</si>
  <si>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</si>
  <si>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</si>
  <si>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</si>
  <si>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</si>
  <si>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</si>
  <si>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</si>
  <si>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</si>
  <si>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</si>
  <si>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</si>
  <si>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</si>
  <si>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</si>
  <si>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</si>
  <si>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</si>
  <si>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</si>
  <si>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</si>
  <si>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</si>
  <si>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</si>
  <si>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</si>
  <si>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</si>
  <si>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</si>
  <si>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</si>
  <si>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</si>
  <si>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</si>
  <si>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</si>
  <si>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</si>
  <si>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</si>
  <si>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</si>
  <si>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</si>
  <si>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</si>
  <si>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</si>
  <si>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</si>
  <si>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</si>
  <si>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</si>
  <si>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</si>
  <si>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</si>
  <si>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</si>
  <si>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</si>
  <si>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</si>
  <si>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</si>
  <si>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</si>
  <si>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</si>
  <si>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</si>
  <si>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</si>
  <si>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</si>
  <si>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</si>
  <si>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</si>
  <si>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</si>
  <si>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</si>
  <si>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</si>
  <si>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</si>
  <si>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</si>
  <si>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</si>
  <si>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</si>
  <si>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</si>
  <si>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</si>
  <si>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</si>
  <si>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</si>
  <si>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</si>
  <si>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</si>
  <si>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</si>
  <si>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</si>
  <si>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</si>
  <si>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</si>
  <si>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</si>
  <si>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</si>
  <si>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</si>
  <si>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</si>
  <si>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</si>
  <si>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</si>
  <si>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</si>
  <si>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</si>
  <si>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</si>
  <si>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</si>
  <si>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</si>
  <si>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</si>
  <si>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</si>
  <si>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</si>
  <si>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</si>
  <si>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</si>
  <si>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</si>
  <si>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</si>
  <si>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</si>
  <si>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</si>
  <si>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</si>
  <si>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</si>
  <si>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</si>
  <si>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</si>
  <si>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</si>
  <si>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</si>
  <si>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</si>
  <si>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</si>
  <si>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</si>
  <si>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</si>
  <si>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</si>
  <si>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</si>
  <si>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</si>
  <si>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</si>
  <si>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</si>
  <si>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</si>
  <si>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</si>
  <si>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</si>
  <si>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</si>
  <si>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</si>
  <si>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</si>
  <si>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</si>
  <si>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</si>
  <si>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</si>
  <si>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</si>
  <si>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</si>
  <si>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</si>
  <si>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</si>
  <si>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</si>
  <si>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</si>
  <si>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</si>
  <si>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</si>
  <si>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</si>
  <si>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</si>
  <si>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</si>
  <si>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</si>
  <si>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</si>
  <si>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</si>
  <si>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</si>
  <si>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</si>
  <si>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</si>
  <si>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</si>
  <si>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</si>
  <si>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</si>
  <si>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</si>
  <si>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</si>
  <si>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</si>
  <si>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</si>
  <si>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</si>
  <si>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</si>
  <si>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</si>
  <si>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</si>
  <si>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</si>
  <si>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</si>
  <si>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</si>
  <si>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</si>
  <si>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</si>
  <si>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</si>
  <si>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</si>
  <si>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</si>
  <si>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</si>
  <si>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</si>
  <si>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</si>
  <si>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</si>
  <si>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</si>
  <si>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</si>
  <si>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</si>
  <si>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</si>
  <si>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</si>
  <si>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</si>
  <si>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</si>
  <si>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</si>
  <si>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</si>
  <si>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</si>
  <si>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</si>
  <si>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</si>
  <si>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</si>
  <si>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</si>
  <si>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</si>
  <si>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</si>
  <si>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</si>
  <si>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</si>
  <si>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</si>
  <si>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</si>
  <si>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</si>
  <si>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</si>
  <si>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</si>
  <si>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</si>
  <si>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</si>
  <si>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</si>
  <si>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</si>
  <si>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</si>
  <si>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</si>
  <si>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</si>
  <si>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</si>
  <si>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</si>
  <si>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</si>
  <si>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</si>
  <si>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</si>
  <si>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</si>
  <si>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</si>
  <si>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</si>
  <si>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</si>
  <si>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</si>
  <si>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</si>
  <si>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</si>
  <si>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</si>
  <si>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</si>
  <si>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</si>
  <si>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</si>
  <si>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</si>
  <si>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</si>
  <si>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</si>
  <si>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</si>
  <si>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</si>
  <si>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</si>
  <si>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</si>
  <si>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</si>
  <si>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</si>
  <si>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</si>
  <si>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</si>
  <si>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</si>
  <si>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</si>
  <si>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</si>
  <si>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</si>
  <si>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</si>
  <si>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</si>
  <si>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</si>
  <si>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</si>
  <si>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</si>
  <si>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</si>
  <si>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</si>
  <si>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</si>
  <si>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</si>
  <si>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</si>
  <si>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</si>
  <si>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</si>
  <si>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</si>
  <si>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</si>
  <si>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</si>
  <si>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</si>
  <si>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</si>
  <si>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</si>
  <si>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</si>
  <si>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</si>
  <si>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</si>
  <si>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</si>
  <si>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</si>
  <si>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</si>
  <si>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</si>
  <si>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</si>
  <si>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</si>
  <si>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</si>
  <si>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</si>
  <si>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</si>
  <si>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</si>
  <si>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</si>
  <si>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</si>
  <si>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</si>
  <si>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</si>
  <si>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</si>
  <si>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</si>
  <si>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</si>
  <si>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</si>
  <si>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</si>
  <si>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</si>
  <si>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</si>
  <si>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</si>
  <si>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</si>
  <si>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</si>
  <si>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</si>
  <si>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</si>
  <si>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</si>
  <si>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</si>
  <si>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</si>
  <si>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</si>
  <si>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</si>
  <si>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</si>
  <si>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</si>
  <si>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</si>
  <si>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</si>
  <si>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</si>
  <si>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</si>
  <si>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</si>
  <si>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</si>
  <si>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</si>
  <si>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</si>
  <si>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</si>
  <si>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</si>
  <si>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</si>
  <si>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</si>
  <si>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</si>
  <si>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</si>
  <si>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</si>
  <si>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</si>
  <si>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</si>
  <si>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</si>
  <si>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</si>
  <si>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</si>
  <si>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</si>
  <si>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</si>
  <si>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</si>
  <si>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</si>
  <si>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</si>
  <si>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</si>
  <si>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</si>
  <si>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</si>
  <si>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</si>
  <si>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</si>
  <si>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</si>
  <si>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</si>
  <si>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</si>
  <si>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</si>
  <si>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</si>
  <si>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</si>
  <si>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</si>
  <si>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</si>
  <si>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</si>
  <si>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</si>
  <si>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</si>
  <si>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</si>
  <si>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</si>
  <si>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</si>
  <si>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</si>
  <si>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</si>
  <si>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</si>
  <si>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</si>
  <si>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</si>
  <si>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</si>
  <si>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</si>
  <si>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</si>
  <si>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</si>
  <si>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</si>
  <si>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</si>
  <si>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</si>
  <si>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</si>
  <si>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</si>
  <si>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</si>
  <si>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</si>
  <si>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</si>
  <si>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</si>
  <si>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</si>
  <si>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</si>
  <si>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</si>
  <si>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</si>
  <si>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</si>
  <si>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</si>
  <si>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</si>
  <si>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</si>
  <si>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</si>
  <si>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</si>
  <si>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</si>
  <si>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</si>
  <si>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</si>
  <si>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</si>
  <si>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</si>
  <si>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</si>
  <si>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</si>
  <si>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</si>
  <si>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</si>
  <si>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</si>
  <si>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</si>
  <si>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</si>
  <si>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</si>
  <si>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</si>
  <si>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</si>
  <si>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</si>
  <si>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</si>
  <si>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</si>
  <si>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</si>
  <si>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</si>
  <si>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</si>
  <si>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</si>
  <si>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</si>
  <si>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</si>
  <si>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</si>
  <si>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</si>
  <si>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</si>
  <si>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</si>
  <si>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</si>
  <si>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</si>
  <si>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</si>
  <si>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</si>
  <si>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</si>
  <si>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</si>
  <si>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</si>
  <si>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</si>
  <si>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</si>
  <si>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</si>
  <si>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</si>
  <si>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</si>
  <si>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</si>
  <si>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</si>
  <si>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</si>
  <si>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</si>
  <si>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</si>
  <si>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</si>
  <si>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</si>
  <si>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</si>
  <si>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</si>
  <si>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</si>
  <si>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</si>
  <si>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</si>
  <si>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</si>
  <si>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</si>
  <si>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</si>
  <si>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</si>
  <si>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</si>
  <si>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</si>
  <si>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</si>
  <si>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</si>
  <si>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</si>
  <si>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</si>
  <si>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</si>
  <si>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</si>
  <si>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</si>
  <si>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</si>
  <si>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</si>
  <si>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</si>
  <si>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</si>
  <si>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</si>
  <si>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</si>
  <si>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</si>
  <si>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</si>
  <si>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</si>
  <si>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</si>
  <si>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</si>
  <si>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</si>
  <si>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</si>
  <si>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</si>
  <si>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</si>
  <si>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</si>
  <si>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</si>
  <si>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</si>
  <si>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</si>
  <si>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</si>
  <si>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</si>
  <si>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</si>
  <si>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</si>
  <si>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</si>
  <si>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</si>
  <si>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</si>
  <si>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</si>
  <si>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</si>
  <si>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</si>
  <si>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</si>
  <si>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</si>
  <si>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</si>
  <si>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</si>
  <si>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</si>
  <si>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</si>
  <si>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</si>
  <si>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</si>
  <si>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</si>
  <si>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</si>
  <si>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</si>
  <si>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</si>
  <si>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</si>
  <si>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</si>
  <si>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</si>
  <si>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</si>
  <si>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</si>
  <si>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</si>
  <si>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</si>
  <si>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</si>
  <si>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</si>
  <si>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</si>
  <si>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</si>
  <si>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</si>
  <si>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</si>
  <si>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</si>
  <si>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</si>
  <si>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</si>
  <si>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</si>
  <si>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</si>
  <si>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</si>
  <si>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</si>
  <si>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</si>
  <si>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</si>
  <si>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</si>
  <si>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</si>
  <si>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</si>
  <si>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</si>
  <si>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</si>
  <si>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</si>
  <si>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</si>
  <si>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</si>
  <si>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</si>
  <si>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</si>
  <si>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</si>
  <si>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</si>
  <si>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</si>
  <si>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</si>
  <si>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</si>
  <si>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</si>
  <si>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</si>
  <si>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</si>
  <si>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</si>
  <si>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</si>
  <si>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</si>
  <si>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</si>
  <si>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</si>
  <si>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</si>
  <si>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</si>
  <si>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</si>
  <si>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</si>
  <si>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</si>
  <si>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</si>
  <si>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</si>
  <si>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</si>
  <si>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</si>
  <si>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</si>
  <si>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</si>
  <si>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</si>
  <si>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</si>
  <si>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</si>
  <si>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</si>
  <si>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</si>
  <si>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</si>
  <si>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</si>
  <si>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</si>
  <si>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</si>
  <si>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</si>
  <si>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</si>
  <si>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</si>
  <si>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</si>
  <si>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</si>
  <si>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</si>
  <si>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</si>
  <si>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</si>
  <si>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</si>
  <si>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</si>
  <si>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</si>
  <si>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</si>
  <si>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</si>
  <si>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</si>
  <si>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</si>
  <si>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</si>
  <si>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</si>
  <si>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</si>
  <si>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</si>
  <si>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</si>
  <si>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</si>
  <si>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</si>
  <si>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</si>
  <si>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</si>
  <si>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</si>
  <si>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</si>
  <si>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</si>
  <si>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</si>
  <si>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</si>
  <si>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</si>
  <si>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</si>
  <si>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</si>
  <si>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</si>
  <si>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</si>
  <si>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</si>
  <si>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</si>
  <si>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</si>
  <si>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</si>
  <si>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</si>
  <si>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</si>
  <si>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</si>
  <si>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</si>
  <si>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</si>
  <si>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</si>
  <si>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</si>
  <si>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</si>
  <si>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</si>
  <si>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</si>
  <si>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</si>
  <si>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</si>
  <si>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</si>
  <si>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</si>
  <si>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</si>
  <si>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</si>
  <si>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</si>
  <si>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</si>
  <si>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</si>
  <si>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</si>
  <si>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</si>
  <si>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</si>
  <si>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</si>
  <si>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</si>
  <si>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</si>
  <si>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</si>
  <si>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</si>
  <si>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</si>
  <si>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</si>
  <si>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</si>
  <si>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</si>
  <si>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</si>
  <si>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</si>
  <si>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</si>
  <si>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</si>
  <si>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</si>
  <si>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</si>
  <si>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</si>
  <si>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</si>
  <si>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</si>
  <si>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</si>
  <si>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</si>
  <si>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</si>
  <si>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</si>
  <si>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</si>
  <si>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</si>
  <si>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</si>
  <si>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</si>
  <si>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</si>
  <si>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</si>
  <si>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</si>
  <si>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</si>
  <si>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</si>
  <si>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</si>
  <si>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</si>
  <si>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</si>
  <si>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</si>
  <si>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</si>
  <si>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</si>
  <si>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</si>
  <si>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</si>
  <si>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</si>
  <si>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</si>
  <si>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</si>
  <si>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</si>
  <si>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</si>
  <si>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</si>
  <si>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</si>
  <si>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</si>
  <si>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</si>
  <si>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</si>
  <si>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</si>
  <si>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</si>
  <si>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</si>
  <si>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</si>
  <si>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</si>
  <si>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</si>
  <si>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</si>
  <si>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</si>
  <si>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</si>
  <si>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</si>
  <si>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</si>
  <si>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</si>
  <si>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</si>
  <si>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</si>
  <si>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</si>
  <si>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</si>
  <si>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</si>
  <si>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</si>
  <si>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</si>
  <si>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</si>
  <si>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</si>
  <si>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</si>
  <si>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</si>
  <si>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</si>
  <si>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</si>
  <si>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</si>
  <si>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</si>
  <si>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</si>
  <si>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</si>
  <si>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</si>
  <si>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</si>
  <si>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</si>
  <si>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</si>
  <si>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</si>
  <si>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</si>
  <si>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</si>
  <si>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</si>
  <si>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</si>
  <si>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</si>
  <si>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</si>
  <si>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</si>
  <si>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</si>
  <si>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</si>
  <si>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</si>
  <si>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</si>
  <si>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</si>
  <si>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</si>
  <si>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</si>
  <si>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</si>
  <si>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</si>
  <si>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</si>
  <si>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</si>
  <si>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</si>
  <si>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</si>
  <si>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</si>
  <si>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</si>
  <si>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</si>
  <si>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</si>
  <si>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</si>
  <si>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</si>
  <si>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</si>
  <si>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</si>
  <si>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</si>
  <si>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</si>
  <si>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</si>
  <si>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</si>
  <si>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</si>
  <si>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</si>
  <si>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</si>
  <si>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</si>
  <si>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</si>
  <si>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</si>
  <si>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</si>
  <si>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</si>
  <si>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</si>
  <si>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</si>
  <si>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</si>
  <si>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</si>
  <si>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</si>
  <si>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</si>
  <si>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</si>
  <si>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</si>
  <si>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</si>
  <si>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</si>
  <si>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</si>
  <si>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</si>
  <si>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</si>
  <si>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</si>
  <si>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</si>
  <si>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</si>
  <si>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</si>
  <si>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</si>
  <si>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</si>
  <si>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</si>
  <si>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</si>
  <si>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</si>
  <si>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</si>
  <si>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</si>
  <si>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</si>
  <si>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</si>
  <si>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</si>
  <si>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</si>
  <si>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</si>
  <si>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</si>
  <si>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</si>
  <si>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</si>
  <si>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</si>
  <si>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</si>
  <si>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</si>
  <si>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</si>
  <si>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</si>
  <si>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</si>
  <si>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</si>
  <si>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</si>
  <si>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</si>
  <si>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</si>
  <si>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</si>
  <si>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</si>
  <si>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</si>
  <si>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</si>
  <si>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</si>
  <si>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</si>
  <si>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</si>
  <si>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</si>
  <si>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</si>
  <si>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</si>
  <si>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</si>
  <si>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</si>
  <si>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</si>
  <si>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</si>
  <si>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</si>
  <si>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</si>
  <si>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</si>
  <si>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</si>
  <si>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</si>
  <si>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</si>
  <si>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</si>
  <si>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</si>
  <si>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</si>
  <si>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</si>
  <si>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</si>
  <si>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</si>
  <si>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</si>
  <si>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</si>
  <si>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</si>
  <si>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</si>
  <si>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</si>
  <si>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</si>
  <si>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</si>
  <si>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</si>
  <si>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</si>
  <si>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</si>
  <si>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</si>
  <si>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</si>
  <si>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</si>
  <si>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</si>
  <si>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</si>
  <si>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</si>
  <si>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</si>
  <si>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</si>
  <si>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</si>
  <si>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</si>
  <si>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</si>
  <si>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</si>
  <si>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</si>
  <si>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</si>
  <si>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</si>
  <si>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</si>
  <si>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</si>
  <si>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</si>
  <si>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</si>
  <si>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</si>
  <si>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</si>
  <si>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</si>
  <si>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</si>
  <si>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</si>
  <si>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</si>
  <si>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</si>
  <si>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</si>
  <si>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</si>
  <si>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</si>
  <si>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</si>
  <si>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</si>
  <si>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</si>
  <si>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</si>
  <si>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</si>
  <si>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</si>
  <si>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</si>
  <si>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</si>
  <si>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</si>
  <si>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</si>
  <si>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</si>
  <si>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</si>
  <si>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</si>
  <si>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</si>
  <si>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</si>
  <si>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</si>
  <si>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</si>
  <si>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</si>
  <si>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</si>
  <si>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</si>
  <si>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</si>
  <si>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</si>
  <si>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</si>
  <si>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</si>
  <si>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</si>
  <si>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</si>
  <si>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</si>
  <si>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</si>
  <si>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</si>
  <si>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</si>
  <si>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</si>
  <si>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</si>
  <si>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</si>
  <si>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</si>
  <si>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</si>
  <si>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</si>
  <si>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</si>
  <si>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</si>
  <si>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</si>
  <si>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</si>
  <si>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</si>
  <si>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</si>
  <si>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</si>
  <si>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</si>
  <si>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</si>
  <si>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</si>
  <si>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</si>
  <si>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</si>
  <si>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</si>
  <si>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</si>
  <si>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</si>
  <si>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</si>
  <si>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</si>
  <si>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</si>
  <si>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</si>
  <si>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</si>
  <si>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</si>
  <si>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</si>
  <si>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</si>
  <si>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</si>
  <si>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</si>
  <si>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</si>
  <si>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</si>
  <si>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</si>
  <si>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</si>
  <si>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</si>
  <si>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</si>
  <si>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</si>
  <si>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</si>
  <si>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</si>
  <si>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</si>
  <si>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</si>
  <si>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</si>
  <si>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</si>
  <si>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</si>
  <si>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</si>
  <si>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</si>
  <si>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</si>
  <si>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</si>
  <si>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</si>
  <si>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</si>
  <si>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</si>
  <si>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</si>
  <si>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</si>
  <si>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</si>
  <si>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</si>
  <si>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</si>
  <si>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</si>
  <si>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</si>
  <si>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</si>
  <si>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</si>
  <si>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</si>
  <si>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</si>
  <si>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</si>
  <si>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</si>
  <si>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</si>
  <si>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</si>
  <si>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</si>
  <si>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</si>
  <si>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</si>
  <si>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</si>
  <si>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</si>
  <si>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</si>
  <si>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</si>
  <si>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</si>
  <si>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</si>
  <si>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</si>
  <si>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</si>
  <si>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</si>
  <si>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</si>
  <si>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</si>
  <si>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</si>
  <si>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</si>
  <si>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</si>
  <si>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</si>
  <si>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</si>
  <si>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</si>
  <si>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</si>
  <si>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</si>
  <si>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</si>
  <si>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</si>
  <si>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</si>
  <si>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</si>
  <si>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</si>
  <si>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</si>
  <si>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</si>
  <si>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</si>
  <si>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</si>
  <si>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</si>
  <si>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</si>
  <si>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</si>
  <si>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</si>
  <si>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</si>
  <si>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</si>
  <si>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</si>
  <si>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</si>
  <si>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</si>
  <si>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</si>
  <si>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</si>
  <si>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</si>
  <si>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</si>
  <si>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</si>
  <si>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</si>
  <si>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</si>
  <si>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</si>
  <si>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</si>
  <si>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</si>
  <si>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</si>
  <si>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</si>
  <si>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</si>
  <si>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</si>
  <si>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</si>
  <si>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</si>
  <si>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</si>
  <si>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</si>
  <si>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</si>
  <si>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</si>
  <si>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</si>
  <si>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</si>
  <si>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</si>
  <si>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</si>
  <si>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</si>
  <si>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</si>
  <si>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</si>
  <si>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</si>
  <si>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</si>
  <si>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</si>
  <si>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</si>
  <si>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</si>
  <si>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</si>
  <si>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</si>
  <si>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</si>
  <si>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</si>
  <si>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</si>
  <si>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</si>
  <si>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</si>
  <si>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</si>
  <si>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</si>
  <si>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</si>
  <si>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</si>
  <si>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</si>
  <si>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</si>
  <si>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</si>
  <si>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</si>
  <si>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</si>
  <si>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</si>
  <si>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</si>
  <si>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</si>
  <si>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</si>
  <si>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</si>
  <si>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</si>
  <si>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</si>
  <si>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</si>
  <si>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</si>
  <si>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</si>
  <si>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</si>
  <si>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</si>
  <si>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</si>
  <si>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</si>
  <si>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</si>
  <si>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</si>
  <si>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</si>
  <si>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</si>
  <si>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</si>
  <si>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</si>
  <si>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</si>
  <si>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</si>
  <si>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</si>
  <si>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</si>
  <si>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</si>
  <si>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</si>
  <si>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</si>
  <si>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</si>
  <si>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</si>
  <si>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</si>
  <si>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</si>
  <si>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</si>
  <si>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</si>
  <si>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</si>
  <si>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</si>
  <si>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</si>
  <si>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</si>
  <si>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</si>
  <si>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</si>
  <si>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</si>
  <si>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</si>
  <si>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</si>
  <si>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</si>
  <si>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</si>
  <si>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</si>
  <si>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</si>
  <si>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</si>
  <si>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</si>
  <si>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</si>
  <si>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</si>
  <si>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</si>
  <si>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</si>
  <si>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</si>
  <si>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</si>
  <si>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</si>
  <si>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</si>
  <si>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</si>
  <si>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</si>
  <si>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</si>
  <si>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</si>
  <si>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</si>
  <si>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</si>
  <si>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</si>
  <si>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</si>
  <si>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</si>
  <si>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</si>
  <si>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</si>
  <si>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</si>
  <si>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</si>
  <si>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</si>
  <si>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</si>
  <si>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</si>
  <si>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</si>
  <si>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</si>
  <si>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</si>
  <si>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</si>
  <si>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</si>
  <si>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</si>
  <si>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</si>
  <si>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</si>
  <si>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</si>
  <si>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</si>
  <si>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</si>
  <si>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</si>
  <si>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</si>
  <si>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</si>
  <si>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</si>
  <si>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</si>
  <si>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</si>
  <si>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</si>
  <si>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</si>
  <si>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</si>
  <si>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</si>
  <si>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</si>
  <si>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</si>
  <si>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</si>
  <si>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</si>
  <si>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</si>
  <si>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</si>
  <si>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</si>
  <si>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</si>
  <si>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</si>
  <si>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</si>
  <si>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</si>
  <si>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</si>
  <si>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</si>
  <si>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</si>
  <si>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</si>
  <si>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</si>
  <si>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</si>
  <si>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</si>
  <si>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</si>
  <si>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</si>
  <si>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</si>
  <si>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</si>
  <si>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</si>
  <si>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</si>
  <si>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</si>
  <si>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</si>
  <si>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</si>
  <si>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</si>
  <si>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</si>
  <si>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</si>
  <si>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</si>
  <si>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</si>
  <si>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</si>
  <si>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</si>
  <si>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</si>
  <si>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</si>
  <si>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</si>
  <si>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</si>
  <si>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</si>
  <si>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</si>
  <si>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</si>
  <si>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</si>
  <si>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</si>
  <si>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</si>
  <si>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</si>
  <si>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</si>
  <si>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</si>
  <si>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</si>
  <si>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</si>
  <si>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</si>
  <si>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</si>
  <si>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</si>
  <si>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</si>
  <si>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</si>
  <si>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</si>
  <si>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</si>
  <si>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</si>
  <si>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</si>
  <si>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</si>
  <si>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</si>
  <si>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</si>
  <si>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</si>
  <si>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</si>
  <si>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</si>
  <si>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</si>
  <si>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</si>
  <si>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</si>
  <si>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</si>
  <si>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</si>
  <si>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</si>
  <si>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</si>
  <si>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</si>
  <si>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</si>
  <si>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</si>
  <si>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</si>
  <si>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</si>
  <si>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</si>
  <si>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</si>
  <si>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</si>
  <si>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</si>
  <si>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</si>
  <si>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</si>
  <si>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</si>
  <si>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</si>
  <si>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</si>
  <si>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</si>
  <si>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</si>
  <si>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</si>
  <si>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</si>
  <si>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</si>
  <si>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</si>
  <si>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</si>
  <si>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</si>
  <si>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</si>
  <si>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</si>
  <si>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</si>
  <si>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</si>
  <si>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</si>
  <si>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</si>
  <si>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</si>
  <si>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</si>
  <si>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</si>
  <si>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</si>
  <si>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</si>
  <si>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</si>
  <si>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</si>
  <si>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</si>
  <si>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</si>
  <si>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</si>
  <si>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</si>
  <si>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</si>
  <si>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</si>
  <si>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</si>
  <si>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</si>
  <si>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</si>
  <si>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</si>
  <si>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</si>
  <si>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</si>
  <si>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</si>
  <si>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</si>
  <si>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</si>
  <si>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</si>
  <si>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</si>
  <si>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</si>
  <si>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</si>
  <si>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</si>
  <si>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</si>
  <si>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</si>
  <si>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</si>
  <si>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</si>
  <si>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</si>
  <si>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</si>
  <si>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</si>
  <si>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</si>
  <si>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</si>
  <si>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</si>
  <si>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</si>
  <si>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</si>
  <si>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</si>
  <si>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</si>
  <si>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</si>
  <si>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</si>
  <si>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</si>
  <si>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</si>
  <si>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</si>
  <si>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</si>
  <si>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</si>
  <si>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</si>
  <si>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</si>
  <si>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</si>
  <si>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</si>
  <si>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</si>
  <si>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</si>
  <si>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</si>
  <si>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</si>
  <si>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</si>
  <si>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</si>
  <si>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</si>
  <si>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</si>
  <si>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</si>
  <si>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</si>
  <si>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</si>
  <si>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</si>
  <si>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</si>
  <si>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</si>
  <si>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</si>
  <si>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</si>
  <si>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</si>
  <si>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</si>
  <si>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</si>
  <si>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</si>
  <si>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</si>
  <si>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</si>
  <si>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</si>
  <si>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</si>
  <si>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</si>
  <si>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</si>
  <si>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</si>
  <si>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</si>
  <si>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</si>
  <si>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</si>
  <si>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</si>
  <si>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</si>
  <si>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</si>
  <si>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</si>
  <si>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</si>
  <si>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</si>
  <si>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</si>
  <si>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</si>
  <si>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</si>
  <si>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</si>
  <si>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</si>
  <si>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</si>
  <si>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</si>
  <si>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</si>
  <si>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</si>
  <si>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</si>
  <si>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</si>
  <si>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</si>
  <si>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</si>
  <si>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</si>
  <si>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</si>
  <si>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</si>
  <si>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</si>
  <si>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</si>
  <si>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</si>
  <si>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</si>
  <si>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</si>
  <si>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</si>
  <si>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</si>
  <si>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</si>
  <si>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</si>
  <si>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</si>
  <si>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</si>
  <si>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</si>
  <si>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</si>
  <si>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</si>
  <si>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</si>
  <si>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</si>
  <si>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</si>
  <si>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</si>
  <si>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</si>
  <si>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</si>
  <si>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</si>
  <si>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</si>
  <si>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</si>
  <si>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</si>
  <si>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</si>
  <si>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</si>
  <si>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</si>
  <si>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</si>
  <si>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</si>
  <si>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</si>
  <si>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</si>
  <si>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</si>
  <si>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</si>
  <si>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</si>
  <si>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</si>
  <si>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</si>
  <si>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</si>
  <si>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</si>
  <si>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</si>
  <si>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</si>
  <si>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</si>
  <si>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</si>
  <si>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</si>
  <si>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</si>
  <si>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</si>
  <si>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</si>
  <si>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</si>
  <si>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</si>
  <si>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</si>
  <si>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</si>
  <si>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</si>
  <si>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</si>
  <si>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</si>
  <si>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</si>
  <si>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</si>
  <si>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</si>
  <si>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</si>
  <si>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</si>
  <si>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</si>
  <si>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</si>
  <si>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</si>
  <si>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</si>
  <si>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</si>
  <si>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</si>
  <si>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</si>
  <si>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</si>
  <si>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</si>
  <si>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</si>
  <si>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</si>
  <si>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</si>
  <si>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</si>
  <si>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</si>
  <si>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</si>
  <si>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</si>
  <si>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</si>
  <si>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</si>
  <si>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</si>
  <si>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</si>
  <si>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</si>
  <si>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</si>
  <si>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</si>
  <si>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</si>
  <si>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</si>
  <si>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</si>
  <si>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</si>
  <si>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</si>
  <si>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</si>
  <si>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</si>
  <si>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</si>
  <si>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</si>
  <si>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</si>
  <si>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</si>
  <si>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</si>
  <si>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</si>
  <si>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</si>
  <si>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</si>
  <si>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</si>
  <si>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</si>
  <si>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</si>
  <si>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</si>
  <si>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</si>
  <si>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</si>
  <si>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</si>
  <si>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</si>
  <si>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</si>
  <si>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</si>
  <si>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</si>
  <si>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</si>
  <si>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</si>
  <si>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</si>
  <si>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</si>
  <si>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</si>
  <si>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</si>
  <si>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</si>
  <si>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</si>
  <si>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</si>
  <si>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</si>
  <si>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</si>
  <si>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</si>
  <si>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</si>
  <si>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</si>
  <si>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</si>
  <si>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</si>
  <si>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</si>
  <si>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</si>
  <si>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</si>
  <si>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</si>
  <si>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</si>
  <si>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</si>
  <si>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</si>
  <si>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</si>
  <si>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</si>
  <si>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</si>
  <si>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</si>
  <si>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</si>
  <si>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</si>
  <si>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</si>
  <si>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</si>
  <si>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</si>
  <si>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</si>
  <si>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</si>
  <si>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</si>
  <si>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</si>
  <si>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</si>
  <si>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</si>
  <si>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</si>
  <si>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</si>
  <si>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</si>
  <si>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</si>
  <si>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</si>
  <si>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</si>
  <si>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</si>
  <si>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</si>
  <si>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</si>
  <si>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</si>
  <si>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</si>
  <si>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</si>
  <si>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</si>
  <si>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</si>
  <si>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</si>
  <si>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</si>
  <si>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</si>
  <si>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</si>
  <si>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</si>
  <si>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</si>
  <si>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</si>
  <si>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</si>
  <si>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</si>
  <si>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</si>
  <si>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</si>
  <si>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</si>
  <si>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</si>
  <si>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</si>
  <si>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</si>
  <si>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</si>
  <si>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</si>
  <si>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</si>
  <si>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</si>
  <si>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</si>
  <si>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</si>
  <si>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</si>
  <si>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</si>
  <si>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</si>
  <si>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</si>
  <si>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</si>
  <si>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</si>
  <si>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</si>
  <si>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</si>
  <si>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</si>
  <si>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</si>
  <si>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</si>
  <si>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</si>
  <si>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</si>
  <si>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</si>
  <si>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</si>
  <si>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</si>
  <si>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</si>
  <si>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</si>
  <si>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</si>
  <si>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</si>
  <si>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</si>
  <si>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</si>
  <si>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</si>
  <si>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</si>
  <si>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</si>
  <si>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</si>
  <si>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</si>
  <si>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</si>
  <si>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</si>
  <si>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</si>
  <si>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</si>
  <si>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</si>
  <si>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</si>
  <si>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</si>
  <si>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</si>
  <si>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</si>
  <si>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</si>
  <si>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</si>
  <si>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</si>
  <si>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</si>
  <si>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</si>
  <si>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</si>
  <si>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</si>
  <si>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</si>
  <si>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</si>
  <si>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</si>
  <si>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</si>
  <si>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</si>
  <si>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</si>
  <si>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</si>
  <si>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</si>
  <si>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</si>
  <si>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</si>
  <si>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</si>
  <si>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</si>
  <si>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</si>
  <si>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</si>
  <si>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</si>
  <si>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</si>
  <si>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</si>
  <si>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</si>
  <si>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</si>
  <si>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</si>
  <si>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</si>
  <si>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</si>
  <si>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</si>
  <si>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</si>
  <si>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</si>
  <si>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</si>
  <si>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</si>
  <si>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</si>
  <si>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</si>
  <si>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</si>
  <si>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</si>
  <si>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</si>
  <si>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</si>
  <si>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</si>
  <si>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</si>
  <si>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</si>
  <si>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</si>
  <si>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</si>
  <si>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</si>
  <si>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</si>
  <si>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</si>
  <si>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</si>
  <si>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</si>
  <si>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</si>
  <si>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</si>
  <si>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</si>
  <si>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</si>
  <si>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</si>
  <si>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</si>
  <si>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</si>
  <si>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</si>
  <si>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</si>
  <si>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</si>
  <si>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</si>
  <si>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</si>
  <si>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</si>
  <si>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</si>
  <si>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</si>
  <si>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</si>
  <si>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</si>
  <si>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</si>
  <si>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</si>
  <si>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</si>
  <si>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</si>
  <si>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</si>
  <si>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</si>
  <si>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</si>
  <si>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</si>
  <si>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</si>
  <si>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</si>
  <si>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</si>
  <si>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</si>
  <si>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</si>
  <si>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</si>
  <si>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</si>
  <si>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</si>
  <si>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</si>
  <si>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</si>
  <si>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</si>
  <si>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</si>
  <si>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</si>
  <si>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</si>
  <si>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</si>
  <si>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</si>
  <si>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</si>
  <si>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</si>
  <si>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</si>
  <si>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</si>
  <si>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</si>
  <si>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</si>
  <si>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</si>
  <si>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</si>
  <si>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</si>
  <si>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</si>
  <si>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</si>
  <si>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</si>
  <si>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</si>
  <si>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</si>
  <si>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</si>
  <si>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</si>
  <si>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</si>
  <si>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</si>
  <si>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</si>
  <si>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</si>
  <si>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</si>
  <si>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</si>
  <si>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</si>
  <si>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</si>
  <si>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</si>
  <si>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</si>
  <si>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</si>
  <si>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</si>
  <si>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</si>
  <si>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</si>
  <si>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</si>
  <si>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</si>
  <si>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</si>
  <si>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</si>
  <si>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</si>
  <si>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</si>
  <si>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</si>
  <si>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</si>
  <si>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</si>
  <si>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</si>
  <si>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</si>
  <si>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</si>
  <si>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</si>
  <si>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</si>
  <si>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</si>
  <si>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</si>
  <si>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</si>
  <si>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</si>
  <si>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</si>
  <si>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</si>
  <si>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</si>
  <si>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</si>
  <si>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</si>
  <si>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</si>
  <si>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</si>
  <si>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</si>
  <si>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</si>
  <si>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</si>
  <si>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</si>
  <si>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</si>
  <si>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</si>
  <si>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</si>
  <si>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</si>
  <si>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</si>
  <si>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</si>
  <si>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</si>
  <si>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</si>
  <si>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</si>
  <si>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</si>
  <si>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</si>
  <si>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</si>
  <si>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</si>
  <si>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</si>
  <si>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</si>
  <si>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</si>
  <si>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</si>
  <si>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</si>
  <si>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</si>
  <si>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</si>
  <si>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</si>
  <si>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</si>
  <si>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</si>
  <si>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</si>
  <si>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</si>
  <si>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</si>
  <si>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</si>
  <si>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</si>
  <si>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</si>
  <si>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</si>
  <si>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</si>
  <si>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</si>
  <si>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</si>
  <si>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</si>
  <si>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</si>
  <si>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</si>
  <si>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</si>
  <si>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</si>
  <si>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</si>
  <si>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</si>
  <si>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</si>
  <si>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</si>
  <si>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</si>
  <si>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</si>
  <si>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</si>
  <si>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</si>
  <si>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</si>
  <si>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</si>
  <si>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</si>
  <si>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</si>
  <si>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</si>
  <si>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</si>
  <si>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</si>
  <si>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</si>
  <si>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</si>
  <si>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</si>
  <si>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</si>
  <si>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</si>
  <si>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</si>
  <si>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</si>
  <si>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</si>
  <si>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</si>
  <si>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</si>
  <si>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</si>
  <si>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</si>
  <si>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</si>
  <si>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</si>
  <si>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</si>
  <si>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</si>
  <si>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</si>
  <si>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</si>
  <si>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</si>
  <si>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</si>
  <si>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</si>
  <si>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</si>
  <si>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</si>
  <si>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</si>
  <si>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</si>
  <si>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</si>
  <si>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</si>
  <si>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</si>
  <si>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</si>
  <si>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</si>
  <si>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</si>
  <si>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</si>
  <si>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</si>
  <si>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</si>
  <si>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</si>
  <si>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</si>
  <si>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</si>
  <si>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</si>
  <si>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</si>
  <si>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</si>
  <si>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</si>
  <si>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</si>
  <si>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</si>
  <si>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</si>
  <si>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</si>
  <si>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</si>
  <si>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</si>
  <si>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</si>
  <si>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</si>
  <si>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</si>
  <si>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</si>
  <si>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</si>
  <si>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</si>
  <si>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</si>
  <si>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</si>
  <si>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</si>
  <si>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</si>
  <si>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</si>
  <si>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</si>
  <si>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</si>
  <si>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</si>
  <si>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</si>
  <si>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</si>
  <si>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</si>
  <si>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</si>
  <si>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</si>
  <si>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</si>
  <si>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</si>
  <si>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</si>
  <si>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</si>
  <si>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</si>
  <si>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</si>
  <si>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</si>
  <si>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</si>
  <si>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</si>
  <si>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</si>
  <si>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</si>
  <si>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</si>
  <si>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</si>
  <si>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</si>
  <si>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</si>
  <si>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</si>
  <si>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</si>
  <si>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</si>
  <si>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</si>
  <si>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</si>
  <si>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</si>
  <si>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</si>
  <si>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</si>
  <si>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</si>
  <si>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</si>
  <si>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</si>
  <si>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</si>
  <si>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</si>
  <si>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</si>
  <si>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</si>
  <si>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</si>
  <si>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</si>
  <si>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</si>
  <si>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</si>
  <si>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</si>
  <si>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</si>
  <si>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</si>
  <si>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</si>
  <si>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</si>
  <si>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</si>
  <si>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</si>
  <si>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</si>
  <si>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</si>
  <si>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</si>
  <si>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</si>
  <si>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</si>
  <si>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</si>
  <si>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</si>
  <si>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</si>
  <si>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</si>
  <si>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</si>
  <si>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</si>
  <si>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</si>
  <si>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</si>
  <si>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</si>
  <si>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</si>
  <si>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</si>
  <si>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</si>
  <si>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</si>
  <si>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</si>
  <si>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</si>
  <si>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</si>
  <si>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</si>
  <si>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</si>
  <si>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</si>
  <si>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</si>
  <si>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</si>
  <si>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</si>
  <si>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</si>
  <si>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</si>
  <si>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</si>
  <si>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</si>
  <si>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</si>
  <si>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</si>
  <si>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</si>
  <si>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</si>
  <si>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</si>
  <si>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</si>
  <si>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</si>
  <si>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</si>
  <si>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</si>
  <si>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</si>
  <si>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</si>
  <si>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</si>
  <si>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</si>
  <si>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</si>
  <si>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</si>
  <si>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</si>
  <si>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</si>
  <si>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</si>
  <si>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</si>
  <si>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</si>
  <si>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</si>
  <si>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</si>
  <si>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</si>
  <si>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</si>
  <si>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</si>
  <si>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</si>
  <si>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</si>
  <si>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</si>
  <si>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</si>
  <si>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</si>
  <si>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</si>
  <si>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</si>
  <si>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</si>
  <si>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</si>
  <si>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</si>
  <si>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</si>
  <si>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</si>
  <si>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</si>
  <si>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</si>
  <si>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</si>
  <si>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</si>
  <si>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</si>
  <si>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</si>
  <si>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</si>
  <si>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</si>
  <si>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</si>
  <si>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</si>
  <si>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</si>
  <si>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</si>
  <si>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</si>
  <si>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</si>
  <si>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</si>
  <si>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</si>
  <si>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</si>
  <si>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</si>
  <si>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</si>
  <si>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</si>
  <si>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</si>
  <si>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</si>
  <si>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</si>
  <si>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</si>
  <si>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</si>
  <si>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</si>
  <si>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</si>
  <si>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</si>
  <si>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</si>
  <si>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</si>
  <si>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</si>
  <si>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</si>
  <si>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</si>
  <si>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</si>
  <si>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</si>
  <si>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</si>
  <si>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</si>
  <si>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</si>
  <si>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</si>
  <si>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</si>
  <si>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</si>
  <si>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</si>
  <si>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</si>
  <si>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</si>
  <si>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</si>
  <si>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</si>
  <si>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</si>
  <si>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</si>
  <si>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</si>
  <si>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</si>
  <si>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</si>
  <si>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</si>
  <si>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</si>
  <si>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</si>
  <si>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</si>
  <si>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</si>
  <si>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</si>
  <si>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</si>
  <si>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</si>
  <si>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</si>
  <si>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</si>
  <si>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</si>
  <si>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</si>
  <si>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</si>
  <si>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</si>
  <si>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</si>
  <si>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</si>
  <si>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</si>
  <si>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</si>
  <si>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</si>
  <si>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</si>
  <si>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</si>
  <si>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</si>
  <si>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</si>
  <si>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</si>
  <si>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</si>
  <si>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</si>
  <si>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</si>
  <si>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</si>
  <si>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</si>
  <si>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</si>
  <si>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</si>
  <si>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</si>
  <si>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</si>
  <si>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</si>
  <si>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</si>
  <si>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</si>
  <si>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</si>
  <si>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</si>
  <si>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</si>
  <si>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</si>
  <si>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</si>
  <si>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</si>
  <si>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</si>
  <si>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</si>
  <si>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</si>
  <si>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</si>
  <si>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</si>
  <si>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</si>
  <si>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</si>
  <si>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</si>
  <si>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</si>
  <si>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</si>
  <si>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</si>
  <si>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</si>
  <si>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</si>
  <si>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</si>
  <si>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</si>
  <si>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</si>
  <si>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</si>
  <si>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</si>
  <si>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</si>
  <si>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</si>
  <si>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</si>
  <si>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</si>
  <si>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</si>
  <si>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</si>
  <si>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</si>
  <si>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</si>
  <si>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</si>
  <si>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</si>
  <si>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</si>
  <si>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</si>
  <si>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</si>
  <si>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</si>
  <si>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</si>
  <si>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</si>
  <si>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</si>
  <si>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</si>
  <si>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</si>
  <si>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</si>
  <si>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</si>
  <si>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</si>
  <si>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</si>
  <si>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</si>
  <si>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</si>
  <si>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</si>
  <si>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</si>
  <si>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</si>
  <si>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</si>
  <si>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</si>
  <si>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</si>
  <si>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</si>
  <si>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</si>
  <si>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</si>
  <si>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</si>
  <si>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</si>
  <si>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</si>
  <si>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</si>
  <si>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</si>
  <si>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</si>
  <si>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</si>
  <si>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</si>
  <si>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</si>
  <si>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</si>
  <si>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</si>
  <si>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</si>
  <si>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</si>
  <si>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</si>
  <si>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</si>
  <si>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</si>
  <si>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</si>
  <si>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</si>
  <si>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</si>
  <si>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</si>
  <si>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</si>
  <si>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</si>
  <si>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</si>
  <si>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</si>
  <si>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</si>
  <si>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</si>
  <si>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</si>
  <si>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</si>
  <si>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</si>
  <si>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</si>
  <si>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</si>
  <si>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</si>
  <si>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</si>
  <si>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</si>
  <si>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</si>
  <si>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</si>
  <si>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</si>
  <si>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</si>
  <si>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</si>
  <si>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</si>
  <si>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</si>
  <si>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</si>
  <si>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</si>
  <si>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</si>
  <si>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</si>
  <si>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</si>
  <si>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</si>
  <si>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</si>
  <si>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</si>
  <si>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</si>
  <si>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</si>
  <si>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</si>
  <si>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</si>
  <si>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</si>
  <si>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</si>
  <si>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</si>
  <si>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</si>
  <si>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</si>
  <si>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</si>
  <si>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</si>
  <si>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</si>
  <si>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</si>
  <si>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</si>
  <si>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</si>
  <si>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</si>
  <si>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</si>
  <si>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</si>
  <si>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</si>
  <si>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</si>
  <si>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</si>
  <si>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</si>
  <si>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</si>
  <si>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</si>
  <si>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</si>
  <si>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</si>
  <si>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</si>
  <si>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</si>
  <si>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</si>
  <si>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</si>
  <si>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</si>
  <si>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</si>
  <si>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</si>
  <si>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</si>
  <si>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</si>
  <si>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</si>
  <si>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</si>
  <si>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</si>
  <si>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</si>
  <si>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</si>
  <si>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</si>
  <si>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</si>
  <si>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</si>
  <si>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</si>
  <si>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</si>
  <si>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</si>
  <si>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</si>
  <si>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</si>
  <si>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</si>
  <si>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</si>
  <si>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</si>
  <si>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</si>
  <si>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</si>
  <si>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</si>
  <si>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</si>
  <si>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</si>
  <si>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</si>
  <si>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</si>
  <si>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</si>
  <si>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</si>
  <si>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</si>
  <si>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</si>
  <si>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</si>
  <si>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</si>
  <si>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</si>
  <si>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</si>
  <si>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</si>
  <si>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</si>
  <si>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</si>
  <si>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</si>
  <si>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</si>
  <si>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</si>
  <si>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</si>
  <si>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</si>
  <si>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</si>
  <si>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</si>
  <si>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</si>
  <si>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</si>
  <si>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</si>
  <si>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</si>
  <si>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</si>
  <si>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</si>
  <si>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</si>
  <si>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</si>
  <si>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</si>
  <si>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</si>
  <si>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</si>
  <si>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</si>
  <si>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</si>
  <si>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</si>
  <si>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</si>
  <si>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</si>
  <si>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</si>
  <si>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</si>
  <si>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</si>
  <si>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</si>
  <si>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</si>
  <si>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</si>
  <si>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</si>
  <si>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</si>
  <si>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</si>
  <si>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</si>
  <si>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</si>
  <si>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</si>
  <si>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</si>
  <si>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</si>
  <si>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</si>
  <si>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</si>
  <si>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</si>
  <si>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</si>
  <si>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</si>
  <si>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</si>
  <si>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</si>
  <si>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</si>
  <si>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</si>
  <si>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</si>
  <si>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</si>
  <si>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</si>
  <si>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</si>
  <si>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</si>
  <si>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</si>
  <si>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</si>
  <si>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</si>
  <si>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</si>
  <si>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</si>
  <si>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</si>
  <si>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</si>
  <si>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</si>
  <si>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</si>
  <si>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</si>
  <si>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</si>
  <si>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</si>
  <si>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</si>
  <si>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</si>
  <si>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</si>
  <si>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</si>
  <si>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</si>
  <si>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</si>
  <si>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</si>
  <si>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</si>
  <si>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</si>
  <si>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</si>
  <si>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</si>
  <si>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</si>
  <si>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</si>
  <si>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</si>
  <si>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</si>
  <si>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</si>
  <si>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</si>
  <si>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</si>
  <si>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</si>
  <si>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</si>
  <si>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</si>
  <si>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</si>
  <si>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</si>
  <si>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</si>
  <si>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</si>
  <si>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</si>
  <si>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</si>
  <si>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</si>
  <si>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</si>
  <si>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</si>
  <si>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</si>
  <si>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</si>
  <si>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</si>
  <si>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</si>
  <si>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</si>
  <si>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</si>
  <si>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</si>
  <si>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</si>
  <si>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</si>
  <si>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</si>
  <si>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</si>
  <si>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</si>
  <si>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</si>
  <si>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</si>
  <si>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</si>
  <si>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</si>
  <si>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</si>
  <si>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</si>
  <si>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</si>
  <si>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</si>
  <si>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</si>
  <si>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</si>
  <si>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</si>
  <si>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</si>
  <si>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</si>
  <si>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</si>
  <si>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</si>
  <si>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</si>
  <si>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</si>
  <si>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</si>
  <si>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</si>
  <si>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</si>
  <si>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</si>
  <si>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</si>
  <si>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</si>
  <si>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</si>
  <si>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</si>
  <si>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</si>
  <si>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</si>
  <si>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</si>
  <si>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</si>
  <si>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</si>
  <si>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</si>
  <si>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</si>
  <si>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</si>
  <si>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</si>
  <si>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</si>
  <si>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</si>
  <si>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</si>
  <si>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</si>
  <si>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</si>
  <si>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</si>
  <si>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</si>
  <si>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</si>
  <si>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</si>
  <si>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</si>
  <si>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</si>
  <si>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</si>
  <si>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</si>
  <si>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</si>
  <si>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</si>
  <si>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</si>
  <si>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</si>
  <si>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</si>
  <si>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</si>
  <si>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</si>
  <si>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</si>
  <si>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</si>
  <si>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</si>
  <si>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</si>
  <si>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</si>
  <si>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</si>
  <si>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</si>
  <si>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</si>
  <si>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</si>
  <si>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</si>
  <si>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</si>
  <si>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</si>
  <si>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</si>
  <si>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</si>
  <si>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</si>
  <si>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</si>
  <si>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</si>
  <si>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</si>
  <si>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</si>
  <si>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</si>
  <si>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</si>
  <si>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</si>
  <si>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</si>
  <si>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</si>
  <si>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</si>
  <si>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</si>
  <si>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</si>
  <si>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</si>
  <si>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</si>
  <si>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</si>
  <si>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</si>
  <si>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</si>
  <si>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</si>
  <si>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</si>
  <si>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</si>
  <si>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</si>
  <si>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</si>
  <si>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</si>
  <si>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</si>
  <si>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</si>
  <si>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</si>
  <si>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</si>
  <si>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</si>
  <si>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</si>
  <si>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</si>
  <si>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</si>
  <si>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</si>
  <si>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</si>
  <si>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</si>
  <si>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</si>
  <si>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</si>
  <si>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</si>
  <si>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</si>
  <si>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</si>
  <si>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</si>
  <si>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</si>
  <si>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</si>
  <si>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</si>
  <si>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</si>
  <si>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</si>
  <si>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</si>
  <si>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</si>
  <si>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</si>
  <si>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</si>
  <si>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</si>
  <si>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</si>
  <si>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</si>
  <si>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</si>
  <si>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</si>
  <si>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</si>
  <si>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</si>
  <si>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</si>
  <si>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</si>
  <si>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</si>
  <si>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</si>
  <si>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</si>
  <si>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</si>
  <si>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</si>
  <si>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</si>
  <si>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</si>
  <si>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</si>
  <si>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</si>
  <si>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</si>
  <si>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</si>
  <si>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</si>
  <si>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</si>
  <si>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</si>
  <si>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</si>
  <si>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</si>
  <si>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</si>
  <si>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</si>
  <si>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</si>
  <si>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</si>
  <si>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</si>
  <si>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</si>
  <si>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</si>
  <si>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</si>
  <si>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</si>
  <si>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</si>
  <si>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</si>
  <si>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</si>
  <si>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</si>
  <si>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</si>
  <si>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</si>
  <si>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</si>
  <si>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</si>
  <si>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</si>
  <si>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</si>
  <si>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</si>
  <si>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</si>
  <si>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</si>
  <si>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</si>
  <si>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</si>
  <si>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</si>
  <si>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</si>
  <si>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</si>
  <si>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</si>
  <si>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</si>
  <si>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</si>
  <si>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</si>
  <si>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</si>
  <si>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</si>
  <si>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</si>
  <si>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</si>
  <si>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</si>
  <si>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</si>
  <si>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</si>
  <si>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</si>
  <si>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</si>
  <si>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</si>
  <si>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</si>
  <si>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</si>
  <si>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</si>
  <si>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</si>
  <si>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</si>
  <si>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</si>
  <si>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</si>
  <si>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</si>
  <si>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</si>
  <si>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</si>
  <si>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</si>
  <si>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</si>
  <si>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</si>
  <si>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</si>
  <si>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</si>
  <si>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</si>
  <si>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</si>
  <si>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</si>
  <si>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</si>
  <si>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</si>
  <si>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</si>
  <si>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</si>
  <si>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</si>
  <si>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</si>
  <si>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</si>
  <si>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</si>
  <si>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</si>
  <si>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</si>
  <si>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</si>
  <si>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</si>
  <si>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</si>
  <si>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</si>
  <si>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</si>
  <si>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</si>
  <si>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</si>
  <si>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</si>
  <si>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</si>
  <si>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</si>
  <si>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</si>
  <si>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</si>
  <si>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</si>
  <si>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</si>
  <si>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</si>
  <si>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</si>
  <si>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</si>
  <si>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</si>
  <si>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</si>
  <si>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</si>
  <si>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</si>
  <si>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</si>
  <si>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</si>
  <si>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</si>
  <si>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</si>
  <si>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</si>
  <si>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</si>
  <si>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</si>
  <si>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</si>
  <si>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</si>
  <si>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</si>
  <si>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</si>
  <si>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</si>
  <si>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</si>
  <si>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</si>
  <si>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</si>
  <si>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</si>
  <si>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</si>
  <si>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</si>
  <si>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</si>
  <si>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</si>
  <si>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</si>
  <si>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</si>
  <si>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</si>
  <si>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</si>
  <si>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</si>
  <si>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</si>
  <si>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</si>
  <si>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</si>
  <si>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</si>
  <si>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</si>
  <si>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</si>
  <si>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</si>
  <si>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</si>
  <si>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</si>
  <si>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</si>
  <si>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</si>
  <si>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</si>
  <si>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</si>
  <si>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</si>
  <si>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</si>
  <si>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</si>
  <si>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</si>
  <si>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</si>
  <si>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</si>
  <si>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</si>
  <si>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</si>
  <si>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</si>
  <si>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</si>
  <si>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</si>
  <si>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</si>
  <si>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</si>
  <si>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</si>
  <si>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</si>
  <si>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</si>
  <si>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</si>
  <si>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</si>
  <si>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</si>
  <si>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</si>
  <si>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</si>
  <si>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</si>
  <si>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</si>
  <si>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</si>
  <si>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</si>
  <si>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</si>
  <si>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</si>
  <si>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</si>
  <si>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</si>
  <si>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</si>
  <si>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</si>
  <si>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</si>
  <si>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</si>
  <si>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</si>
  <si>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</si>
  <si>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</si>
  <si>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</si>
  <si>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</si>
  <si>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</si>
  <si>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</si>
  <si>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</si>
  <si>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</si>
  <si>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</si>
  <si>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</si>
  <si>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</si>
  <si>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</si>
  <si>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</si>
  <si>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</si>
  <si>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</si>
  <si>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</si>
  <si>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</si>
  <si>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</si>
  <si>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</si>
  <si>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</si>
  <si>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</si>
  <si>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</si>
  <si>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</si>
  <si>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</si>
  <si>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</si>
  <si>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</si>
  <si>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</si>
  <si>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</si>
  <si>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</si>
  <si>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</si>
  <si>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</si>
  <si>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</si>
  <si>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</si>
  <si>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</si>
  <si>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</si>
  <si>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</si>
  <si>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</si>
  <si>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</si>
  <si>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</si>
  <si>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</si>
  <si>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</si>
  <si>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</si>
  <si>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</si>
  <si>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</si>
  <si>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</si>
  <si>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</si>
  <si>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</si>
  <si>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</si>
  <si>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</si>
  <si>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</si>
  <si>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</si>
  <si>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</si>
  <si>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</si>
  <si>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</si>
  <si>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</si>
  <si>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</si>
  <si>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</si>
  <si>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</si>
  <si>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</si>
  <si>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</si>
  <si>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</si>
  <si>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</si>
  <si>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</si>
  <si>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</si>
  <si>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</si>
  <si>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</si>
  <si>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</si>
  <si>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</si>
  <si>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</si>
  <si>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</si>
  <si>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</si>
  <si>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</si>
  <si>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</si>
  <si>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</si>
  <si>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</si>
  <si>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</si>
  <si>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</si>
  <si>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</si>
  <si>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</si>
  <si>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</si>
  <si>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</si>
  <si>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</si>
  <si>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</si>
  <si>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</si>
  <si>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</si>
  <si>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</si>
  <si>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</si>
  <si>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</si>
  <si>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</si>
  <si>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</si>
  <si>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</si>
  <si>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</si>
  <si>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</si>
  <si>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</si>
  <si>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</si>
  <si>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</si>
  <si>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</si>
  <si>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</si>
  <si>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</si>
  <si>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</si>
  <si>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</si>
  <si>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</si>
  <si>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</si>
  <si>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</si>
  <si>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</si>
  <si>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</si>
  <si>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</si>
  <si>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</si>
  <si>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</si>
  <si>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</si>
  <si>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</si>
  <si>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</si>
  <si>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</si>
  <si>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</si>
  <si>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</si>
  <si>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</si>
  <si>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</si>
  <si>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</si>
  <si>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</si>
  <si>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</si>
  <si>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</si>
  <si>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</si>
  <si>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</si>
  <si>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</si>
  <si>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</si>
  <si>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</si>
  <si>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</si>
  <si>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</si>
  <si>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</si>
  <si>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</si>
  <si>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</si>
  <si>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</si>
  <si>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</si>
  <si>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</si>
  <si>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</si>
  <si>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</si>
  <si>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</si>
  <si>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</si>
  <si>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</si>
  <si>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</si>
  <si>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</si>
  <si>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</si>
  <si>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</si>
  <si>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</si>
  <si>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</si>
  <si>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</si>
  <si>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</si>
  <si>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</si>
  <si>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</si>
  <si>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</si>
  <si>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</si>
  <si>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</si>
  <si>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</si>
  <si>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</si>
  <si>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</si>
  <si>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</si>
  <si>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</si>
  <si>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</si>
  <si>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</si>
  <si>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</si>
  <si>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</si>
  <si>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</si>
  <si>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</si>
  <si>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</si>
  <si>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</si>
  <si>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</si>
  <si>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</si>
  <si>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</si>
  <si>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</si>
  <si>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</si>
  <si>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</si>
  <si>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</si>
  <si>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</si>
  <si>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</si>
  <si>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</si>
  <si>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</si>
  <si>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</si>
  <si>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</si>
  <si>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</si>
  <si>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</si>
  <si>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</si>
  <si>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</si>
  <si>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</si>
  <si>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</si>
  <si>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</si>
  <si>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</si>
  <si>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</si>
  <si>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</si>
  <si>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</si>
  <si>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</si>
  <si>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</si>
  <si>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</si>
  <si>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</si>
  <si>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</si>
  <si>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</si>
  <si>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</si>
  <si>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</si>
  <si>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</si>
  <si>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</si>
  <si>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</si>
  <si>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</si>
  <si>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</si>
  <si>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</si>
  <si>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</si>
  <si>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</si>
  <si>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</si>
  <si>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</si>
  <si>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</si>
  <si>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</si>
  <si>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</si>
  <si>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</si>
  <si>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</si>
  <si>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</si>
  <si>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</si>
  <si>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</si>
  <si>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</si>
  <si>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</si>
  <si>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</si>
  <si>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</si>
  <si>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</si>
  <si>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</si>
  <si>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</si>
  <si>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</si>
  <si>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</si>
  <si>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</si>
  <si>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</si>
  <si>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</si>
  <si>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</si>
  <si>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</si>
  <si>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</si>
  <si>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</si>
  <si>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</si>
  <si>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</si>
  <si>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</si>
  <si>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</si>
  <si>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</si>
  <si>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</si>
  <si>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</si>
  <si>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</si>
  <si>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</si>
  <si>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</si>
  <si>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</si>
  <si>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</si>
  <si>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</si>
  <si>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</si>
  <si>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</si>
  <si>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</si>
  <si>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</si>
  <si>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</si>
  <si>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</si>
  <si>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</si>
  <si>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</si>
  <si>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</si>
  <si>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</si>
  <si>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</si>
  <si>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</si>
  <si>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</si>
  <si>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</si>
  <si>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</si>
  <si>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</si>
  <si>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</si>
  <si>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</si>
  <si>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</si>
  <si>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</si>
  <si>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</si>
  <si>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</si>
  <si>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</si>
  <si>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</si>
  <si>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</si>
  <si>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</si>
  <si>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</si>
  <si>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</si>
  <si>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</si>
  <si>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</si>
  <si>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</si>
  <si>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</si>
  <si>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</si>
  <si>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</si>
  <si>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</si>
  <si>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</si>
  <si>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</si>
  <si>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</si>
  <si>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</si>
  <si>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</si>
  <si>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</si>
  <si>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</si>
  <si>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</si>
  <si>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</si>
  <si>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</si>
  <si>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</si>
  <si>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</si>
  <si>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</si>
  <si>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</si>
  <si>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</si>
  <si>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</si>
  <si>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</si>
  <si>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</si>
  <si>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</si>
  <si>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</si>
  <si>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</si>
  <si>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</si>
  <si>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</si>
  <si>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</si>
  <si>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</si>
  <si>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</si>
  <si>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</si>
  <si>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</si>
  <si>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</si>
  <si>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</si>
  <si>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</si>
  <si>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</si>
  <si>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</si>
  <si>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</si>
  <si>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</si>
  <si>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</si>
  <si>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</si>
  <si>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</si>
  <si>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</si>
  <si>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</si>
  <si>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</si>
  <si>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</si>
  <si>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</si>
  <si>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</si>
  <si>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</si>
  <si>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</si>
  <si>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</si>
  <si>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</si>
  <si>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</si>
  <si>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</si>
  <si>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</si>
  <si>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</si>
  <si>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</si>
  <si>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</si>
  <si>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</si>
  <si>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</si>
  <si>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</si>
  <si>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</si>
  <si>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</si>
  <si>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</si>
  <si>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</si>
  <si>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</si>
  <si>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</si>
  <si>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</si>
  <si>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</si>
  <si>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</si>
  <si>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</si>
  <si>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</si>
  <si>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</si>
  <si>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</si>
  <si>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</si>
  <si>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</si>
  <si>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</si>
  <si>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</si>
  <si>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</si>
  <si>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</si>
  <si>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</si>
  <si>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</si>
  <si>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</si>
  <si>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</si>
  <si>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</si>
  <si>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</si>
  <si>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</si>
  <si>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</si>
  <si>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</si>
  <si>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</si>
  <si>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</si>
  <si>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</si>
  <si>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</si>
  <si>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</si>
  <si>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</si>
  <si>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</si>
  <si>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</si>
  <si>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</si>
  <si>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</si>
  <si>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</si>
  <si>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</si>
  <si>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</si>
  <si>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</si>
  <si>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</si>
  <si>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</si>
  <si>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</si>
  <si>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</si>
  <si>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</si>
  <si>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</si>
  <si>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</si>
  <si>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</si>
  <si>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</si>
  <si>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</si>
  <si>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</si>
  <si>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</si>
  <si>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</si>
  <si>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</si>
  <si>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</si>
  <si>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</si>
  <si>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</si>
  <si>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</si>
  <si>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</si>
  <si>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</si>
  <si>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</si>
  <si>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</si>
  <si>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</si>
  <si>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</si>
  <si>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</si>
  <si>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</si>
  <si>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</si>
  <si>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</si>
  <si>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</si>
  <si>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</si>
  <si>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</si>
  <si>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</si>
  <si>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</si>
  <si>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</si>
  <si>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</si>
  <si>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</si>
  <si>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</si>
  <si>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</si>
  <si>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</si>
  <si>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</si>
  <si>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</si>
  <si>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</si>
  <si>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</si>
  <si>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</si>
  <si>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</si>
  <si>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</si>
  <si>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</si>
  <si>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</si>
  <si>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</si>
  <si>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</si>
  <si>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</si>
  <si>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</si>
  <si>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</si>
  <si>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</si>
  <si>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</si>
  <si>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</si>
  <si>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</si>
  <si>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</si>
  <si>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</si>
  <si>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</si>
  <si>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</si>
  <si>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</si>
  <si>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</si>
  <si>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</si>
  <si>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</si>
  <si>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</si>
  <si>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</si>
  <si>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</si>
  <si>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</si>
  <si>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</si>
  <si>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</si>
  <si>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</si>
  <si>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</si>
  <si>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</si>
  <si>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</si>
  <si>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</si>
  <si>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</si>
  <si>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</si>
  <si>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</si>
  <si>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</si>
  <si>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</si>
  <si>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</si>
  <si>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</si>
  <si>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</si>
  <si>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</si>
  <si>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</si>
  <si>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</si>
  <si>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</si>
  <si>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</si>
  <si>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</si>
  <si>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</si>
  <si>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</si>
  <si>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</si>
  <si>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</si>
  <si>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</si>
  <si>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</si>
  <si>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</si>
  <si>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</si>
  <si>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</si>
  <si>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</si>
  <si>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</si>
  <si>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</si>
  <si>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</si>
  <si>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</si>
  <si>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</si>
  <si>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</si>
  <si>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</si>
  <si>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</si>
  <si>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</si>
  <si>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</si>
  <si>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</si>
  <si>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</si>
  <si>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</si>
  <si>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</si>
  <si>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</si>
  <si>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</si>
  <si>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</si>
  <si>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</si>
  <si>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</si>
  <si>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</si>
  <si>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</si>
  <si>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</si>
  <si>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</si>
  <si>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</si>
  <si>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</si>
  <si>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</si>
  <si>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</si>
  <si>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</si>
  <si>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</si>
  <si>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</si>
  <si>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</si>
  <si>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</si>
  <si>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</si>
  <si>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</si>
  <si>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</si>
  <si>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</si>
  <si>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</si>
  <si>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</si>
  <si>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</si>
  <si>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</si>
  <si>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</si>
  <si>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</si>
  <si>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</si>
  <si>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</si>
  <si>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</si>
  <si>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</si>
  <si>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</si>
  <si>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</si>
  <si>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</si>
  <si>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</si>
  <si>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</si>
  <si>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</si>
  <si>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</si>
  <si>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</si>
  <si>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</si>
  <si>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</si>
  <si>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</si>
  <si>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</si>
  <si>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</si>
  <si>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</si>
  <si>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</si>
  <si>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</si>
  <si>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</si>
  <si>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</si>
  <si>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</si>
  <si>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</si>
  <si>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</si>
  <si>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</si>
  <si>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</si>
  <si>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</si>
  <si>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</si>
  <si>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</si>
  <si>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</si>
  <si>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</si>
  <si>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</si>
  <si>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</si>
  <si>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</si>
  <si>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</si>
  <si>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</si>
  <si>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</si>
  <si>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</si>
  <si>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</si>
  <si>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</si>
  <si>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</si>
  <si>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</si>
  <si>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</si>
  <si>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</si>
  <si>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</si>
  <si>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</si>
  <si>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</si>
  <si>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</si>
  <si>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</si>
  <si>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</si>
  <si>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</si>
  <si>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</si>
  <si>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</si>
  <si>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</si>
  <si>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</si>
  <si>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</si>
  <si>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</si>
  <si>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</si>
  <si>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</si>
  <si>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</si>
  <si>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</si>
  <si>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</si>
  <si>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</si>
  <si>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</si>
  <si>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</si>
  <si>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</si>
  <si>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</si>
  <si>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</si>
  <si>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</si>
  <si>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</si>
  <si>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</si>
  <si>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</si>
  <si>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</si>
  <si>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</si>
  <si>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</si>
  <si>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</si>
  <si>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</si>
  <si>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</si>
  <si>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</si>
  <si>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</si>
  <si>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</si>
  <si>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</si>
  <si>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</si>
  <si>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</si>
  <si>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</si>
  <si>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</si>
  <si>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</si>
  <si>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</si>
  <si>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</si>
  <si>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</si>
  <si>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</si>
  <si>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</si>
  <si>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</si>
  <si>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</si>
  <si>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</si>
  <si>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</si>
  <si>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</si>
  <si>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</si>
  <si>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</si>
  <si>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</si>
  <si>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</si>
  <si>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</si>
  <si>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</si>
  <si>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</si>
  <si>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</si>
  <si>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</si>
  <si>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</si>
  <si>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</si>
  <si>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</si>
  <si>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</si>
  <si>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</si>
  <si>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</si>
  <si>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</si>
  <si>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</si>
  <si>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</si>
  <si>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</si>
  <si>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</si>
  <si>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</si>
  <si>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</si>
  <si>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</si>
  <si>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</si>
  <si>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</si>
  <si>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</si>
  <si>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</si>
  <si>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</si>
  <si>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</si>
  <si>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</si>
  <si>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</si>
  <si>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</si>
  <si>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</si>
  <si>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</si>
  <si>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</si>
  <si>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</si>
  <si>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</si>
  <si>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</si>
  <si>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</si>
  <si>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</si>
  <si>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</si>
  <si>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</si>
  <si>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</si>
  <si>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</si>
  <si>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</si>
  <si>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</si>
  <si>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</si>
  <si>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</si>
  <si>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</si>
  <si>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</si>
  <si>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</si>
  <si>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</si>
  <si>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</si>
  <si>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</si>
  <si>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</si>
  <si>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</si>
  <si>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</si>
  <si>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</si>
  <si>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</si>
  <si>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</si>
  <si>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</si>
  <si>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</si>
  <si>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</si>
  <si>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</si>
  <si>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</si>
  <si>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</si>
  <si>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</si>
  <si>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</si>
  <si>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</si>
  <si>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</si>
  <si>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</si>
  <si>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</si>
  <si>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</si>
  <si>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</si>
  <si>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</si>
  <si>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</si>
  <si>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</si>
  <si>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</si>
  <si>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</si>
  <si>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</si>
  <si>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</si>
  <si>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</si>
  <si>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</si>
  <si>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</si>
  <si>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</si>
  <si>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</si>
  <si>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</si>
  <si>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</si>
  <si>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</si>
  <si>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</si>
  <si>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</si>
  <si>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</si>
  <si>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</si>
  <si>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</si>
  <si>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</si>
  <si>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</si>
  <si>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</si>
  <si>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</si>
  <si>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</si>
  <si>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</si>
  <si>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</si>
  <si>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</si>
  <si>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</si>
  <si>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</si>
  <si>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</si>
  <si>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</si>
  <si>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</si>
  <si>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</si>
  <si>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</si>
  <si>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</si>
  <si>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</si>
  <si>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</si>
  <si>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</si>
  <si>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</si>
  <si>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</si>
  <si>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</si>
  <si>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</si>
  <si>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</si>
  <si>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</si>
  <si>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</si>
  <si>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</si>
  <si>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</si>
  <si>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</si>
  <si>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</si>
  <si>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</si>
  <si>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</si>
  <si>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</si>
  <si>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</si>
  <si>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</si>
  <si>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</si>
  <si>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</si>
  <si>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</si>
  <si>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</si>
  <si>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</si>
  <si>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</si>
  <si>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</si>
  <si>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</si>
  <si>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</si>
  <si>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</si>
  <si>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</si>
  <si>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</si>
  <si>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</si>
  <si>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</si>
  <si>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</si>
  <si>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</si>
  <si>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</si>
  <si>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</si>
  <si>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</si>
  <si>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</si>
  <si>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</si>
  <si>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</si>
  <si>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</si>
  <si>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</si>
  <si>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</si>
  <si>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</si>
  <si>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</si>
  <si>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</si>
  <si>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</si>
  <si>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</si>
  <si>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</si>
  <si>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</si>
  <si>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</si>
  <si>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</si>
  <si>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</si>
  <si>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</si>
  <si>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</si>
  <si>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</si>
  <si>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</si>
  <si>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</si>
  <si>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</si>
  <si>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</si>
  <si>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</si>
  <si>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</si>
  <si>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</si>
  <si>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</si>
  <si>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</si>
  <si>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</si>
  <si>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</si>
  <si>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</si>
  <si>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</si>
  <si>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</si>
  <si>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</si>
  <si>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</si>
  <si>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</si>
  <si>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</si>
  <si>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</si>
  <si>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</si>
  <si>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</si>
  <si>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</si>
  <si>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</si>
  <si>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</si>
  <si>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</si>
  <si>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</si>
  <si>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</si>
  <si>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</si>
  <si>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</si>
  <si>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</si>
  <si>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</si>
  <si>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</si>
  <si>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</si>
  <si>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</si>
  <si>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</si>
  <si>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</si>
  <si>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</si>
  <si>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</si>
  <si>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</si>
  <si>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</si>
  <si>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</si>
  <si>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</si>
  <si>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</si>
  <si>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</si>
  <si>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</si>
  <si>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</si>
  <si>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</si>
  <si>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</si>
  <si>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</si>
  <si>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</si>
  <si>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</si>
  <si>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</si>
  <si>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</si>
  <si>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</si>
  <si>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</si>
  <si>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</si>
  <si>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</si>
  <si>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</si>
  <si>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</si>
  <si>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</si>
  <si>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</si>
  <si>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</si>
  <si>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</si>
  <si>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</si>
  <si>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</si>
  <si>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</si>
  <si>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</si>
  <si>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</si>
  <si>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</si>
  <si>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</si>
  <si>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</si>
  <si>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</si>
  <si>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</si>
  <si>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</si>
  <si>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</si>
  <si>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</si>
  <si>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</si>
  <si>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</si>
  <si>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</si>
  <si>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</si>
  <si>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</si>
  <si>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</si>
  <si>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</si>
  <si>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</si>
  <si>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</si>
  <si>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</si>
  <si>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</si>
  <si>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</si>
  <si>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</si>
  <si>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</si>
  <si>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</si>
  <si>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</si>
  <si>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</si>
  <si>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</si>
  <si>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</si>
  <si>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</si>
  <si>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</si>
  <si>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</si>
  <si>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</si>
  <si>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</si>
  <si>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</si>
  <si>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</si>
  <si>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</si>
  <si>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</si>
  <si>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</si>
  <si>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</si>
  <si>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</si>
  <si>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</si>
  <si>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</si>
  <si>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</si>
  <si>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</si>
  <si>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</si>
  <si>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</si>
  <si>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</si>
  <si>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</si>
  <si>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</si>
  <si>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</si>
  <si>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</si>
  <si>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</si>
  <si>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</si>
  <si>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</si>
  <si>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</si>
  <si>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</si>
  <si>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</si>
  <si>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</si>
  <si>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</si>
  <si>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</si>
  <si>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</si>
  <si>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</si>
  <si>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</si>
  <si>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</si>
  <si>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</si>
  <si>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</si>
  <si>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</si>
  <si>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</si>
  <si>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</si>
  <si>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</si>
  <si>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</si>
  <si>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</si>
  <si>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</si>
  <si>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</si>
  <si>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</si>
  <si>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</si>
  <si>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</si>
  <si>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</si>
  <si>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</si>
  <si>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</si>
  <si>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</si>
  <si>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</si>
  <si>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</si>
  <si>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</si>
  <si>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</si>
  <si>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</si>
  <si>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</si>
  <si>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</si>
  <si>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</si>
  <si>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</si>
  <si>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</si>
  <si>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</si>
  <si>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</si>
  <si>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</si>
  <si>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</si>
  <si>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</si>
  <si>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</si>
  <si>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</si>
  <si>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</si>
  <si>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</si>
  <si>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</si>
  <si>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</si>
  <si>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</si>
  <si>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</si>
  <si>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</si>
  <si>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</si>
  <si>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</si>
  <si>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</si>
  <si>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</si>
  <si>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</si>
  <si>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</si>
  <si>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</si>
  <si>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</si>
  <si>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</si>
  <si>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</si>
  <si>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</si>
  <si>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</si>
  <si>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</si>
  <si>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</si>
  <si>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</si>
  <si>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</si>
  <si>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</si>
  <si>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</si>
  <si>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</si>
  <si>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</si>
  <si>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</si>
  <si>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</si>
  <si>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</si>
  <si>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</si>
  <si>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</si>
  <si>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</si>
  <si>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</si>
  <si>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</si>
  <si>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</si>
  <si>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</si>
  <si>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</si>
  <si>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</si>
  <si>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</si>
  <si>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</si>
  <si>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</si>
  <si>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</si>
  <si>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</si>
  <si>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</si>
  <si>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</si>
  <si>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</si>
  <si>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</si>
  <si>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</si>
  <si>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</si>
  <si>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</si>
  <si>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</si>
  <si>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</si>
  <si>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</si>
  <si>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</si>
  <si>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</si>
  <si>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</si>
  <si>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</si>
  <si>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</si>
  <si>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</si>
  <si>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</si>
  <si>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</si>
  <si>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</si>
  <si>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</si>
  <si>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</si>
  <si>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</si>
  <si>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</si>
  <si>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</si>
  <si>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</si>
  <si>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</si>
  <si>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</si>
  <si>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</si>
  <si>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</si>
  <si>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</si>
  <si>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</si>
  <si>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</si>
  <si>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</si>
  <si>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</si>
  <si>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</si>
  <si>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</si>
  <si>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</si>
  <si>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</si>
  <si>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</si>
  <si>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</si>
  <si>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</si>
  <si>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</si>
  <si>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</si>
  <si>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</si>
  <si>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</si>
  <si>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</si>
  <si>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</si>
  <si>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</si>
  <si>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</si>
  <si>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</si>
  <si>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</si>
  <si>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</si>
  <si>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</si>
  <si>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</si>
  <si>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</si>
  <si>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</si>
  <si>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</si>
  <si>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</si>
  <si>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</si>
  <si>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</si>
  <si>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</si>
  <si>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</si>
  <si>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</si>
  <si>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</si>
  <si>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</si>
  <si>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</si>
  <si>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</si>
  <si>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</si>
  <si>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</si>
  <si>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</si>
  <si>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</si>
  <si>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</si>
  <si>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</si>
  <si>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</si>
  <si>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</si>
  <si>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</si>
  <si>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</si>
  <si>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</si>
  <si>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</si>
  <si>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</si>
  <si>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</si>
  <si>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</si>
  <si>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</si>
  <si>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</si>
  <si>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</si>
  <si>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</si>
  <si>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</si>
  <si>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</si>
  <si>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</si>
  <si>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</si>
  <si>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</si>
  <si>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</si>
  <si>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</si>
  <si>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</si>
  <si>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</si>
  <si>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</si>
  <si>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</si>
  <si>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</si>
  <si>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</si>
  <si>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</si>
  <si>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</si>
  <si>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</si>
  <si>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</si>
  <si>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</si>
  <si>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</si>
  <si>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</si>
  <si>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</si>
  <si>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</si>
  <si>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</si>
  <si>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</si>
  <si>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</si>
  <si>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</si>
  <si>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</si>
  <si>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</si>
  <si>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</si>
  <si>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</si>
  <si>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</si>
  <si>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</si>
  <si>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</si>
  <si>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</si>
  <si>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</si>
  <si>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</si>
  <si>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</si>
  <si>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</si>
  <si>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</si>
  <si>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</si>
  <si>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</si>
  <si>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</si>
  <si>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</si>
  <si>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</si>
  <si>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</si>
  <si>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</si>
  <si>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</si>
  <si>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</si>
  <si>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</si>
  <si>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</si>
  <si>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</si>
  <si>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</si>
  <si>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</si>
  <si>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</si>
  <si>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</si>
  <si>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</si>
  <si>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</si>
  <si>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</si>
  <si>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</si>
  <si>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</si>
  <si>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</si>
  <si>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</si>
  <si>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</si>
  <si>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</si>
  <si>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</si>
  <si>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</si>
  <si>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</si>
  <si>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</si>
  <si>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</si>
  <si>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</si>
  <si>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</si>
  <si>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</si>
  <si>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</si>
  <si>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</si>
  <si>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</si>
  <si>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</si>
  <si>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</si>
  <si>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</si>
  <si>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</si>
  <si>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</si>
  <si>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</si>
  <si>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</si>
  <si>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</si>
  <si>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</si>
  <si>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</si>
  <si>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</si>
  <si>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</si>
  <si>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</si>
  <si>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</si>
  <si>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</si>
  <si>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</si>
  <si>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</si>
  <si>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</si>
  <si>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</si>
  <si>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</si>
  <si>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</si>
  <si>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</si>
  <si>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</si>
  <si>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</si>
  <si>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</si>
  <si>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</si>
  <si>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</si>
  <si>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</si>
  <si>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</si>
  <si>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</si>
  <si>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</si>
  <si>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</si>
  <si>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</si>
  <si>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</si>
  <si>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</si>
  <si>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</si>
  <si>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</si>
  <si>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</si>
  <si>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</si>
  <si>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</si>
  <si>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</si>
  <si>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</si>
  <si>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</si>
  <si>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</si>
  <si>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</si>
  <si>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</si>
  <si>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</si>
  <si>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</si>
  <si>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</si>
  <si>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</si>
  <si>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</si>
  <si>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</si>
  <si>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</si>
  <si>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</si>
  <si>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</si>
  <si>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</si>
  <si>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</si>
  <si>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</si>
  <si>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</si>
  <si>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</si>
  <si>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</si>
  <si>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</si>
  <si>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</si>
  <si>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</si>
  <si>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</si>
  <si>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</si>
  <si>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</si>
  <si>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</si>
  <si>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</si>
  <si>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</si>
  <si>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</si>
  <si>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</si>
  <si>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</si>
  <si>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</si>
  <si>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</si>
  <si>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</si>
  <si>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</si>
  <si>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</si>
  <si>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</si>
  <si>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</si>
  <si>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</si>
  <si>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</si>
  <si>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</si>
  <si>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</si>
  <si>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</si>
  <si>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</si>
  <si>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</si>
  <si>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</si>
  <si>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</si>
  <si>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</si>
  <si>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</si>
  <si>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</si>
  <si>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</si>
  <si>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</si>
  <si>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</si>
  <si>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</si>
  <si>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</si>
  <si>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</si>
  <si>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</si>
  <si>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</si>
  <si>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</si>
  <si>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</si>
  <si>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</si>
  <si>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</si>
  <si>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</si>
  <si>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</si>
  <si>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</si>
  <si>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</si>
  <si>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</si>
  <si>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</si>
  <si>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</si>
  <si>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</si>
  <si>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</si>
  <si>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</si>
  <si>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</si>
  <si>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</si>
  <si>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</si>
  <si>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</si>
  <si>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</si>
  <si>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</si>
  <si>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</si>
  <si>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</si>
  <si>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</si>
  <si>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</si>
  <si>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</si>
  <si>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</si>
  <si>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</si>
  <si>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</si>
  <si>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</si>
  <si>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</si>
  <si>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</si>
  <si>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</si>
  <si>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</si>
  <si>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</si>
  <si>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</si>
  <si>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</si>
  <si>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</si>
  <si>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</si>
  <si>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</si>
  <si>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</si>
  <si>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</si>
  <si>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</si>
  <si>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</si>
  <si>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</si>
  <si>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</si>
  <si>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</si>
  <si>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</si>
  <si>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</si>
  <si>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</si>
  <si>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</si>
  <si>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</si>
  <si>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</si>
  <si>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</si>
  <si>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</si>
  <si>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</si>
  <si>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</si>
  <si>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</si>
  <si>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</si>
  <si>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</si>
  <si>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</si>
  <si>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</si>
  <si>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</si>
  <si>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</si>
  <si>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</si>
  <si>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</si>
  <si>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</si>
  <si>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</si>
  <si>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</si>
  <si>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</si>
  <si>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</si>
  <si>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</si>
  <si>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</si>
  <si>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</si>
  <si>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</si>
  <si>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</si>
  <si>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</si>
  <si>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</si>
  <si>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</si>
  <si>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</si>
  <si>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</si>
  <si>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</si>
  <si>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</si>
  <si>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</si>
  <si>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</si>
  <si>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</si>
  <si>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</si>
  <si>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</si>
  <si>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</si>
  <si>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</si>
  <si>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</si>
  <si>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</si>
  <si>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</si>
  <si>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</si>
  <si>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</si>
  <si>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</si>
  <si>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</si>
  <si>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</si>
  <si>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</si>
  <si>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</si>
  <si>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</si>
  <si>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</si>
  <si>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</si>
  <si>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</si>
  <si>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</si>
  <si>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</si>
  <si>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</si>
  <si>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</si>
  <si>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</si>
  <si>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</si>
  <si>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</si>
  <si>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</si>
  <si>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</si>
  <si>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</si>
  <si>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</si>
  <si>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</si>
  <si>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</si>
  <si>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</si>
  <si>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</si>
  <si>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</si>
  <si>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</si>
  <si>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</si>
  <si>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</si>
  <si>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</si>
  <si>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</si>
  <si>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</si>
  <si>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</si>
  <si>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</si>
  <si>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</si>
  <si>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</si>
  <si>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</si>
  <si>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</si>
  <si>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</si>
  <si>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</si>
  <si>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</si>
  <si>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</si>
  <si>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</si>
  <si>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</si>
  <si>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</si>
  <si>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</si>
  <si>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</si>
  <si>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</si>
  <si>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</si>
  <si>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</si>
  <si>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</si>
  <si>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</si>
  <si>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</si>
  <si>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</si>
  <si>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</si>
  <si>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</si>
  <si>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</si>
  <si>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</si>
  <si>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</si>
  <si>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</si>
  <si>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</si>
  <si>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</si>
  <si>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</si>
  <si>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</si>
  <si>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</si>
  <si>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</si>
  <si>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</si>
  <si>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</si>
  <si>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</si>
  <si>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</si>
  <si>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</si>
  <si>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</si>
  <si>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</si>
  <si>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</si>
  <si>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</si>
  <si>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</si>
  <si>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</si>
  <si>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</si>
  <si>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</si>
  <si>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</si>
  <si>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</si>
  <si>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</si>
  <si>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</si>
  <si>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</si>
  <si>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</si>
  <si>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</si>
  <si>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</si>
  <si>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</si>
  <si>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</si>
  <si>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</si>
  <si>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</si>
  <si>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</si>
  <si>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</si>
  <si>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</si>
  <si>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</si>
  <si>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</si>
  <si>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</si>
  <si>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</si>
  <si>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</si>
  <si>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</si>
  <si>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</si>
  <si>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</si>
  <si>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</si>
  <si>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</si>
  <si>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</si>
  <si>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</si>
  <si>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</si>
  <si>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</si>
  <si>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</si>
  <si>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</si>
  <si>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</si>
  <si>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</si>
  <si>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</si>
  <si>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</si>
  <si>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</si>
  <si>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</si>
  <si>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</si>
  <si>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</si>
  <si>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</si>
  <si>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</si>
  <si>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</si>
  <si>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</si>
  <si>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</si>
  <si>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</si>
  <si>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</si>
  <si>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</si>
  <si>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</si>
  <si>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</si>
  <si>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</si>
  <si>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</si>
  <si>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</si>
  <si>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</si>
  <si>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</si>
  <si>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</si>
  <si>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</si>
  <si>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</si>
  <si>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</si>
  <si>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</si>
  <si>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</si>
  <si>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</si>
  <si>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</si>
  <si>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</si>
  <si>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</si>
  <si>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</si>
  <si>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</si>
  <si>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</si>
  <si>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</si>
  <si>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</si>
  <si>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</si>
  <si>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</si>
  <si>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</si>
  <si>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</si>
  <si>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</si>
  <si>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</si>
  <si>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</si>
  <si>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</si>
  <si>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</si>
  <si>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</si>
  <si>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</si>
  <si>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</si>
  <si>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</si>
  <si>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</si>
  <si>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</si>
  <si>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</si>
  <si>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</si>
  <si>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</si>
  <si>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</si>
  <si>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</si>
  <si>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</si>
  <si>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</si>
  <si>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</si>
  <si>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</si>
  <si>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</si>
  <si>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</si>
  <si>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</si>
  <si>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</si>
  <si>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</si>
  <si>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</si>
  <si>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</si>
  <si>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</si>
  <si>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</si>
  <si>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</si>
  <si>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</si>
  <si>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</si>
  <si>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</si>
  <si>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</si>
  <si>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</si>
  <si>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</si>
  <si>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</si>
  <si>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</si>
  <si>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</si>
  <si>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</si>
  <si>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</si>
  <si>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</si>
  <si>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</si>
  <si>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</si>
  <si>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</si>
  <si>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</si>
  <si>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</si>
  <si>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</si>
  <si>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</si>
  <si>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</si>
  <si>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</si>
  <si>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</si>
  <si>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</si>
  <si>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</si>
  <si>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</si>
  <si>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</si>
  <si>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</si>
  <si>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</si>
  <si>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</si>
  <si>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</si>
  <si>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</si>
  <si>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</si>
  <si>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</si>
  <si>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</si>
  <si>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</si>
  <si>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</si>
  <si>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</si>
  <si>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</si>
  <si>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</si>
  <si>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</si>
  <si>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</si>
  <si>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</si>
  <si>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</si>
  <si>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</si>
  <si>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</si>
  <si>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</si>
  <si>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</si>
  <si>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</si>
  <si>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</si>
  <si>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</si>
  <si>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</si>
  <si>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</si>
  <si>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</si>
  <si>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</si>
  <si>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</si>
  <si>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</si>
  <si>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</si>
  <si>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</si>
  <si>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</si>
  <si>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</si>
  <si>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</si>
  <si>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</si>
  <si>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</si>
  <si>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</si>
  <si>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</si>
  <si>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</si>
  <si>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</si>
  <si>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</si>
  <si>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</si>
  <si>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</si>
  <si>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</si>
  <si>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</si>
  <si>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</si>
  <si>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</si>
  <si>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</si>
  <si>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</si>
  <si>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</si>
  <si>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</si>
  <si>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</si>
  <si>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</si>
  <si>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</si>
  <si>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</si>
  <si>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</si>
  <si>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</si>
  <si>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</si>
  <si>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</si>
  <si>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</si>
  <si>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</si>
  <si>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</si>
  <si>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</si>
  <si>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</si>
  <si>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</si>
  <si>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</si>
  <si>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</si>
  <si>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</si>
  <si>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</si>
  <si>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</si>
  <si>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</si>
  <si>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</si>
  <si>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</si>
  <si>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</si>
  <si>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</si>
  <si>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</si>
  <si>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</si>
  <si>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</si>
  <si>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</si>
  <si>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</si>
  <si>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</si>
  <si>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</si>
  <si>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</si>
  <si>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</si>
  <si>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</si>
  <si>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</si>
  <si>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</si>
  <si>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</si>
  <si>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</si>
  <si>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</si>
  <si>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</si>
  <si>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</si>
  <si>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</si>
  <si>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</si>
  <si>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</si>
  <si>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</si>
  <si>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</si>
  <si>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</si>
  <si>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</si>
  <si>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</si>
  <si>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</si>
  <si>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</si>
  <si>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</si>
  <si>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</si>
  <si>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</si>
  <si>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</si>
  <si>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</si>
  <si>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</si>
  <si>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</si>
  <si>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</si>
  <si>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</si>
  <si>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</si>
  <si>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</si>
  <si>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</si>
  <si>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</si>
  <si>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</si>
  <si>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</si>
  <si>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</si>
  <si>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</si>
  <si>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</si>
  <si>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</si>
  <si>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</si>
  <si>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</si>
  <si>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</si>
  <si>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</si>
  <si>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</si>
  <si>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</si>
  <si>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</si>
  <si>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</si>
  <si>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</si>
  <si>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</si>
  <si>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</si>
  <si>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</si>
  <si>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</si>
  <si>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</si>
  <si>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</si>
  <si>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</si>
  <si>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</si>
  <si>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</si>
  <si>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</si>
  <si>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</si>
  <si>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</si>
  <si>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</si>
  <si>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</si>
  <si>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</si>
  <si>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</si>
  <si>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</si>
  <si>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</si>
  <si>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</si>
  <si>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</si>
  <si>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</si>
  <si>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</si>
  <si>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</si>
  <si>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</si>
  <si>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</si>
  <si>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</si>
  <si>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</si>
  <si>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</si>
  <si>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</si>
  <si>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</si>
  <si>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</si>
  <si>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</si>
  <si>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</si>
  <si>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</si>
  <si>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</si>
  <si>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</si>
  <si>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</si>
  <si>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</si>
  <si>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</si>
  <si>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</si>
  <si>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</si>
  <si>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</si>
  <si>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</si>
  <si>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</si>
  <si>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</si>
  <si>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</si>
  <si>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</si>
  <si>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</si>
  <si>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</si>
  <si>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</si>
  <si>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</si>
  <si>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</si>
  <si>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</si>
  <si>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</si>
  <si>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</si>
  <si>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</si>
  <si>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</si>
  <si>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</si>
  <si>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</si>
  <si>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</si>
  <si>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</si>
  <si>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</si>
  <si>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</si>
  <si>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</si>
  <si>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</si>
  <si>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</si>
  <si>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</si>
  <si>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</si>
  <si>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</si>
  <si>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</si>
  <si>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</si>
  <si>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</si>
  <si>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</si>
  <si>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</si>
  <si>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</si>
  <si>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</si>
  <si>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</si>
  <si>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</si>
  <si>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</si>
  <si>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</si>
  <si>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</si>
  <si>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</si>
  <si>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</si>
  <si>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</si>
  <si>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</si>
  <si>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</si>
  <si>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</si>
  <si>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</si>
  <si>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</si>
  <si>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</si>
  <si>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</si>
  <si>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</si>
  <si>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</si>
  <si>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</si>
  <si>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</si>
  <si>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</si>
  <si>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</si>
  <si>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</si>
  <si>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</si>
  <si>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</si>
  <si>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</si>
  <si>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</si>
  <si>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</si>
  <si>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</si>
  <si>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</si>
  <si>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</si>
  <si>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</si>
  <si>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</si>
  <si>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</si>
  <si>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</si>
  <si>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</si>
  <si>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</si>
  <si>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</si>
  <si>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</si>
  <si>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</si>
  <si>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</si>
  <si>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</si>
  <si>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</si>
  <si>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</si>
  <si>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</si>
  <si>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</si>
  <si>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</si>
  <si>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</si>
  <si>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</si>
  <si>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</si>
  <si>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</si>
  <si>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</si>
  <si>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</si>
  <si>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</si>
  <si>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</si>
  <si>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</si>
  <si>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</si>
  <si>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</si>
  <si>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</si>
  <si>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</si>
  <si>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</si>
  <si>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</si>
  <si>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</si>
  <si>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</si>
  <si>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</si>
  <si>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</si>
  <si>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</si>
  <si>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</si>
  <si>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</si>
  <si>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</si>
  <si>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</si>
  <si>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</si>
  <si>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</si>
  <si>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</si>
  <si>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</si>
  <si>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</si>
  <si>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</si>
  <si>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</si>
  <si>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</si>
  <si>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</si>
  <si>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</si>
  <si>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</si>
  <si>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</si>
  <si>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</si>
  <si>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</si>
  <si>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</si>
  <si>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</si>
  <si>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</si>
  <si>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</si>
  <si>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</si>
  <si>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</si>
  <si>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</si>
  <si>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</si>
  <si>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</si>
  <si>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</si>
  <si>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</si>
  <si>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</si>
  <si>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</si>
  <si>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</si>
  <si>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</si>
  <si>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</si>
  <si>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</si>
  <si>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</si>
  <si>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</si>
  <si>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</si>
  <si>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</si>
  <si>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</si>
  <si>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</si>
  <si>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</si>
  <si>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</si>
  <si>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</si>
  <si>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</si>
  <si>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</si>
  <si>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</si>
  <si>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</si>
  <si>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</si>
  <si>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</si>
  <si>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</si>
  <si>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</si>
  <si>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</si>
  <si>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</si>
  <si>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</si>
  <si>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</si>
  <si>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</si>
  <si>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</si>
  <si>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</si>
  <si>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</si>
  <si>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</si>
  <si>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</si>
  <si>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</si>
  <si>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</si>
  <si>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</si>
  <si>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</si>
  <si>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</si>
  <si>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</si>
  <si>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</si>
  <si>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</si>
  <si>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</si>
  <si>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</si>
  <si>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</si>
  <si>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</si>
  <si>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</si>
  <si>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</si>
  <si>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</si>
  <si>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</si>
  <si>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</si>
  <si>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</si>
  <si>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</si>
  <si>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</si>
  <si>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</si>
  <si>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</si>
  <si>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</si>
  <si>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</si>
  <si>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</si>
  <si>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</si>
  <si>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</si>
  <si>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</si>
  <si>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</si>
  <si>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</si>
  <si>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</si>
  <si>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</si>
  <si>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</si>
  <si>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</si>
  <si>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</si>
  <si>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</si>
  <si>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</si>
  <si>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</si>
  <si>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</si>
  <si>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</si>
  <si>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</si>
  <si>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</si>
  <si>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</si>
  <si>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</si>
  <si>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</si>
  <si>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</si>
  <si>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</si>
  <si>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</si>
  <si>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</si>
  <si>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</si>
  <si>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</si>
  <si>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</si>
  <si>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</si>
  <si>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</si>
  <si>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</si>
  <si>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</si>
  <si>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</si>
  <si>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</si>
  <si>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</si>
  <si>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</si>
  <si>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</si>
  <si>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</si>
  <si>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</si>
  <si>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</si>
  <si>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</si>
  <si>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</si>
  <si>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</si>
  <si>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</si>
  <si>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</si>
  <si>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</si>
  <si>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</si>
  <si>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</si>
  <si>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</si>
  <si>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</si>
  <si>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</si>
  <si>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</si>
  <si>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</si>
  <si>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</si>
  <si>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</si>
  <si>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</si>
  <si>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</si>
  <si>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</si>
  <si>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</si>
  <si>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</si>
  <si>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</si>
  <si>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</si>
  <si>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</si>
  <si>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</si>
  <si>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</si>
  <si>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</si>
  <si>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</si>
  <si>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</si>
  <si>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</si>
  <si>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</si>
  <si>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</si>
  <si>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</si>
  <si>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</si>
  <si>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</si>
  <si>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</si>
  <si>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</si>
  <si>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</si>
  <si>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</si>
  <si>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</si>
  <si>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</si>
  <si>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</si>
  <si>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</si>
  <si>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</si>
  <si>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</si>
  <si>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</si>
  <si>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</si>
  <si>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</si>
  <si>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</si>
  <si>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</si>
  <si>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</si>
  <si>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</si>
  <si>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</si>
  <si>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</si>
  <si>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</si>
  <si>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</si>
  <si>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</si>
  <si>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</si>
  <si>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</si>
  <si>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</si>
  <si>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</si>
  <si>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</si>
  <si>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</si>
  <si>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</si>
  <si>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</si>
  <si>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</si>
  <si>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</si>
  <si>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</si>
  <si>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</si>
  <si>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</si>
  <si>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</si>
  <si>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</si>
  <si>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</si>
  <si>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</si>
  <si>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</si>
  <si>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</si>
  <si>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</si>
  <si>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</si>
  <si>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</si>
  <si>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</si>
  <si>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</si>
  <si>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</si>
  <si>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rock</t>
  </si>
  <si>
    <t>games</t>
  </si>
  <si>
    <t>photobooks</t>
  </si>
  <si>
    <t>music</t>
  </si>
  <si>
    <t>nature</t>
  </si>
  <si>
    <t>places</t>
  </si>
  <si>
    <t>people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</si>
  <si>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</si>
  <si>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</si>
  <si>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</si>
  <si>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</si>
  <si>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</si>
  <si>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</si>
  <si>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</si>
  <si>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</si>
  <si>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</si>
  <si>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</si>
  <si>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</si>
  <si>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</si>
  <si>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</si>
  <si>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</si>
  <si>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</si>
  <si>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</si>
  <si>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</si>
  <si>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</si>
  <si>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</si>
  <si>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</si>
  <si>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</si>
  <si>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</si>
  <si>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</si>
  <si>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</si>
  <si>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</si>
  <si>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world music</t>
  </si>
  <si>
    <t>translations</t>
  </si>
  <si>
    <t>radio &amp; podcasts</t>
  </si>
  <si>
    <t>art books</t>
  </si>
  <si>
    <t>pop</t>
  </si>
  <si>
    <t>faith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</si>
  <si>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</si>
  <si>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</si>
  <si>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</si>
  <si>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</si>
  <si>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</si>
  <si>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</si>
  <si>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</si>
  <si>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</si>
  <si>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</si>
  <si>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</si>
  <si>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</si>
  <si>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</si>
  <si>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</si>
  <si>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</si>
  <si>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currency</t>
  </si>
  <si>
    <t>Date Created Conversion</t>
  </si>
  <si>
    <t>Date Ended Conversion</t>
  </si>
  <si>
    <t>Nov</t>
  </si>
  <si>
    <t>Jan</t>
  </si>
  <si>
    <t>Mar</t>
  </si>
  <si>
    <t>Apr</t>
  </si>
  <si>
    <t>May</t>
  </si>
  <si>
    <t>Jul</t>
  </si>
  <si>
    <t>Aug</t>
  </si>
  <si>
    <t>Sep</t>
  </si>
  <si>
    <t>Oct</t>
  </si>
  <si>
    <t>Dec</t>
  </si>
  <si>
    <t>Feb</t>
  </si>
  <si>
    <t>Jun</t>
  </si>
  <si>
    <t>(All)</t>
  </si>
  <si>
    <t>Years</t>
  </si>
  <si>
    <t>Count of state</t>
  </si>
  <si>
    <t xml:space="preserve">Goal </t>
  </si>
  <si>
    <t>Number Successful</t>
  </si>
  <si>
    <t>Number Failed</t>
  </si>
  <si>
    <t>Number Cancelled</t>
  </si>
  <si>
    <t>Total Projects</t>
  </si>
  <si>
    <t>Percent Successful</t>
  </si>
  <si>
    <t>Percent Failed</t>
  </si>
  <si>
    <t>Percent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</si>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</sst>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 applyFill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Fill="1" applyAlignment="1">
      <alignment horizontal="center"/>
    </xf>
    <xf numFmtId="1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8">
    <dxf>
      <font>
        <color rgb="FF9C0006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9-4BC7-921A-B1E3A68386E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69-4BC7-921A-B1E3A68386E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69-4BC7-921A-B1E3A68386E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69-4BC7-921A-B1E3A6838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919528"/>
        <c:axId val="432915592"/>
      </c:barChart>
      <c:catAx>
        <c:axId val="43291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915592"/>
        <c:crosses val="autoZero"/>
        <c:auto val="1"/>
        <c:lblAlgn val="ctr"/>
        <c:lblOffset val="100"/>
        <c:noMultiLvlLbl val="0"/>
      </c:catAx>
      <c:valAx>
        <c:axId val="43291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91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8-4C5C-80B2-DC4909AA7D4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8-4C5C-80B2-DC4909AA7D4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58-4C5C-80B2-DC4909AA7D4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58-4C5C-80B2-DC4909AA7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740592"/>
        <c:axId val="534740920"/>
      </c:barChart>
      <c:catAx>
        <c:axId val="53474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40920"/>
        <c:crosses val="autoZero"/>
        <c:auto val="1"/>
        <c:lblAlgn val="ctr"/>
        <c:lblOffset val="100"/>
        <c:noMultiLvlLbl val="0"/>
      </c:catAx>
      <c:valAx>
        <c:axId val="53474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4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A0-4F05-B33F-E7888584907E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A0-4F05-B33F-E7888584907E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A0-4F05-B33F-E78885849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770776"/>
        <c:axId val="525772088"/>
      </c:lineChart>
      <c:catAx>
        <c:axId val="52577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2088"/>
        <c:crosses val="autoZero"/>
        <c:auto val="1"/>
        <c:lblAlgn val="ctr"/>
        <c:lblOffset val="100"/>
        <c:noMultiLvlLbl val="0"/>
      </c:catAx>
      <c:valAx>
        <c:axId val="52577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41</c:v>
                </c:pt>
                <c:pt idx="1">
                  <c:v>31</c:v>
                </c:pt>
                <c:pt idx="2">
                  <c:v>30</c:v>
                </c:pt>
                <c:pt idx="3">
                  <c:v>18</c:v>
                </c:pt>
                <c:pt idx="4">
                  <c:v>34</c:v>
                </c:pt>
                <c:pt idx="5">
                  <c:v>34</c:v>
                </c:pt>
                <c:pt idx="6">
                  <c:v>20</c:v>
                </c:pt>
                <c:pt idx="7">
                  <c:v>32</c:v>
                </c:pt>
                <c:pt idx="8">
                  <c:v>30</c:v>
                </c:pt>
                <c:pt idx="9">
                  <c:v>25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B-4151-A7D3-D400E4118E3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151</c:v>
                </c:pt>
                <c:pt idx="1">
                  <c:v>118</c:v>
                </c:pt>
                <c:pt idx="2">
                  <c:v>134</c:v>
                </c:pt>
                <c:pt idx="3">
                  <c:v>137</c:v>
                </c:pt>
                <c:pt idx="4">
                  <c:v>131</c:v>
                </c:pt>
                <c:pt idx="5">
                  <c:v>128</c:v>
                </c:pt>
                <c:pt idx="6">
                  <c:v>110</c:v>
                </c:pt>
                <c:pt idx="7">
                  <c:v>143</c:v>
                </c:pt>
                <c:pt idx="8">
                  <c:v>112</c:v>
                </c:pt>
                <c:pt idx="9">
                  <c:v>100</c:v>
                </c:pt>
                <c:pt idx="10">
                  <c:v>116</c:v>
                </c:pt>
                <c:pt idx="11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B-4151-A7D3-D400E4118E3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201</c:v>
                </c:pt>
                <c:pt idx="1">
                  <c:v>152</c:v>
                </c:pt>
                <c:pt idx="2">
                  <c:v>164</c:v>
                </c:pt>
                <c:pt idx="3">
                  <c:v>170</c:v>
                </c:pt>
                <c:pt idx="4">
                  <c:v>183</c:v>
                </c:pt>
                <c:pt idx="5">
                  <c:v>139</c:v>
                </c:pt>
                <c:pt idx="6">
                  <c:v>134</c:v>
                </c:pt>
                <c:pt idx="7">
                  <c:v>214</c:v>
                </c:pt>
                <c:pt idx="8">
                  <c:v>177</c:v>
                </c:pt>
                <c:pt idx="9">
                  <c:v>205</c:v>
                </c:pt>
                <c:pt idx="10">
                  <c:v>209</c:v>
                </c:pt>
                <c:pt idx="11">
                  <c:v>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BB-4151-A7D3-D400E4118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362712"/>
        <c:axId val="532363040"/>
      </c:lineChart>
      <c:catAx>
        <c:axId val="532362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63040"/>
        <c:crosses val="autoZero"/>
        <c:auto val="1"/>
        <c:lblAlgn val="ctr"/>
        <c:lblOffset val="100"/>
        <c:noMultiLvlLbl val="0"/>
      </c:catAx>
      <c:valAx>
        <c:axId val="53236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36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4762</xdr:rowOff>
    </xdr:from>
    <xdr:to>
      <xdr:col>13</xdr:col>
      <xdr:colOff>552450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5F029-4CD2-4A99-9679-2641FDC09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61912</xdr:rowOff>
    </xdr:from>
    <xdr:to>
      <xdr:col>10</xdr:col>
      <xdr:colOff>523875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69D8C-ADE5-468E-A789-6199D3CE6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14</xdr:row>
      <xdr:rowOff>157162</xdr:rowOff>
    </xdr:from>
    <xdr:to>
      <xdr:col>5</xdr:col>
      <xdr:colOff>1028700</xdr:colOff>
      <xdr:row>29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59F933-3341-4392-8F06-664361D9C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3</xdr:row>
      <xdr:rowOff>4762</xdr:rowOff>
    </xdr:from>
    <xdr:to>
      <xdr:col>12</xdr:col>
      <xdr:colOff>533400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B237A-5CFC-4DA7-AE90-3E221A04C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297.717938425929" createdVersion="6" refreshedVersion="6" minRefreshableVersion="3" recordCount="4115" xr:uid="{BA9375EE-D4CC-49A0-BE02-03D4A176A98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297.757748495373" createdVersion="6" refreshedVersion="6" minRefreshableVersion="3" recordCount="4115" xr:uid="{5674299A-AA0D-4D3B-AA07-7305D0D8D6E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57-11-28T21:55:13" maxDate="2065-09-27T09:30:07" count="4115">
        <d v="2064-01-03T18:10:11"/>
        <d v="2065-08-15T08:24:43"/>
        <d v="2064-08-19T10:51:23"/>
        <d v="2063-01-20T06:21:47"/>
        <d v="2064-06-02T14:01:19"/>
        <d v="2065-01-24T16:23:27"/>
        <d v="2062-12-16T19:44:10"/>
        <d v="2064-12-07T19:07:47"/>
        <d v="2064-10-21T16:40:12"/>
        <d v="2064-09-29T20:29:04"/>
        <d v="2062-12-02T19:37:59"/>
        <d v="2065-02-02T12:41:02"/>
        <d v="2062-12-14T11:07:05"/>
        <d v="2064-11-30T10:15:09"/>
        <d v="2062-12-30T18:38:08"/>
        <d v="2064-03-23T03:24:18"/>
        <d v="2062-11-13T13:06:51"/>
        <d v="2063-04-19T11:33:42"/>
        <d v="2063-03-02T07:00:56"/>
        <d v="2064-01-02T13:35:34"/>
        <d v="2064-01-27T12:11:52"/>
        <d v="2063-03-11T09:03:09"/>
        <d v="2063-06-30T15:52:20"/>
        <d v="2063-10-16T12:41:41"/>
        <d v="2064-02-25T13:41:03"/>
        <d v="2064-05-23T18:36:01"/>
        <d v="2063-01-20T06:22:24"/>
        <d v="2063-04-30T21:57:13"/>
        <d v="2064-05-30T17:08:04"/>
        <d v="2063-01-04T10:09:28"/>
        <d v="2063-02-03T01:01:55"/>
        <d v="2064-07-21T13:00:34"/>
        <d v="2064-10-14T09:03:37"/>
        <d v="2064-04-22T09:51:41"/>
        <d v="2063-02-02T01:43:21"/>
        <d v="2063-10-17T01:00:14"/>
        <d v="2063-09-17T01:22:05"/>
        <d v="2063-08-12T10:37:59"/>
        <d v="2061-10-23T19:22:24"/>
        <d v="2062-11-06T19:07:48"/>
        <d v="2062-12-11T23:08:08"/>
        <d v="2063-03-20T07:39:14"/>
        <d v="2063-06-12T09:20:26"/>
        <d v="2062-12-25T12:58:06"/>
        <d v="2063-03-06T20:22:17"/>
        <d v="2064-10-10T08:58:27"/>
        <d v="2064-05-29T17:09:34"/>
        <d v="2063-05-04T13:40:07"/>
        <d v="2063-08-13T06:24:20"/>
        <d v="2064-04-06T22:14:05"/>
        <d v="2063-07-06T12:04:18"/>
        <d v="2064-01-23T16:17:17"/>
        <d v="2062-12-30T10:50:46"/>
        <d v="2062-10-03T07:10:45"/>
        <d v="2064-06-08T11:07:01"/>
        <d v="2064-11-18T17:15:16"/>
        <d v="2063-12-07T07:10:24"/>
        <d v="2063-10-08T13:59:22"/>
        <d v="2063-05-04T11:52:52"/>
        <d v="2064-02-25T23:39:36"/>
        <d v="2062-09-15T15:38:37"/>
        <d v="2061-11-27T13:32:37"/>
        <d v="2061-08-21T13:11:18"/>
        <d v="2062-06-18T15:53:33"/>
        <d v="2061-12-20T18:26:21"/>
        <d v="2063-01-27T13:42:34"/>
        <d v="2064-12-31T14:23:40"/>
        <d v="2060-12-28T08:00:04"/>
        <d v="2062-08-08T07:39:51"/>
        <d v="2060-03-13T22:30:25"/>
        <d v="2060-01-18T15:30:45"/>
        <d v="2060-10-11T00:30:57"/>
        <d v="2061-05-09T18:14:41"/>
        <d v="2059-08-28T12:09:44"/>
        <d v="2064-07-05T05:41:35"/>
        <d v="2061-10-05T23:01:12"/>
        <d v="2060-05-11T10:35:58"/>
        <d v="2060-10-10T21:28:37"/>
        <d v="2065-03-06T11:32:01"/>
        <d v="2062-10-08T12:38:13"/>
        <d v="2062-05-19T20:00:56"/>
        <d v="2061-01-21T21:48:47"/>
        <d v="2060-03-23T13:41:01"/>
        <d v="2063-08-22T08:46:29"/>
        <d v="2059-10-28T12:11:26"/>
        <d v="2060-03-06T21:00:37"/>
        <d v="2064-04-27T07:20:45"/>
        <d v="2058-12-06T06:56:43"/>
        <d v="2062-12-09T09:48:51"/>
        <d v="2061-11-20T12:03:12"/>
        <d v="2059-12-25T01:08:19"/>
        <d v="2059-09-29T03:39:24"/>
        <d v="2065-06-30T22:46:23"/>
        <d v="2060-12-18T14:35:37"/>
        <d v="2062-09-30T11:13:42"/>
        <d v="2060-08-09T18:07:21"/>
        <d v="2058-12-08T09:54:01"/>
        <d v="2059-12-24T21:14:42"/>
        <d v="2061-05-16T13:04:34"/>
        <d v="2062-07-07T15:39:59"/>
        <d v="2061-04-29T12:04:46"/>
        <d v="2061-07-15T12:38:30"/>
        <d v="2059-06-06T21:08:53"/>
        <d v="2062-08-27T13:20:30"/>
        <d v="2059-09-22T10:41:06"/>
        <d v="2064-11-07T11:23:40"/>
        <d v="2060-10-01T12:38:21"/>
        <d v="2059-10-15T17:34:47"/>
        <d v="2061-10-14T08:42:50"/>
        <d v="2059-08-10T18:37:10"/>
        <d v="2062-04-24T16:47:33"/>
        <d v="2063-11-13T01:59:47"/>
        <d v="2062-10-01T19:01:58"/>
        <d v="2060-02-10T12:12:08"/>
        <d v="2060-05-28T00:34:48"/>
        <d v="2060-07-24T11:44:04"/>
        <d v="2059-09-05T05:55:55"/>
        <d v="2058-09-23T14:02:24"/>
        <d v="2060-01-10T19:17:16"/>
        <d v="2060-01-26T19:39:46"/>
        <d v="2065-03-17T19:11:47"/>
        <d v="2063-10-15T10:55:10"/>
        <d v="2065-02-23T04:21:47"/>
        <d v="2063-04-06T12:46:04"/>
        <d v="2063-11-02T16:17:22"/>
        <d v="2065-06-19T17:51:20"/>
        <d v="2063-11-23T08:08:57"/>
        <d v="2063-09-16T08:59:01"/>
        <d v="2065-03-29T23:28:13"/>
        <d v="2063-03-15T16:29:43"/>
        <d v="2062-12-01T15:58:12"/>
        <d v="2065-01-02T14:06:01"/>
        <d v="2063-04-07T13:30:07"/>
        <d v="2064-11-13T13:23:04"/>
        <d v="2064-02-17T15:50:18"/>
        <d v="2062-12-11T03:09:57"/>
        <d v="2063-10-15T03:50:34"/>
        <d v="2064-03-06T07:46:33"/>
        <d v="2064-01-13T00:10:41"/>
        <d v="2064-01-14T16:06:12"/>
        <d v="2063-09-01T22:45:32"/>
        <d v="2063-10-28T21:40:23"/>
        <d v="2063-05-10T15:26:18"/>
        <d v="2065-01-19T19:32:22"/>
        <d v="2063-08-27T12:17:52"/>
        <d v="2064-01-27T07:00:52"/>
        <d v="2065-06-02T18:23:18"/>
        <d v="2063-06-10T12:25:40"/>
        <d v="2064-08-11T00:45:36"/>
        <d v="2063-06-08T22:07:50"/>
        <d v="2063-10-08T21:53:02"/>
        <d v="2063-11-01T07:13:11"/>
        <d v="2063-03-07T19:51:40"/>
        <d v="2063-05-05T08:04:04"/>
        <d v="2063-11-03T07:08:15"/>
        <d v="2063-12-26T07:25:35"/>
        <d v="2062-12-16T20:59:56"/>
        <d v="2064-08-10T15:52:52"/>
        <d v="2063-04-05T19:50:28"/>
        <d v="2064-12-06T04:25:45"/>
        <d v="2063-12-29T15:54:51"/>
        <d v="2062-12-15T10:29:55"/>
        <d v="2063-01-26T21:02:36"/>
        <d v="2064-03-10T17:04:14"/>
        <d v="2063-02-02T12:18:21"/>
        <d v="2064-06-26T09:48:44"/>
        <d v="2065-06-30T19:49:22"/>
        <d v="2063-12-18T16:15:35"/>
        <d v="2063-09-01T14:02:50"/>
        <d v="2063-04-02T06:07:39"/>
        <d v="2064-02-12T17:28:03"/>
        <d v="2064-12-25T22:20:14"/>
        <d v="2063-08-27T03:28:43"/>
        <d v="2063-08-13T07:45:08"/>
        <d v="2063-09-21T12:12:56"/>
        <d v="2063-02-16T12:40:11"/>
        <d v="2064-01-18T13:46:39"/>
        <d v="2063-09-18T19:08:46"/>
        <d v="2064-05-10T16:55:45"/>
        <d v="2064-08-16T19:55:55"/>
        <d v="2063-09-16T17:47:23"/>
        <d v="2063-12-05T11:48:15"/>
        <d v="2065-06-21T18:17:12"/>
        <d v="2063-05-11T13:26:50"/>
        <d v="2063-01-17T12:59:22"/>
        <d v="2065-01-31T15:52:19"/>
        <d v="2065-08-16T13:30:34"/>
        <d v="2064-01-08T23:37:37"/>
        <d v="2063-02-17T22:23:35"/>
        <d v="2065-01-17T10:34:37"/>
        <d v="2064-12-19T09:37:26"/>
        <d v="2064-03-06T04:35:38"/>
        <d v="2063-04-01T13:00:32"/>
        <d v="2063-04-13T16:26:06"/>
        <d v="2064-07-20T17:55:31"/>
        <d v="2063-11-23T10:05:32"/>
        <d v="2064-03-26T07:01:38"/>
        <d v="2065-07-21T14:21:40"/>
        <d v="2063-03-20T03:12:02"/>
        <d v="2065-02-13T20:58:22"/>
        <d v="2063-02-27T20:00:03"/>
        <d v="2063-08-03T13:38:49"/>
        <d v="2064-03-22T16:16:04"/>
        <d v="2063-06-14T14:21:04"/>
        <d v="2065-01-17T08:00:03"/>
        <d v="2064-03-15T09:10:22"/>
        <d v="2065-01-27T18:06:23"/>
        <d v="2063-06-18T22:43:58"/>
        <d v="2063-05-31T02:52:47"/>
        <d v="2063-12-23T16:08:55"/>
        <d v="2064-03-15T19:33:12"/>
        <d v="2064-03-02T21:50:17"/>
        <d v="2064-08-30T15:08:40"/>
        <d v="2064-01-29T08:15:47"/>
        <d v="2063-07-20T09:22:29"/>
        <d v="2064-07-19T23:31:22"/>
        <d v="2063-09-15T17:00:37"/>
        <d v="2063-06-11T09:22:29"/>
        <d v="2063-09-28T09:04:49"/>
        <d v="2064-09-12T01:50:25"/>
        <d v="2064-01-22T09:27:10"/>
        <d v="2063-08-11T14:06:04"/>
        <d v="2063-08-11T12:28:38"/>
        <d v="2064-11-03T19:09:10"/>
        <d v="2063-11-22T23:38:46"/>
        <d v="2064-09-21T17:04:14"/>
        <d v="2063-10-25T09:59:04"/>
        <d v="2063-12-22T15:27:21"/>
        <d v="2063-10-15T10:28:25"/>
        <d v="2064-07-28T16:24:57"/>
        <d v="2063-11-17T12:39:11"/>
        <d v="2064-06-16T17:00:51"/>
        <d v="2063-08-12T13:49:06"/>
        <d v="2065-03-14T15:52:52"/>
        <d v="2063-11-23T18:50:59"/>
        <d v="2063-12-22T15:48:17"/>
        <d v="2064-05-26T20:01:39"/>
        <d v="2064-07-22T07:51:09"/>
        <d v="2065-06-23T17:06:00"/>
        <d v="2064-05-02T20:38:50"/>
        <d v="2061-10-03T11:00:11"/>
        <d v="2063-05-21T10:45:04"/>
        <d v="2060-05-29T05:49:50"/>
        <d v="2062-08-06T19:08:24"/>
        <d v="2058-08-19T01:45:59"/>
        <d v="2061-01-28T19:16:25"/>
        <d v="2059-05-13T02:43:25"/>
        <d v="2059-03-24T08:30:14"/>
        <d v="2060-06-06T12:35:09"/>
        <d v="2058-12-16T16:10:20"/>
        <d v="2061-11-19T07:34:51"/>
        <d v="2060-10-27T12:54:06"/>
        <d v="2058-10-11T09:54:18"/>
        <d v="2060-07-30T09:37:15"/>
        <d v="2064-03-30T16:51:50"/>
        <d v="2059-08-29T06:38:02"/>
        <d v="2061-08-29T12:27:47"/>
        <d v="2064-11-01T09:02:42"/>
        <d v="2059-11-30T19:14:26"/>
        <d v="2063-09-21T11:42:49"/>
        <d v="2058-12-14T12:07:59"/>
        <d v="2060-10-31T15:15:04"/>
        <d v="2059-07-26T23:57:08"/>
        <d v="2061-03-12T16:54:54"/>
        <d v="2060-10-24T08:53:15"/>
        <d v="2058-10-11T23:53:50"/>
        <d v="2058-08-10T22:11:47"/>
        <d v="2062-12-08T04:51:39"/>
        <d v="2060-04-05T21:39:38"/>
        <d v="2065-08-06T22:43:42"/>
        <d v="2059-10-17T14:47:50"/>
        <d v="2062-06-17T20:24:21"/>
        <d v="2058-09-10T15:36:31"/>
        <d v="2059-12-16T05:57:46"/>
        <d v="2060-09-13T15:53:49"/>
        <d v="2061-04-24T18:46:06"/>
        <d v="2060-09-10T19:57:54"/>
        <d v="2063-11-05T15:23:39"/>
        <d v="2061-03-26T18:58:59"/>
        <d v="2065-08-07T23:51:36"/>
        <d v="2062-10-28T08:10:35"/>
        <d v="2057-11-28T21:55:13"/>
        <d v="2058-07-31T16:04:52"/>
        <d v="2059-11-24T11:02:24"/>
        <d v="2060-07-10T11:43:00"/>
        <d v="2062-03-04T12:08:48"/>
        <d v="2061-08-23T13:35:24"/>
        <d v="2061-04-16T00:40:18"/>
        <d v="2060-12-03T22:03:13"/>
        <d v="2062-04-17T04:57:14"/>
        <d v="2059-06-28T02:51:37"/>
        <d v="2061-10-25T12:27:26"/>
        <d v="2060-04-09T13:16:39"/>
        <d v="2062-10-03T10:01:54"/>
        <d v="2058-12-26T20:01:34"/>
        <d v="2062-03-16T18:06:49"/>
        <d v="2061-02-25T05:24:43"/>
        <d v="2063-10-08T11:28:21"/>
        <d v="2062-09-23T05:07:28"/>
        <d v="2059-05-01T23:24:20"/>
        <d v="2059-10-06T17:02:18"/>
        <d v="2061-08-22T11:42:15"/>
        <d v="2060-08-08T14:33:58"/>
        <d v="2060-11-14T19:42:26"/>
        <d v="2061-02-04T20:16:37"/>
        <d v="2060-08-23T09:07:29"/>
        <d v="2061-09-12T14:05:33"/>
        <d v="2061-07-23T16:40:01"/>
        <d v="2059-08-08T10:40:10"/>
        <d v="2061-02-25T12:02:14"/>
        <d v="2060-04-17T22:23:43"/>
        <d v="2060-06-03T23:16:32"/>
        <d v="2061-09-27T15:03:52"/>
        <d v="2059-01-09T23:28:14"/>
        <d v="2061-08-14T13:59:48"/>
        <d v="2061-02-04T12:32:14"/>
        <d v="2063-05-22T16:09:57"/>
        <d v="2062-05-26T10:14:43"/>
        <d v="2061-09-08T18:55:51"/>
        <d v="2058-05-21T14:07:09"/>
        <d v="2064-06-06T07:13:53"/>
        <d v="2065-04-18T04:43:06"/>
        <d v="2064-10-26T07:40:48"/>
        <d v="2065-06-07T01:42:46"/>
        <d v="2064-01-11T09:01:48"/>
        <d v="2065-05-29T22:30:33"/>
        <d v="2065-08-24T01:33:26"/>
        <d v="2063-09-06T23:38:49"/>
        <d v="2064-04-14T16:43:08"/>
        <d v="2064-04-27T05:12:07"/>
        <d v="2061-10-28T06:22:43"/>
        <d v="2064-11-29T07:57:14"/>
        <d v="2064-03-30T10:19:37"/>
        <d v="2064-09-20T09:16:31"/>
        <d v="2063-10-20T10:22:37"/>
        <d v="2063-10-20T11:41:55"/>
        <d v="2064-04-27T08:18:38"/>
        <d v="2063-08-26T21:05:08"/>
        <d v="2065-01-20T12:08:10"/>
        <d v="2063-10-12T12:14:28"/>
        <d v="2065-08-21T10:03:27"/>
        <d v="2063-03-27T15:06:38"/>
        <d v="2064-10-12T12:44:25"/>
        <d v="2063-04-28T11:42:25"/>
        <d v="2063-10-30T17:18:14"/>
        <d v="2063-11-02T16:39:50"/>
        <d v="2064-03-28T06:00:21"/>
        <d v="2064-04-28T05:53:29"/>
        <d v="2064-02-03T08:05:16"/>
        <d v="2065-08-09T05:58:28"/>
        <d v="2065-02-15T19:35:09"/>
        <d v="2064-09-10T17:09:14"/>
        <d v="2063-03-22T22:01:08"/>
        <d v="2064-05-03T13:00:19"/>
        <d v="2064-09-21T13:52:01"/>
        <d v="2063-05-15T01:03:14"/>
        <d v="2064-08-29T13:16:33"/>
        <d v="2063-09-26T23:19:57"/>
        <d v="2064-11-29T14:38:41"/>
        <d v="2063-05-06T19:41:30"/>
        <d v="2063-12-21T15:33:00"/>
        <d v="2063-05-07T18:01:46"/>
        <d v="2063-01-28T23:03:11"/>
        <d v="2058-09-30T11:52:16"/>
        <d v="2062-12-03T14:37:52"/>
        <d v="2062-08-13T08:33:19"/>
        <d v="2060-11-02T13:01:58"/>
        <d v="2061-10-04T07:51:18"/>
        <d v="2063-08-23T08:32:02"/>
        <d v="2060-06-29T07:14:29"/>
        <d v="2065-06-21T13:05:00"/>
        <d v="2061-07-02T12:25:39"/>
        <d v="2064-09-08T07:50:44"/>
        <d v="2060-12-31T15:53:18"/>
        <d v="2060-02-14T15:20:31"/>
        <d v="2062-08-02T17:38:31"/>
        <d v="2065-02-06T04:51:56"/>
        <d v="2064-04-28T00:01:08"/>
        <d v="2064-07-15T07:43:28"/>
        <d v="2060-10-01T10:31:12"/>
        <d v="2064-07-12T11:16:32"/>
        <d v="2061-01-07T10:45:17"/>
        <d v="2061-03-07T11:01:40"/>
        <d v="2062-11-07T20:49:19"/>
        <d v="2063-06-21T12:45:47"/>
        <d v="2063-05-06T08:01:41"/>
        <d v="2064-02-07T16:49:51"/>
        <d v="2064-01-27T10:14:18"/>
        <d v="2065-01-09T19:49:40"/>
        <d v="2062-08-18T19:30:50"/>
        <d v="2063-10-30T18:52:52"/>
        <d v="2060-05-31T19:00:51"/>
        <d v="2060-02-20T11:12:51"/>
        <d v="2062-03-24T11:00:52"/>
        <d v="2064-08-31T13:38:02"/>
        <d v="2060-10-04T15:49:20"/>
        <d v="2061-01-04T07:33:26"/>
        <d v="2059-02-01T12:38:04"/>
        <d v="2063-09-27T13:02:06"/>
        <d v="2065-05-28T15:01:07"/>
        <d v="2062-10-29T09:15:47"/>
        <d v="2060-01-20T14:12:50"/>
        <d v="2064-04-28T06:56:57"/>
        <d v="2060-01-06T01:27:21"/>
        <d v="2062-07-22T09:04:22"/>
        <d v="2062-08-18T20:02:19"/>
        <d v="2059-10-17T21:53:57"/>
        <d v="2060-04-03T14:54:10"/>
        <d v="2062-04-10T11:39:50"/>
        <d v="2065-01-04T14:42:24"/>
        <d v="2063-11-01T17:33:17"/>
        <d v="2062-06-03T22:13:24"/>
        <d v="2061-01-21T11:49:38"/>
        <d v="2061-01-01T15:03:31"/>
        <d v="2062-03-26T19:31:05"/>
        <d v="2063-04-06T14:26:42"/>
        <d v="2062-07-24T03:30:31"/>
        <d v="2061-10-09T17:17:40"/>
        <d v="2064-01-05T00:46:37"/>
        <d v="2061-11-12T14:13:07"/>
        <d v="2062-08-26T23:40:31"/>
        <d v="2064-01-04T05:47:36"/>
        <d v="2063-02-24T00:14:57"/>
        <d v="2061-11-18T16:13:50"/>
        <d v="2060-08-09T03:01:39"/>
        <d v="2064-04-11T14:40:04"/>
        <d v="2064-08-14T11:05:14"/>
        <d v="2064-04-21T15:49:00"/>
        <d v="2062-12-01T12:24:05"/>
        <d v="2058-03-29T15:38:02"/>
        <d v="2062-03-10T20:34:27"/>
        <d v="2064-12-18T14:54:43"/>
        <d v="2064-03-05T11:26:21"/>
        <d v="2064-02-24T09:07:02"/>
        <d v="2062-05-13T14:01:42"/>
        <d v="2062-02-26T11:56:20"/>
        <d v="2062-01-13T02:41:53"/>
        <d v="2065-02-21T01:38:46"/>
        <d v="2064-05-02T00:15:58"/>
        <d v="2063-04-21T12:16:58"/>
        <d v="2064-09-06T17:39:13"/>
        <d v="2062-04-17T13:03:16"/>
        <d v="2063-08-04T15:19:43"/>
        <d v="2062-07-25T18:21:41"/>
        <d v="2060-06-30T15:46:01"/>
        <d v="2063-11-18T02:02:55"/>
        <d v="2063-08-16T20:00:20"/>
        <d v="2061-09-10T07:19:23"/>
        <d v="2062-11-06T12:11:35"/>
        <d v="2062-04-01T07:38:05"/>
        <d v="2062-07-30T16:43:20"/>
        <d v="2062-07-10T11:09:51"/>
        <d v="2063-10-26T10:53:35"/>
        <d v="2063-08-18T13:47:59"/>
        <d v="2063-05-10T11:12:51"/>
        <d v="2060-09-14T18:03:42"/>
        <d v="2062-04-14T10:40:01"/>
        <d v="2063-01-29T12:25:12"/>
        <d v="2061-10-27T10:47:40"/>
        <d v="2060-03-28T09:22:07"/>
        <d v="2062-11-12T07:01:15"/>
        <d v="2061-11-25T14:19:27"/>
        <d v="2059-12-23T21:02:21"/>
        <d v="2060-02-07T11:02:33"/>
        <d v="2064-11-10T14:22:15"/>
        <d v="2062-12-23T20:52:54"/>
        <d v="2061-02-20T16:37:44"/>
        <d v="2061-02-26T10:18:54"/>
        <d v="2060-11-23T22:01:23"/>
        <d v="2063-01-19T17:45:24"/>
        <d v="2062-06-10T22:01:29"/>
        <d v="2062-09-17T11:19:39"/>
        <d v="2063-02-05T16:08:38"/>
        <d v="2063-03-02T10:45:19"/>
        <d v="2065-08-02T01:53:49"/>
        <d v="2063-10-18T20:04:03"/>
        <d v="2062-11-10T17:24:01"/>
        <d v="2060-10-01T14:02:14"/>
        <d v="2063-09-14T15:51:49"/>
        <d v="2063-04-06T03:47:15"/>
        <d v="2062-01-22T06:00:15"/>
        <d v="2061-03-25T10:08:09"/>
        <d v="2064-09-30T15:31:30"/>
        <d v="2061-06-13T22:44:32"/>
        <d v="2064-04-08T16:32:52"/>
        <d v="2061-10-30T06:08:19"/>
        <d v="2062-11-14T16:37:19"/>
        <d v="2065-05-10T08:16:34"/>
        <d v="2065-06-23T19:18:20"/>
        <d v="2060-06-18T05:33:36"/>
        <d v="2061-02-04T17:14:45"/>
        <d v="2064-07-11T17:34:59"/>
        <d v="2065-02-25T18:50:30"/>
        <d v="2063-11-02T11:25:38"/>
        <d v="2062-12-22T13:56:05"/>
        <d v="2063-12-29T13:51:45"/>
        <d v="2062-06-26T16:21:14"/>
        <d v="2063-05-16T18:54:25"/>
        <d v="2060-05-25T12:17:29"/>
        <d v="2058-03-02T15:29:28"/>
        <d v="2058-09-22T15:15:51"/>
        <d v="2059-12-21T23:37:31"/>
        <d v="2060-08-31T07:17:05"/>
        <d v="2063-07-02T06:38:23"/>
        <d v="2060-08-24T17:36:27"/>
        <d v="2064-05-23T20:21:26"/>
        <d v="2062-01-23T07:15:20"/>
        <d v="2061-03-19T17:00:57"/>
        <d v="2060-10-08T18:35:01"/>
        <d v="2063-12-11T09:09:30"/>
        <d v="2064-08-13T22:13:59"/>
        <d v="2061-09-19T01:16:22"/>
        <d v="2065-04-20T11:48:47"/>
        <d v="2065-01-13T09:41:45"/>
        <d v="2063-01-22T08:44:07"/>
        <d v="2064-06-02T05:46:41"/>
        <d v="2063-10-10T12:41:20"/>
        <d v="2065-07-18T08:46:01"/>
        <d v="2064-02-19T08:47:04"/>
        <d v="2061-05-20T03:23:41"/>
        <d v="2064-05-24T10:51:01"/>
        <d v="2065-04-16T20:13:39"/>
        <d v="2064-09-12T18:58:45"/>
        <d v="2064-03-04T21:11:16"/>
        <d v="2064-11-14T11:12:49"/>
        <d v="2063-02-11T03:37:21"/>
        <d v="2064-01-19T08:12:24"/>
        <d v="2065-08-01T22:56:06"/>
        <d v="2063-12-13T16:05:07"/>
        <d v="2065-07-04T18:44:54"/>
        <d v="2063-12-15T08:11:08"/>
        <d v="2065-05-16T19:33:49"/>
        <d v="2064-10-25T18:10:08"/>
        <d v="2064-11-04T04:26:05"/>
        <d v="2064-04-06T13:27:50"/>
        <d v="2065-06-21T07:05:05"/>
        <d v="2064-01-06T02:16:47"/>
        <d v="2064-04-18T12:26:31"/>
        <d v="2064-10-26T13:04:23"/>
        <d v="2064-12-26T19:11:47"/>
        <d v="2063-07-20T13:36:46"/>
        <d v="2064-04-11T19:07:14"/>
        <d v="2064-09-16T11:41:56"/>
        <d v="2063-04-15T20:12:42"/>
        <d v="2064-12-17T09:46:00"/>
        <d v="2064-04-19T08:13:09"/>
        <d v="2064-03-16T10:01:55"/>
        <d v="2064-07-25T10:42:44"/>
        <d v="2064-04-12T15:40:48"/>
        <d v="2063-12-21T09:17:02"/>
        <d v="2065-08-02T10:17:25"/>
        <d v="2063-12-31T00:37:04"/>
        <d v="2064-05-24T08:48:16"/>
        <d v="2063-04-29T11:16:31"/>
        <d v="2063-04-03T10:26:12"/>
        <d v="2064-11-25T02:29:03"/>
        <d v="2064-06-20T14:38:37"/>
        <d v="2065-05-17T16:36:43"/>
        <d v="2063-09-06T15:11:45"/>
        <d v="2064-05-27T00:47:40"/>
        <d v="2063-06-01T12:30:45"/>
        <d v="2064-04-04T09:48:33"/>
        <d v="2065-06-02T03:20:15"/>
        <d v="2063-08-01T19:40:47"/>
        <d v="2064-08-25T16:37:55"/>
        <d v="2063-12-23T12:50:49"/>
        <d v="2064-12-27T10:25:33"/>
        <d v="2063-06-16T14:13:14"/>
        <d v="2064-06-23T16:07:03"/>
        <d v="2064-06-15T14:20:12"/>
        <d v="2064-08-02T13:09:29"/>
        <d v="2064-01-19T13:35:23"/>
        <d v="2064-04-18T11:11:28"/>
        <d v="2063-06-03T19:12:11"/>
        <d v="2065-04-03T04:38:27"/>
        <d v="2063-11-26T10:37:23"/>
        <d v="2063-08-11T05:19:12"/>
        <d v="2064-10-03T08:08:22"/>
        <d v="2064-02-26T07:53:13"/>
        <d v="2063-06-09T14:27:03"/>
        <d v="2065-03-07T15:47:47"/>
        <d v="2064-01-14T18:18:24"/>
        <d v="2063-09-04T11:45:19"/>
        <d v="2063-09-01T16:31:27"/>
        <d v="2063-08-29T11:11:56"/>
        <d v="2064-04-19T03:22:57"/>
        <d v="2063-07-31T14:30:07"/>
        <d v="2063-09-29T12:10:33"/>
        <d v="2065-04-02T12:28:06"/>
        <d v="2064-01-05T08:44:59"/>
        <d v="2064-07-22T07:18:51"/>
        <d v="2064-01-04T07:02:10"/>
        <d v="2063-05-17T23:34:20"/>
        <d v="2063-09-19T10:15:45"/>
        <d v="2064-09-29T12:43:26"/>
        <d v="2063-10-01T19:40:38"/>
        <d v="2065-04-17T15:31:32"/>
        <d v="2065-01-06T10:55:35"/>
        <d v="2063-05-19T18:03:01"/>
        <d v="2063-08-27T13:30:02"/>
        <d v="2063-09-22T13:09:22"/>
        <d v="2063-06-10T14:35:39"/>
        <d v="2063-12-01T13:03:35"/>
        <d v="2063-01-27T09:20:23"/>
        <d v="2063-02-09T18:50:56"/>
        <d v="2064-01-21T02:35:08"/>
        <d v="2063-10-21T09:36:49"/>
        <d v="2064-05-06T13:48:56"/>
        <d v="2063-11-28T16:06:20"/>
        <d v="2064-05-12T18:49:04"/>
        <d v="2063-10-05T13:56:26"/>
        <d v="2064-06-03T07:27:17"/>
        <d v="2065-02-14T18:45:46"/>
        <d v="2064-03-14T05:55:20"/>
        <d v="2064-12-06T19:29:00"/>
        <d v="2064-03-08T20:55:59"/>
        <d v="2065-08-10T03:01:47"/>
        <d v="2063-10-06T02:14:03"/>
        <d v="2064-05-23T13:26:43"/>
        <d v="2063-04-10T09:36:30"/>
        <d v="2063-01-23T11:12:18"/>
        <d v="2064-12-20T17:42:17"/>
        <d v="2064-12-24T12:35:38"/>
        <d v="2063-11-09T18:13:17"/>
        <d v="2063-10-27T17:44:01"/>
        <d v="2065-09-08T15:29:37"/>
        <d v="2064-01-25T07:25:39"/>
        <d v="2064-07-29T01:21:51"/>
        <d v="2062-12-26T10:37:37"/>
        <d v="2064-10-27T09:18:28"/>
        <d v="2064-02-19T08:52:01"/>
        <d v="2064-11-11T12:32:09"/>
        <d v="2064-05-09T09:49:25"/>
        <d v="2064-11-29T01:11:02"/>
        <d v="2063-08-11T16:17:09"/>
        <d v="2063-09-24T20:12:42"/>
        <d v="2063-11-19T04:55:50"/>
        <d v="2065-08-11T17:05:18"/>
        <d v="2065-08-08T08:14:22"/>
        <d v="2063-02-26T07:59:55"/>
        <d v="2065-05-24T04:05:15"/>
        <d v="2064-01-26T07:40:48"/>
        <d v="2064-01-26T09:37:54"/>
        <d v="2063-10-19T09:24:35"/>
        <d v="2063-03-31T09:58:59"/>
        <d v="2065-01-24T18:37:54"/>
        <d v="2063-01-24T14:27:47"/>
        <d v="2064-08-30T12:25:49"/>
        <d v="2063-03-24T10:38:28"/>
        <d v="2063-03-10T15:53:33"/>
        <d v="2063-05-03T18:53:04"/>
        <d v="2063-05-27T18:25:11"/>
        <d v="2065-05-16T10:34:10"/>
        <d v="2064-01-26T08:50:40"/>
        <d v="2063-12-21T16:58:33"/>
        <d v="2063-08-25T16:58:32"/>
        <d v="2064-08-31T13:18:39"/>
        <d v="2064-06-06T14:17:52"/>
        <d v="2064-01-05T21:51:29"/>
        <d v="2064-02-05T08:14:55"/>
        <d v="2063-04-24T11:47:59"/>
        <d v="2065-04-07T09:29:19"/>
        <d v="2063-07-01T04:30:47"/>
        <d v="2063-12-31T14:14:16"/>
        <d v="2063-09-26T09:59:35"/>
        <d v="2065-05-29T11:04:21"/>
        <d v="2063-01-30T13:58:18"/>
        <d v="2065-04-03T02:57:43"/>
        <d v="2063-10-09T13:57:02"/>
        <d v="2064-12-19T09:00:58"/>
        <d v="2064-11-28T11:02:00"/>
        <d v="2063-06-25T10:37:32"/>
        <d v="2063-06-14T23:16:04"/>
        <d v="2063-01-30T14:10:17"/>
        <d v="2062-12-25T20:47:07"/>
        <d v="2063-06-16T16:20:04"/>
        <d v="2063-07-23T12:26:21"/>
        <d v="2064-11-26T03:41:35"/>
        <d v="2064-11-03T03:02:18"/>
        <d v="2065-01-17T10:41:49"/>
        <d v="2063-02-25T06:02:11"/>
        <d v="2065-04-10T13:20:04"/>
        <d v="2065-08-27T12:22:02"/>
        <d v="2065-04-05T15:36:04"/>
        <d v="2063-01-01T05:21:31"/>
        <d v="2063-06-12T14:47:52"/>
        <d v="2064-01-16T10:09:30"/>
        <d v="2065-06-21T12:00:53"/>
        <d v="2064-03-28T20:30:53"/>
        <d v="2065-05-16T10:01:37"/>
        <d v="2065-02-09T09:14:01"/>
        <d v="2063-12-15T18:40:46"/>
        <d v="2065-06-06T03:01:03"/>
        <d v="2063-10-13T13:23:47"/>
        <d v="2065-07-17T09:55:59"/>
        <d v="2063-04-15T06:30:20"/>
        <d v="2063-01-07T16:15:02"/>
        <d v="2064-08-02T06:33:09"/>
        <d v="2063-02-27T16:20:45"/>
        <d v="2062-04-30T05:39:08"/>
        <d v="2065-06-25T10:31:21"/>
        <d v="2063-01-05T09:54:40"/>
        <d v="2065-05-09T11:26:27"/>
        <d v="2065-06-21T16:49:09"/>
        <d v="2065-07-05T22:37:48"/>
        <d v="2065-07-06T05:47:58"/>
        <d v="2065-05-17T17:53:03"/>
        <d v="2065-06-06T09:55:27"/>
        <d v="2063-01-27T07:56:40"/>
        <d v="2063-05-19T18:59:19"/>
        <d v="2063-01-29T17:38:22"/>
        <d v="2065-05-19T05:01:08"/>
        <d v="2064-07-29T10:20:32"/>
        <d v="2064-11-18T06:42:12"/>
        <d v="2065-07-14T12:54:42"/>
        <d v="2064-04-08T20:10:40"/>
        <d v="2063-05-12T09:48:27"/>
        <d v="2063-02-18T14:30:02"/>
        <d v="2065-08-01T14:17:27"/>
        <d v="2064-08-22T18:57:56"/>
        <d v="2060-07-15T09:34:51"/>
        <d v="2062-12-30T07:43:27"/>
        <d v="2060-09-21T13:19:38"/>
        <d v="2064-01-11T13:35:49"/>
        <d v="2059-12-13T09:19:23"/>
        <d v="2064-05-27T09:01:52"/>
        <d v="2061-09-24T19:01:27"/>
        <d v="2061-06-17T18:29:09"/>
        <d v="2060-01-19T14:05:57"/>
        <d v="2061-02-01T22:27:41"/>
        <d v="2060-05-21T11:53:11"/>
        <d v="2060-06-15T13:05:47"/>
        <d v="2062-02-12T04:11:01"/>
        <d v="2062-06-04T04:04:52"/>
        <d v="2063-10-20T21:57:00"/>
        <d v="2063-05-17T18:42:26"/>
        <d v="2062-05-16T11:37:20"/>
        <d v="2062-08-12T00:36:27"/>
        <d v="2063-05-15T08:29:54"/>
        <d v="2063-01-21T06:03:49"/>
        <d v="2063-12-19T21:31:22"/>
        <d v="2061-11-19T09:33:26"/>
        <d v="2062-09-03T16:01:52"/>
        <d v="2060-10-04T11:01:25"/>
        <d v="2061-05-28T16:58:23"/>
        <d v="2061-10-16T07:44:05"/>
        <d v="2061-03-19T19:01:49"/>
        <d v="2063-06-29T07:10:19"/>
        <d v="2063-01-23T14:19:26"/>
        <d v="2065-07-13T16:35:30"/>
        <d v="2061-08-09T15:04:32"/>
        <d v="2060-01-01T09:07:55"/>
        <d v="2065-04-10T04:06:57"/>
        <d v="2063-07-30T08:09:51"/>
        <d v="2061-06-20T11:58:41"/>
        <d v="2061-11-01T08:31:17"/>
        <d v="2059-08-31T12:24:19"/>
        <d v="2061-06-05T19:18:34"/>
        <d v="2059-03-23T14:04:28"/>
        <d v="2062-12-12T01:55:39"/>
        <d v="2065-05-11T12:20:13"/>
        <d v="2062-07-18T12:02:06"/>
        <d v="2065-05-31T14:36:10"/>
        <d v="2062-01-28T04:43:28"/>
        <d v="2064-02-22T22:09:21"/>
        <d v="2063-04-03T07:01:24"/>
        <d v="2063-08-01T12:48:03"/>
        <d v="2063-11-02T21:26:50"/>
        <d v="2062-05-30T22:58:10"/>
        <d v="2062-06-10T17:54:54"/>
        <d v="2061-07-30T17:59:29"/>
        <d v="2064-06-24T13:46:42"/>
        <d v="2058-03-26T19:21:59"/>
        <d v="2063-10-19T11:39:45"/>
        <d v="2062-08-08T12:43:38"/>
        <d v="2060-05-29T19:26:35"/>
        <d v="2064-03-17T10:27:25"/>
        <d v="2062-01-13T17:32:57"/>
        <d v="2062-10-13T10:51:20"/>
        <d v="2059-03-30T10:25:05"/>
        <d v="2059-10-16T10:10:25"/>
        <d v="2061-11-20T18:01:14"/>
        <d v="2061-02-07T12:11:42"/>
        <d v="2060-10-01T12:34:09"/>
        <d v="2062-08-19T21:35:19"/>
        <d v="2061-08-13T08:15:15"/>
        <d v="2060-09-26T19:20:34"/>
        <d v="2062-04-16T09:03:46"/>
        <d v="2060-12-11T18:09:48"/>
        <d v="2061-07-17T22:28:00"/>
        <d v="2061-07-16T19:08:59"/>
        <d v="2062-04-24T12:44:06"/>
        <d v="2062-04-22T14:58:03"/>
        <d v="2061-12-30T11:47:24"/>
        <d v="2060-01-23T20:45:37"/>
        <d v="2060-09-07T08:42:46"/>
        <d v="2062-02-28T15:11:25"/>
        <d v="2060-10-10T17:51:28"/>
        <d v="2063-03-15T08:09:47"/>
        <d v="2060-10-10T10:00:46"/>
        <d v="2063-02-24T04:24:14"/>
        <d v="2059-12-14T13:05:20"/>
        <d v="2061-02-13T18:32:04"/>
        <d v="2059-11-14T16:47:58"/>
        <d v="2060-01-17T20:32:06"/>
        <d v="2059-12-09T13:45:12"/>
        <d v="2060-02-20T10:35:39"/>
        <d v="2065-08-08T09:05:11"/>
        <d v="2063-06-02T20:24:46"/>
        <d v="2062-07-04T14:00:30"/>
        <d v="2061-02-13T19:21:02"/>
        <d v="2061-12-31T09:26:42"/>
        <d v="2061-07-22T18:25:52"/>
        <d v="2061-01-02T17:02:45"/>
        <d v="2059-11-28T11:50:01"/>
        <d v="2063-04-16T16:01:43"/>
        <d v="2061-09-20T14:54:03"/>
        <d v="2060-07-31T08:23:31"/>
        <d v="2061-02-11T15:11:21"/>
        <d v="2062-06-25T17:57:34"/>
        <d v="2062-11-21T14:12:22"/>
        <d v="2063-10-12T16:07:45"/>
        <d v="2061-03-20T16:44:10"/>
        <d v="2063-09-04T17:20:52"/>
        <d v="2058-09-24T23:48:38"/>
        <d v="2061-04-18T01:21:24"/>
        <d v="2060-09-16T18:55:30"/>
        <d v="2060-08-02T05:21:47"/>
        <d v="2060-12-25T19:13:02"/>
        <d v="2064-11-26T13:14:00"/>
        <d v="2061-09-04T06:37:05"/>
        <d v="2060-10-10T09:31:34"/>
        <d v="2060-06-05T10:12:15"/>
        <d v="2062-10-02T15:04:35"/>
        <d v="2061-12-10T13:44:52"/>
        <d v="2060-10-19T04:59:18"/>
        <d v="2062-03-21T19:21:58"/>
        <d v="2062-10-14T17:57:42"/>
        <d v="2060-07-01T15:33:05"/>
        <d v="2061-03-07T12:19:16"/>
        <d v="2065-03-08T23:26:27"/>
        <d v="2063-04-25T14:07:43"/>
        <d v="2062-03-24T08:13:03"/>
        <d v="2065-06-05T00:11:20"/>
        <d v="2063-04-07T10:25:52"/>
        <d v="2065-02-07T22:56:36"/>
        <d v="2062-09-08T03:24:15"/>
        <d v="2063-12-23T13:09:36"/>
        <d v="2063-09-27T13:00:33"/>
        <d v="2063-08-30T21:34:24"/>
        <d v="2064-10-05T13:51:57"/>
        <d v="2064-12-14T15:07:33"/>
        <d v="2065-04-27T13:19:55"/>
        <d v="2063-08-01T13:58:29"/>
        <d v="2065-06-11T23:05:46"/>
        <d v="2065-01-05T21:00:17"/>
        <d v="2065-03-11T01:29:16"/>
        <d v="2064-04-27T07:57:11"/>
        <d v="2063-09-28T11:53:38"/>
        <d v="2063-11-16T13:41:08"/>
        <d v="2062-05-07T05:35:13"/>
        <d v="2065-03-01T17:10:04"/>
        <d v="2062-04-26T07:19:08"/>
        <d v="2060-07-26T20:49:26"/>
        <d v="2062-04-07T20:33:58"/>
        <d v="2061-06-01T12:33:17"/>
        <d v="2063-08-05T09:18:38"/>
        <d v="2058-04-15T20:31:46"/>
        <d v="2062-06-21T18:39:58"/>
        <d v="2061-09-21T14:17:37"/>
        <d v="2062-02-13T18:32:03"/>
        <d v="2062-05-14T07:28:15"/>
        <d v="2059-08-08T13:48:47"/>
        <d v="2061-04-15T22:00:40"/>
        <d v="2061-10-17T08:00:34"/>
        <d v="2064-03-15T11:22:11"/>
        <d v="2061-07-17T05:55:27"/>
        <d v="2062-06-03T12:56:00"/>
        <d v="2059-06-06T23:35:24"/>
        <d v="2060-11-20T13:55:05"/>
        <d v="2061-04-11T01:42:18"/>
        <d v="2060-06-13T00:01:26"/>
        <d v="2060-02-16T14:39:10"/>
        <d v="2064-07-16T16:27:15"/>
        <d v="2060-09-25T13:15:46"/>
        <d v="2065-06-23T16:35:11"/>
        <d v="2065-03-05T14:53:33"/>
        <d v="2060-11-09T17:00:55"/>
        <d v="2060-02-08T12:04:45"/>
        <d v="2063-03-20T12:49:03"/>
        <d v="2062-05-06T10:46:19"/>
        <d v="2063-02-02T18:45:30"/>
        <d v="2058-11-17T22:48:03"/>
        <d v="2063-09-14T15:32:43"/>
        <d v="2064-11-18T17:33:30"/>
        <d v="2059-03-24T21:03:49"/>
        <d v="2064-02-14T14:57:06"/>
        <d v="2061-05-13T10:31:48"/>
        <d v="2060-06-14T12:11:50"/>
        <d v="2059-10-25T20:22:42"/>
        <d v="2064-09-12T14:23:22"/>
        <d v="2058-11-05T13:28:34"/>
        <d v="2063-01-21T17:10:22"/>
        <d v="2061-03-12T13:06:20"/>
        <d v="2064-06-16T19:55:37"/>
        <d v="2059-06-08T23:45:26"/>
        <d v="2062-08-25T22:33:10"/>
        <d v="2060-02-23T22:37:03"/>
        <d v="2058-12-24T13:14:15"/>
        <d v="2061-01-03T10:34:00"/>
        <d v="2065-07-17T07:05:19"/>
        <d v="2062-07-17T18:07:25"/>
        <d v="2061-04-25T20:37:27"/>
        <d v="2060-10-17T21:20:19"/>
        <d v="2061-02-07T12:19:07"/>
        <d v="2060-08-12T10:18:34"/>
        <d v="2059-03-28T14:28:54"/>
        <d v="2062-12-25T16:38:50"/>
        <d v="2063-05-16T15:59:21"/>
        <d v="2061-05-29T09:24:05"/>
        <d v="2062-04-29T10:07:02"/>
        <d v="2060-05-13T22:06:16"/>
        <d v="2063-03-11T06:43:13"/>
        <d v="2063-05-06T17:02:03"/>
        <d v="2061-07-29T16:37:49"/>
        <d v="2062-05-12T15:08:31"/>
        <d v="2058-12-21T18:28:50"/>
        <d v="2060-10-27T13:44:55"/>
        <d v="2061-04-12T14:41:53"/>
        <d v="2060-09-21T23:42:49"/>
        <d v="2058-11-26T15:58:26"/>
        <d v="2062-08-25T02:38:22"/>
        <d v="2061-08-20T17:15:45"/>
        <d v="2062-09-24T22:03:29"/>
        <d v="2062-10-17T11:41:24"/>
        <d v="2064-07-13T02:00:29"/>
        <d v="2060-06-18T18:34:49"/>
        <d v="2062-04-18T13:09:17"/>
        <d v="2061-02-15T05:30:48"/>
        <d v="2061-12-04T12:18:58"/>
        <d v="2064-01-08T18:12:06"/>
        <d v="2065-07-25T20:19:05"/>
        <d v="2064-07-27T14:14:20"/>
        <d v="2065-05-14T10:01:45"/>
        <d v="2064-09-27T08:00:50"/>
        <d v="2065-07-12T14:57:06"/>
        <d v="2065-02-22T12:00:48"/>
        <d v="2064-11-13T12:45:06"/>
        <d v="2064-08-25T13:52:44"/>
        <d v="2064-07-05T19:02:56"/>
        <d v="2064-07-01T12:01:01"/>
        <d v="2064-11-02T09:41:12"/>
        <d v="2065-05-03T08:43:32"/>
        <d v="2063-07-09T21:56:39"/>
        <d v="2064-01-21T14:00:39"/>
        <d v="2065-02-16T01:05:00"/>
        <d v="2063-09-09T15:55:59"/>
        <d v="2065-05-01T07:15:33"/>
        <d v="2063-10-01T13:16:03"/>
        <d v="2063-07-03T22:11:05"/>
        <d v="2065-08-15T09:02:35"/>
        <d v="2065-07-20T10:38:55"/>
        <d v="2064-07-18T11:05:53"/>
        <d v="2065-03-27T09:15:19"/>
        <d v="2064-02-04T09:05:19"/>
        <d v="2065-04-07T18:24:06"/>
        <d v="2065-03-21T09:15:32"/>
        <d v="2064-09-05T00:06:14"/>
        <d v="2063-01-28T14:20:34"/>
        <d v="2065-07-22T01:16:47"/>
        <d v="2065-06-30T23:17:33"/>
        <d v="2063-10-30T11:01:00"/>
        <d v="2063-02-17T14:46:38"/>
        <d v="2064-03-23T18:21:33"/>
        <d v="2064-09-07T11:59:16"/>
        <d v="2064-11-11T10:43:05"/>
        <d v="2064-01-11T19:24:57"/>
        <d v="2064-08-05T16:36:37"/>
        <d v="2064-08-09T01:25:01"/>
        <d v="2064-11-28T04:00:28"/>
        <d v="2063-04-30T15:42:02"/>
        <d v="2063-01-22T16:43:42"/>
        <d v="2065-03-17T12:04:46"/>
        <d v="2065-02-04T10:01:25"/>
        <d v="2063-09-09T20:46:48"/>
        <d v="2064-06-14T17:13:30"/>
        <d v="2064-05-30T12:25:00"/>
        <d v="2062-11-26T01:04:10"/>
        <d v="2065-03-16T02:33:45"/>
        <d v="2065-03-13T16:24:55"/>
        <d v="2063-02-16T12:49:24"/>
        <d v="2064-12-30T12:09:48"/>
        <d v="2064-09-20T16:11:59"/>
        <d v="2065-04-23T17:09:28"/>
        <d v="2063-04-23T00:18:50"/>
        <d v="2063-05-19T16:34:40"/>
        <d v="2063-01-09T14:47:40"/>
        <d v="2063-05-12T20:28:17"/>
        <d v="2064-04-17T22:03:21"/>
        <d v="2063-04-28T01:11:30"/>
        <d v="2065-07-28T19:26:00"/>
        <d v="2065-06-30T11:16:53"/>
        <d v="2064-05-31T10:25:14"/>
        <d v="2065-08-29T11:01:01"/>
        <d v="2064-08-02T11:00:27"/>
        <d v="2064-04-12T08:59:43"/>
        <d v="2063-06-17T18:57:52"/>
        <d v="2065-05-17T08:00:23"/>
        <d v="2065-06-12T13:25:15"/>
        <d v="2064-12-02T08:30:46"/>
        <d v="2065-01-22T13:54:22"/>
        <d v="2063-05-18T15:33:15"/>
        <d v="2065-06-24T04:34:12"/>
        <d v="2064-06-14T14:00:56"/>
        <d v="2063-05-26T18:03:35"/>
        <d v="2064-05-09T15:04:55"/>
        <d v="2064-09-04T20:34:16"/>
        <d v="2064-04-25T10:12:15"/>
        <d v="2064-12-27T05:48:53"/>
        <d v="2063-07-20T17:22:29"/>
        <d v="2063-11-14T19:40:09"/>
        <d v="2064-04-07T00:02:51"/>
        <d v="2063-10-30T09:31:17"/>
        <d v="2063-12-03T16:04:21"/>
        <d v="2064-07-15T07:56:03"/>
        <d v="2063-08-29T14:00:37"/>
        <d v="2064-09-09T03:46:56"/>
        <d v="2063-04-06T18:49:07"/>
        <d v="2065-08-04T09:03:25"/>
        <d v="2063-08-24T11:05:07"/>
        <d v="2065-03-13T05:35:49"/>
        <d v="2064-05-30T12:20:10"/>
        <d v="2064-12-06T10:00:25"/>
        <d v="2065-05-29T11:34:40"/>
        <d v="2065-01-15T22:00:04"/>
        <d v="2063-07-27T09:23:40"/>
        <d v="2061-06-20T04:46:30"/>
        <d v="2063-11-07T13:44:22"/>
        <d v="2064-08-31T23:33:43"/>
        <d v="2065-06-01T20:37:26"/>
        <d v="2065-02-09T11:00:09"/>
        <d v="2063-01-22T19:26:32"/>
        <d v="2063-02-12T10:42:28"/>
        <d v="2063-11-02T00:04:15"/>
        <d v="2063-07-22T16:13:21"/>
        <d v="2063-02-05T14:59:10"/>
        <d v="2064-05-25T14:26:00"/>
        <d v="2063-04-20T13:38:35"/>
        <d v="2065-02-27T19:16:29"/>
        <d v="2064-07-27T04:20:45"/>
        <d v="2064-02-27T13:07:57"/>
        <d v="2063-02-10T18:20:25"/>
        <d v="2064-11-05T13:08:15"/>
        <d v="2065-08-23T22:08:52"/>
        <d v="2063-01-23T14:26:39"/>
        <d v="2064-08-20T17:49:05"/>
        <d v="2063-09-07T11:16:17"/>
        <d v="2065-05-19T14:54:43"/>
        <d v="2063-08-27T15:37:23"/>
        <d v="2063-08-26T12:57:36"/>
        <d v="2063-09-28T15:54:53"/>
        <d v="2064-09-15T00:38:28"/>
        <d v="2065-01-17T13:22:21"/>
        <d v="2065-02-12T18:44:22"/>
        <d v="2061-12-04T23:28:23"/>
        <d v="2062-08-06T03:08:42"/>
        <d v="2062-01-02T17:06:22"/>
        <d v="2062-06-05T14:32:11"/>
        <d v="2064-09-23T02:54:24"/>
        <d v="2062-05-08T23:30:59"/>
        <d v="2061-03-25T18:17:02"/>
        <d v="2064-05-01T12:04:53"/>
        <d v="2062-07-21T13:58:17"/>
        <d v="2060-03-30T17:09:01"/>
        <d v="2062-06-18T22:09:05"/>
        <d v="2060-10-19T15:41:56"/>
        <d v="2063-01-30T03:04:10"/>
        <d v="2064-06-27T22:00:11"/>
        <d v="2059-12-19T22:42:01"/>
        <d v="2064-11-01T07:35:36"/>
        <d v="2062-10-23T21:18:53"/>
        <d v="2063-07-13T16:14:52"/>
        <d v="2061-01-23T15:44:48"/>
        <d v="2062-12-16T09:49:43"/>
        <d v="2063-01-21T15:53:24"/>
        <d v="2064-08-27T10:06:15"/>
        <d v="2063-02-06T14:48:11"/>
        <d v="2062-11-28T11:08:07"/>
        <d v="2062-10-07T13:11:07"/>
        <d v="2063-12-08T22:32:55"/>
        <d v="2063-11-10T22:27:33"/>
        <d v="2064-09-23T13:41:12"/>
        <d v="2061-06-20T18:37:18"/>
        <d v="2064-08-10T17:22:17"/>
        <d v="2060-03-23T11:07:13"/>
        <d v="2062-02-12T06:53:40"/>
        <d v="2063-03-18T06:25:54"/>
        <d v="2062-08-05T13:01:17"/>
        <d v="2062-09-26T12:18:15"/>
        <d v="2063-10-26T14:04:28"/>
        <d v="2064-07-28T20:39:31"/>
        <d v="2064-12-30T12:32:18"/>
        <d v="2062-05-13T19:05:25"/>
        <d v="2064-10-31T23:19:50"/>
        <d v="2062-11-24T03:50:21"/>
        <d v="2062-09-05T21:15:27"/>
        <d v="2060-09-17T11:46:15"/>
        <d v="2063-01-05T14:40:24"/>
        <d v="2060-08-27T09:17:15"/>
        <d v="2065-05-03T12:03:10"/>
        <d v="2061-05-22T16:23:42"/>
        <d v="2064-06-21T22:53:10"/>
        <d v="2063-06-04T12:13:31"/>
        <d v="2063-01-27T17:27:00"/>
        <d v="2062-03-24T02:18:07"/>
        <d v="2064-09-12T10:41:35"/>
        <d v="2060-10-23T14:20:08"/>
        <d v="2064-06-08T08:21:53"/>
        <d v="2062-09-17T21:59:39"/>
        <d v="2062-10-06T13:01:04"/>
        <d v="2060-03-27T14:56:40"/>
        <d v="2064-08-26T16:25:16"/>
        <d v="2061-11-28T10:53:45"/>
        <d v="2062-10-02T06:34:08"/>
        <d v="2063-10-13T10:00:51"/>
        <d v="2064-02-08T08:58:50"/>
        <d v="2064-12-27T01:51:34"/>
        <d v="2063-04-28T14:30:00"/>
        <d v="2063-01-20T09:35:17"/>
        <d v="2064-11-18T00:21:33"/>
        <d v="2063-04-10T17:55:00"/>
        <d v="2064-06-07T15:47:48"/>
        <d v="2065-06-15T20:46:11"/>
        <d v="2063-01-13T03:46:21"/>
        <d v="2063-05-30T00:50:28"/>
        <d v="2065-01-19T17:44:54"/>
        <d v="2064-06-02T10:07:09"/>
        <d v="2064-10-06T13:40:21"/>
        <d v="2065-07-16T15:45:31"/>
        <d v="2063-06-16T02:20:26"/>
        <d v="2064-01-19T05:05:21"/>
        <d v="2063-12-22T10:47:30"/>
        <d v="2063-08-01T18:08:47"/>
        <d v="2064-05-30T22:38:46"/>
        <d v="2063-10-11T22:22:00"/>
        <d v="2063-02-15T11:56:32"/>
        <d v="2062-10-07T16:52:53"/>
        <d v="2063-03-04T17:19:43"/>
        <d v="2065-05-15T22:06:21"/>
        <d v="2064-11-29T11:02:46"/>
        <d v="2064-05-23T16:54:35"/>
        <d v="2064-02-19T20:27:43"/>
        <d v="2063-10-28T11:01:52"/>
        <d v="2063-12-01T11:08:25"/>
        <d v="2064-02-18T20:36:46"/>
        <d v="2063-01-27T12:20:08"/>
        <d v="2063-08-08T19:42:42"/>
        <d v="2063-04-20T09:04:40"/>
        <d v="2063-05-23T20:12:08"/>
        <d v="2063-12-12T11:26:05"/>
        <d v="2063-09-09T21:43:06"/>
        <d v="2063-11-10T09:06:29"/>
        <d v="2063-03-09T10:24:24"/>
        <d v="2063-01-22T11:22:00"/>
        <d v="2064-12-01T11:23:02"/>
        <d v="2062-12-14T23:08:50"/>
        <d v="2063-12-08T05:39:02"/>
        <d v="2063-02-24T11:38:15"/>
        <d v="2065-03-06T19:17:45"/>
        <d v="2063-08-07T02:29:23"/>
        <d v="2063-11-12T15:26:11"/>
        <d v="2063-05-10T13:18:47"/>
        <d v="2063-02-02T10:22:32"/>
        <d v="2064-01-10T22:27:37"/>
        <d v="2064-10-21T14:12:07"/>
        <d v="2063-12-28T11:28:59"/>
        <d v="2065-07-25T18:28:18"/>
        <d v="2063-03-30T09:51:36"/>
        <d v="2063-01-29T15:44:12"/>
        <d v="2064-04-11T11:17:07"/>
        <d v="2062-12-04T13:21:54"/>
        <d v="2063-08-14T02:08:41"/>
        <d v="2065-07-08T13:51:28"/>
        <d v="2065-04-27T14:40:23"/>
        <d v="2065-07-21T08:23:31"/>
        <d v="2063-11-18T14:45:49"/>
        <d v="2063-11-11T14:43:15"/>
        <d v="2063-10-28T15:28:43"/>
        <d v="2065-06-21T10:49:00"/>
        <d v="2064-12-21T17:29:55"/>
        <d v="2063-02-13T09:58:45"/>
        <d v="2064-09-02T08:29:20"/>
        <d v="2065-07-27T06:09:38"/>
        <d v="2064-08-23T12:37:33"/>
        <d v="2063-09-21T05:42:59"/>
        <d v="2064-05-04T02:20:53"/>
        <d v="2064-06-01T13:38:59"/>
        <d v="2064-11-25T09:57:14"/>
        <d v="2064-06-08T08:51:26"/>
        <d v="2063-12-19T12:30:00"/>
        <d v="2063-10-08T05:27:36"/>
        <d v="2064-12-28T08:34:06"/>
        <d v="2063-12-10T00:55:54"/>
        <d v="2063-11-13T08:45:27"/>
        <d v="2064-05-03T11:57:13"/>
        <d v="2063-11-26T06:09:11"/>
        <d v="2065-08-21T12:37:33"/>
        <d v="2064-09-13T04:19:33"/>
        <d v="2064-09-06T11:01:04"/>
        <d v="2065-08-10T14:18:25"/>
        <d v="2063-11-20T16:36:12"/>
        <d v="2064-12-07T14:47:41"/>
        <d v="2064-05-24T16:48:15"/>
        <d v="2065-07-11T12:08:20"/>
        <d v="2063-10-23T14:10:05"/>
        <d v="2062-11-12T16:09:16"/>
        <d v="2064-03-14T08:47:37"/>
        <d v="2064-12-27T13:25:40"/>
        <d v="2064-04-14T09:53:20"/>
        <d v="2065-04-04T05:05:13"/>
        <d v="2064-02-07T09:05:12"/>
        <d v="2065-05-21T05:24:48"/>
        <d v="2064-09-13T11:17:27"/>
        <d v="2065-04-24T22:15:09"/>
        <d v="2062-10-20T07:11:42"/>
        <d v="2062-03-07T15:44:38"/>
        <d v="2062-09-29T14:59:41"/>
        <d v="2063-01-19T16:03:36"/>
        <d v="2060-02-11T11:30:08"/>
        <d v="2060-09-29T05:02:07"/>
        <d v="2059-08-09T17:20:30"/>
        <d v="2064-01-20T16:36:08"/>
        <d v="2062-03-04T14:21:10"/>
        <d v="2060-08-14T16:46:14"/>
        <d v="2063-07-18T12:55:42"/>
        <d v="2062-05-19T21:14:59"/>
        <d v="2061-02-01T10:19:24"/>
        <d v="2061-02-16T00:47:45"/>
        <d v="2060-01-19T08:38:56"/>
        <d v="2060-06-19T17:06:07"/>
        <d v="2061-11-26T18:57:37"/>
        <d v="2063-04-25T14:06:20"/>
        <d v="2060-03-09T21:58:22"/>
        <d v="2059-11-20T15:06:11"/>
        <d v="2061-10-04T13:48:43"/>
        <d v="2062-11-27T08:23:54"/>
        <d v="2060-05-04T19:02:29"/>
        <d v="2061-10-19T01:00:55"/>
        <d v="2062-11-20T09:45:53"/>
        <d v="2060-12-20T11:46:51"/>
        <d v="2063-02-04T09:25:31"/>
        <d v="2060-02-08T13:32:47"/>
        <d v="2062-04-10T17:42:49"/>
        <d v="2063-02-16T12:48:27"/>
        <d v="2059-05-20T08:54:46"/>
        <d v="2062-05-16T14:17:32"/>
        <d v="2060-07-27T16:03:51"/>
        <d v="2059-08-27T20:03:10"/>
        <d v="2062-02-13T08:40:12"/>
        <d v="2062-11-19T17:17:44"/>
        <d v="2062-08-11T14:13:40"/>
        <d v="2062-07-14T02:13:47"/>
        <d v="2062-08-01T12:18:12"/>
        <d v="2062-09-05T20:01:10"/>
        <d v="2062-04-14T09:54:43"/>
        <d v="2059-04-28T09:43:35"/>
        <d v="2062-06-26T15:02:25"/>
        <d v="2062-01-06T08:02:38"/>
        <d v="2062-03-05T14:17:27"/>
        <d v="2064-09-28T13:45:12"/>
        <d v="2060-08-08T14:34:02"/>
        <d v="2062-04-28T10:24:19"/>
        <d v="2058-10-19T11:52:59"/>
        <d v="2063-02-13T11:31:31"/>
        <d v="2061-02-07T10:33:45"/>
        <d v="2062-01-15T14:49:47"/>
        <d v="2058-01-25T10:54:07"/>
        <d v="2061-02-12T07:29:07"/>
        <d v="2062-12-09T07:19:26"/>
        <d v="2062-08-26T20:22:50"/>
        <d v="2059-06-15T12:10:54"/>
        <d v="2062-01-20T11:50:36"/>
        <d v="2062-05-23T05:24:15"/>
        <d v="2061-08-30T11:13:09"/>
        <d v="2065-06-21T23:38:02"/>
        <d v="2063-12-18T07:59:35"/>
        <d v="2063-08-19T03:13:47"/>
        <d v="2063-10-26T08:54:16"/>
        <d v="2065-01-21T21:42:43"/>
        <d v="2065-06-18T21:14:05"/>
        <d v="2063-10-05T08:45:31"/>
        <d v="2063-09-13T09:39:51"/>
        <d v="2064-03-23T12:20:28"/>
        <d v="2064-04-28T10:49:31"/>
        <d v="2064-04-14T04:53:17"/>
        <d v="2064-01-11T07:44:57"/>
        <d v="2064-09-05T19:12:53"/>
        <d v="2064-10-14T11:55:58"/>
        <d v="2064-10-11T10:20:32"/>
        <d v="2063-12-27T13:32:39"/>
        <d v="2064-11-05T10:12:18"/>
        <d v="2064-01-22T11:59:38"/>
        <d v="2065-05-15T19:23:31"/>
        <d v="2065-01-27T04:35:20"/>
        <d v="2065-07-26T22:40:05"/>
        <d v="2065-01-04T09:58:28"/>
        <d v="2063-05-19T04:58:54"/>
        <d v="2064-08-01T06:04:39"/>
        <d v="2065-03-13T08:43:32"/>
        <d v="2064-03-24T15:11:08"/>
        <d v="2065-01-17T10:00:50"/>
        <d v="2065-05-10T13:15:19"/>
        <d v="2063-10-01T10:52:02"/>
        <d v="2064-08-16T11:01:54"/>
        <d v="2065-03-06T10:04:20"/>
        <d v="2064-04-14T05:57:28"/>
        <d v="2064-08-07T17:05:09"/>
        <d v="2064-12-11T23:39:06"/>
        <d v="2063-06-25T19:02:52"/>
        <d v="2063-01-08T13:29:25"/>
        <d v="2065-06-15T10:34:06"/>
        <d v="2065-06-07T11:58:57"/>
        <d v="2063-11-03T09:45:25"/>
        <d v="2064-10-04T10:45:46"/>
        <d v="2065-03-28T09:12:32"/>
        <d v="2065-06-13T20:03:55"/>
        <d v="2063-06-15T13:00:28"/>
        <d v="2063-11-11T10:17:15"/>
        <d v="2065-03-14T09:25:34"/>
        <d v="2063-05-06T23:19:05"/>
        <d v="2064-12-14T00:38:29"/>
        <d v="2065-01-30T06:05:54"/>
        <d v="2065-07-11T19:26:48"/>
        <d v="2062-12-28T20:33:45"/>
        <d v="2064-08-24T12:34:47"/>
        <d v="2064-05-19T16:28:22"/>
        <d v="2063-05-27T14:43:48"/>
        <d v="2065-08-16T07:51:19"/>
        <d v="2064-01-15T13:17:13"/>
        <d v="2063-05-08T09:31:55"/>
        <d v="2063-01-28T08:17:33"/>
        <d v="2065-03-14T08:58:37"/>
        <d v="2063-12-30T13:35:39"/>
        <d v="2065-01-03T06:38:03"/>
        <d v="2064-12-14T12:57:19"/>
        <d v="2062-12-22T13:32:39"/>
        <d v="2061-12-09T19:49:11"/>
        <d v="2063-08-20T09:18:45"/>
        <d v="2063-06-04T06:08:53"/>
        <d v="2064-05-23T01:58:55"/>
        <d v="2064-06-08T18:18:54"/>
        <d v="2064-07-27T11:45:44"/>
        <d v="2064-01-27T07:52:46"/>
        <d v="2061-08-18T20:49:48"/>
        <d v="2064-11-24T13:22:59"/>
        <d v="2061-05-15T00:06:45"/>
        <d v="2061-12-17T18:56:00"/>
        <d v="2061-08-14T17:05:37"/>
        <d v="2059-12-08T07:42:03"/>
        <d v="2059-11-17T13:33:10"/>
        <d v="2061-01-17T15:37:00"/>
        <d v="2062-12-04T11:12:52"/>
        <d v="2062-01-21T16:25:31"/>
        <d v="2064-08-10T14:15:27"/>
        <d v="2063-05-23T10:41:46"/>
        <d v="2063-08-29T11:35:52"/>
        <d v="2063-04-26T17:54:23"/>
        <d v="2064-04-27T18:04:10"/>
        <d v="2063-12-03T22:34:54"/>
        <d v="2062-09-24T08:15:46"/>
        <d v="2062-04-14T18:04:50"/>
        <d v="2063-10-20T12:12:22"/>
        <d v="2060-12-25T11:45:32"/>
        <d v="2065-06-14T16:50:33"/>
        <d v="2064-09-06T21:53:08"/>
        <d v="2065-06-29T19:35:19"/>
        <d v="2065-05-18T10:03:26"/>
        <d v="2065-07-26T23:16:10"/>
        <d v="2065-01-29T12:13:30"/>
        <d v="2063-11-18T05:47:56"/>
        <d v="2063-11-29T12:18:26"/>
        <d v="2065-06-12T23:08:45"/>
        <d v="2061-10-19T13:12:16"/>
        <d v="2065-06-16T19:47:58"/>
        <d v="2063-12-18T11:38:42"/>
        <d v="2064-09-16T10:32:01"/>
        <d v="2064-01-11T09:31:29"/>
        <d v="2063-11-14T16:06:35"/>
        <d v="2065-04-05T08:45:17"/>
        <d v="2065-01-26T05:32:37"/>
        <d v="2063-10-06T13:16:46"/>
        <d v="2064-01-20T09:36:58"/>
        <d v="2064-08-14T21:43:06"/>
        <d v="2065-01-14T10:22:03"/>
        <d v="2065-07-31T21:28:46"/>
        <d v="2065-06-29T15:48:01"/>
        <d v="2063-07-29T17:58:02"/>
        <d v="2065-04-11T16:01:50"/>
        <d v="2064-12-18T14:58:54"/>
        <d v="2063-03-21T18:06:13"/>
        <d v="2064-11-20T02:11:13"/>
        <d v="2061-11-17T17:54:34"/>
        <d v="2063-09-13T19:16:51"/>
        <d v="2062-01-07T19:30:35"/>
        <d v="2063-08-12T06:14:45"/>
        <d v="2063-05-13T10:20:01"/>
        <d v="2064-05-03T04:23:27"/>
        <d v="2063-01-30T06:52:58"/>
        <d v="2064-04-27T14:55:56"/>
        <d v="2063-05-16T21:12:15"/>
        <d v="2064-11-01T01:38:40"/>
        <d v="2063-07-23T19:25:00"/>
        <d v="2063-05-18T19:31:39"/>
        <d v="2064-07-05T04:29:30"/>
        <d v="2065-06-18T00:04:27"/>
        <d v="2064-01-19T10:13:11"/>
        <d v="2064-05-05T16:13:39"/>
        <d v="2064-02-27T21:36:14"/>
        <d v="2064-08-09T04:57:14"/>
        <d v="2065-03-24T04:56:59"/>
        <d v="2064-12-16T10:01:26"/>
        <d v="2063-07-24T15:58:29"/>
        <d v="2065-03-05T23:45:04"/>
        <d v="2064-06-15T02:38:51"/>
        <d v="2065-05-17T11:13:22"/>
        <d v="2063-10-11T21:09:19"/>
        <d v="2064-01-07T03:22:00"/>
        <d v="2065-03-03T14:26:25"/>
        <d v="2064-09-15T03:06:57"/>
        <d v="2063-09-22T19:27:22"/>
        <d v="2063-06-02T13:31:28"/>
        <d v="2064-05-09T23:03:36"/>
        <d v="2064-01-02T12:43:48"/>
        <d v="2065-05-14T09:01:15"/>
        <d v="2063-11-30T12:24:38"/>
        <d v="2064-03-25T12:43:40"/>
        <d v="2064-08-05T02:24:17"/>
        <d v="2062-12-19T06:45:39"/>
        <d v="2064-10-10T14:54:59"/>
        <d v="2063-08-20T13:55:01"/>
        <d v="2064-11-08T11:57:43"/>
        <d v="2064-01-25T12:22:49"/>
        <d v="2064-11-07T09:29:18"/>
        <d v="2065-06-17T16:13:29"/>
        <d v="2064-01-26T14:57:42"/>
        <d v="2063-11-27T07:00:55"/>
        <d v="2064-10-14T04:44:38"/>
        <d v="2064-12-21T11:32:14"/>
        <d v="2063-11-03T16:28:38"/>
        <d v="2063-10-05T13:28:25"/>
        <d v="2064-08-03T22:06:37"/>
        <d v="2063-05-03T17:00:59"/>
        <d v="2063-01-10T10:52:43"/>
        <d v="2065-09-13T10:42:27"/>
        <d v="2064-10-16T14:48:00"/>
        <d v="2063-01-24T10:08:40"/>
        <d v="2065-06-18T10:02:45"/>
        <d v="2064-04-25T15:30:44"/>
        <d v="2063-01-23T10:56:00"/>
        <d v="2064-05-17T22:54:56"/>
        <d v="2063-04-17T15:31:38"/>
        <d v="2063-04-01T09:29:14"/>
        <d v="2061-09-23T09:54:31"/>
        <d v="2061-09-05T15:52:18"/>
        <d v="2061-08-01T09:52:38"/>
        <d v="2060-09-03T11:37:32"/>
        <d v="2064-06-14T22:07:46"/>
        <d v="2060-08-08T13:14:45"/>
        <d v="2059-10-25T18:20:49"/>
        <d v="2061-07-31T08:21:49"/>
        <d v="2061-06-21T13:51:03"/>
        <d v="2063-09-22T16:58:54"/>
        <d v="2062-03-31T07:01:43"/>
        <d v="2060-08-14T17:30:39"/>
        <d v="2062-02-26T11:28:12"/>
        <d v="2063-06-01T11:21:03"/>
        <d v="2060-02-22T19:00:22"/>
        <d v="2060-05-07T08:46:44"/>
        <d v="2061-11-12T14:55:13"/>
        <d v="2062-11-07T11:53:09"/>
        <d v="2062-01-21T16:24:59"/>
        <d v="2062-04-17T16:09:05"/>
        <d v="2061-02-27T14:35:36"/>
        <d v="2065-01-08T22:37:55"/>
        <d v="2060-12-05T22:49:23"/>
        <d v="2063-11-18T13:06:13"/>
        <d v="2063-08-11T22:02:41"/>
        <d v="2065-01-15T16:01:11"/>
        <d v="2062-06-20T07:31:00"/>
        <d v="2061-04-30T08:40:52"/>
        <d v="2062-03-18T07:27:54"/>
        <d v="2063-07-02T11:07:23"/>
        <d v="2059-12-01T15:14:06"/>
        <d v="2061-11-29T14:47:55"/>
        <d v="2063-09-16T11:20:13"/>
        <d v="2060-02-09T12:57:11"/>
        <d v="2063-01-30T05:24:19"/>
        <d v="2062-01-01T09:25:22"/>
        <d v="2063-02-01T17:36:18"/>
        <d v="2064-12-18T18:10:33"/>
        <d v="2061-10-14T15:42:37"/>
        <d v="2063-12-21T08:00:23"/>
        <d v="2064-09-09T07:01:20"/>
        <d v="2065-03-08T02:20:01"/>
        <d v="2062-11-25T09:47:04"/>
        <d v="2064-08-28T04:38:23"/>
        <d v="2063-01-06T12:51:44"/>
        <d v="2058-09-29T04:48:29"/>
        <d v="2062-12-09T08:44:41"/>
        <d v="2065-07-31T06:48:05"/>
        <d v="2063-01-01T03:14:38"/>
        <d v="2064-05-02T08:00:04"/>
        <d v="2065-07-21T10:25:39"/>
        <d v="2062-12-29T09:17:46"/>
        <d v="2064-03-01T08:20:40"/>
        <d v="2064-08-29T00:04:57"/>
        <d v="2065-03-21T05:11:32"/>
        <d v="2063-05-20T07:35:53"/>
        <d v="2062-11-13T13:40:52"/>
        <d v="2062-12-05T11:48:03"/>
        <d v="2063-05-27T14:35:13"/>
        <d v="2064-11-14T22:01:31"/>
        <d v="2063-04-01T13:55:39"/>
        <d v="2063-06-05T12:01:56"/>
        <d v="2065-08-05T06:01:30"/>
        <d v="2065-01-31T10:52:18"/>
        <d v="2064-06-14T00:37:27"/>
        <d v="2065-08-29T08:24:46"/>
        <d v="2065-07-16T11:35:22"/>
        <d v="2063-09-01T09:05:20"/>
        <d v="2064-04-11T12:24:55"/>
        <d v="2063-05-13T13:15:26"/>
        <d v="2064-08-05T05:24:25"/>
        <d v="2064-09-25T18:02:57"/>
        <d v="2064-02-17T10:11:02"/>
        <d v="2064-11-06T13:53:51"/>
        <d v="2064-02-09T13:15:10"/>
        <d v="2065-01-13T01:33:47"/>
        <d v="2063-06-22T12:46:10"/>
        <d v="2065-06-15T16:03:39"/>
        <d v="2063-05-10T18:10:16"/>
        <d v="2063-06-15T11:05:38"/>
        <d v="2063-12-28T17:55:00"/>
        <d v="2063-05-07T06:13:54"/>
        <d v="2063-09-01T19:13:44"/>
        <d v="2063-08-11T15:13:54"/>
        <d v="2063-01-30T23:06:39"/>
        <d v="2065-08-31T04:14:42"/>
        <d v="2064-04-22T15:10:20"/>
        <d v="2064-04-16T21:15:59"/>
        <d v="2064-10-25T04:47:14"/>
        <d v="2063-11-09T13:47:19"/>
        <d v="2063-03-25T10:31:48"/>
        <d v="2064-02-15T00:47:27"/>
        <d v="2064-01-15T00:03:10"/>
        <d v="2064-03-08T08:43:52"/>
        <d v="2064-12-16T21:40:24"/>
        <d v="2063-03-04T09:40:33"/>
        <d v="2064-01-12T03:32:39"/>
        <d v="2063-10-26T19:16:39"/>
        <d v="2063-05-07T18:29:53"/>
        <d v="2062-04-21T19:00:03"/>
        <d v="2058-04-07T07:35:16"/>
        <d v="2062-07-28T11:49:11"/>
        <d v="2063-11-09T02:48:29"/>
        <d v="2059-11-21T11:31:01"/>
        <d v="2065-01-10T16:00:04"/>
        <d v="2062-08-16T16:29:05"/>
        <d v="2063-06-02T19:29:45"/>
        <d v="2061-11-07T10:18:34"/>
        <d v="2064-09-21T13:31:22"/>
        <d v="2063-12-02T12:28:03"/>
        <d v="2064-08-17T18:47:39"/>
        <d v="2065-09-03T18:00:02"/>
        <d v="2063-07-28T16:15:29"/>
        <d v="2062-12-22T06:34:56"/>
        <d v="2063-11-28T15:06:08"/>
        <d v="2060-12-07T14:20:48"/>
        <d v="2059-02-20T19:34:51"/>
        <d v="2062-02-07T17:54:51"/>
        <d v="2060-10-03T19:12:06"/>
        <d v="2064-05-31T04:46:30"/>
        <d v="2064-03-13T12:57:33"/>
        <d v="2063-03-10T15:43:11"/>
        <d v="2062-12-02T09:35:01"/>
        <d v="2065-06-17T15:29:28"/>
        <d v="2063-09-17T20:30:22"/>
        <d v="2063-05-28T16:49:25"/>
        <d v="2063-07-15T23:59:59"/>
        <d v="2064-03-23T17:38:06"/>
        <d v="2064-03-07T14:34:24"/>
        <d v="2064-09-16T11:25:41"/>
        <d v="2063-08-25T19:44:45"/>
        <d v="2063-08-13T14:17:35"/>
        <d v="2064-09-28T11:06:22"/>
        <d v="2062-12-02T19:12:08"/>
        <d v="2063-05-13T04:19:29"/>
        <d v="2065-03-05T02:29:57"/>
        <d v="2063-12-09T10:00:58"/>
        <d v="2064-09-21T06:56:16"/>
        <d v="2062-12-13T19:22:32"/>
        <d v="2059-10-17T20:13:53"/>
        <d v="2060-03-16T01:08:37"/>
        <d v="2060-06-11T22:04:19"/>
        <d v="2060-08-20T14:17:15"/>
        <d v="2060-02-03T18:18:33"/>
        <d v="2059-07-07T20:40:38"/>
        <d v="2060-12-06T13:24:11"/>
        <d v="2062-06-13T13:56:26"/>
        <d v="2060-03-23T18:01:49"/>
        <d v="2061-05-30T16:11:50"/>
        <d v="2061-11-26T18:00:32"/>
        <d v="2061-06-17T14:59:44"/>
        <d v="2061-01-03T19:40:02"/>
        <d v="2062-12-17T17:32:49"/>
        <d v="2060-05-11T19:13:16"/>
        <d v="2061-04-26T11:10:21"/>
        <d v="2062-04-13T09:56:28"/>
        <d v="2061-08-11T09:42:15"/>
        <d v="2063-03-08T22:28:06"/>
        <d v="2061-08-31T02:09:00"/>
        <d v="2060-10-17T08:33:35"/>
        <d v="2063-05-22T01:04:34"/>
        <d v="2062-01-10T10:31:29"/>
        <d v="2061-06-14T02:48:55"/>
        <d v="2061-02-26T10:47:33"/>
        <d v="2062-05-16T14:21:07"/>
        <d v="2061-05-07T10:58:09"/>
        <d v="2062-11-27T11:41:22"/>
        <d v="2062-07-21T14:48:53"/>
        <d v="2060-08-14T14:06:15"/>
        <d v="2061-03-27T14:37:41"/>
        <d v="2060-02-07T02:10:54"/>
        <d v="2060-07-02T15:12:36"/>
        <d v="2059-11-06T22:33:21"/>
        <d v="2064-11-24T14:51:01"/>
        <d v="2059-11-11T20:04:48"/>
        <d v="2058-05-20T12:02:20"/>
        <d v="2061-07-29T10:29:28"/>
        <d v="2060-08-16T09:39:25"/>
        <d v="2059-01-31T23:32:35"/>
        <d v="2063-06-03T08:19:04"/>
        <d v="2059-12-06T18:35:27"/>
        <d v="2061-03-09T13:46:52"/>
        <d v="2061-04-06T19:26:00"/>
        <d v="2062-03-19T08:49:00"/>
        <d v="2063-01-25T04:48:23"/>
        <d v="2060-11-22T03:49:37"/>
        <d v="2059-09-02T10:54:42"/>
        <d v="2062-10-21T10:25:55"/>
        <d v="2062-03-24T04:27:17"/>
        <d v="2059-10-05T15:37:00"/>
        <d v="2062-05-09T05:49:53"/>
        <d v="2059-10-06T14:01:36"/>
        <d v="2060-10-01T15:22:40"/>
        <d v="2060-09-18T13:00:20"/>
        <d v="2061-05-28T16:17:32"/>
        <d v="2060-11-06T12:46:08"/>
        <d v="2061-05-24T23:19:27"/>
        <d v="2062-06-02T15:55:21"/>
        <d v="2064-10-12T10:39:10"/>
        <d v="2064-06-18T17:57:11"/>
        <d v="2060-05-14T22:45:36"/>
        <d v="2063-07-16T18:31:47"/>
        <d v="2060-08-14T12:16:58"/>
        <d v="2059-08-05T09:35:13"/>
        <d v="2061-09-10T00:04:33"/>
        <d v="2062-08-26T19:41:38"/>
        <d v="2060-05-11T21:35:39"/>
        <d v="2064-10-14T15:14:36"/>
        <d v="2058-11-27T16:19:59"/>
        <d v="2065-01-14T07:03:34"/>
        <d v="2060-11-17T09:45:30"/>
        <d v="2063-08-19T15:04:52"/>
        <d v="2065-01-30T08:31:46"/>
        <d v="2060-03-30T11:35:40"/>
        <d v="2060-09-17T11:25:47"/>
        <d v="2064-08-30T03:46:16"/>
        <d v="2062-08-07T14:31:11"/>
        <d v="2060-01-10T19:39:05"/>
        <d v="2062-12-25T12:11:07"/>
        <d v="2065-08-22T20:54:44"/>
        <d v="2065-08-27T23:07:40"/>
        <d v="2065-09-26T12:45:38"/>
        <d v="2065-09-01T13:34:01"/>
        <d v="2065-09-06T00:00:23"/>
        <d v="2065-09-10T14:15:19"/>
        <d v="2065-09-19T19:07:25"/>
        <d v="2065-09-22T06:49:54"/>
        <d v="2065-08-29T16:37:10"/>
        <d v="2065-09-19T04:20:42"/>
        <d v="2065-09-13T10:50:08"/>
        <d v="2065-09-05T21:37:47"/>
        <d v="2065-09-21T16:05:12"/>
        <d v="2065-09-09T10:04:34"/>
        <d v="2065-09-18T18:45:14"/>
        <d v="2065-09-13T19:40:11"/>
        <d v="2065-09-22T18:47:28"/>
        <d v="2065-09-13T22:59:20"/>
        <d v="2065-09-24T14:44:05"/>
        <d v="2065-09-13T19:43:10"/>
        <d v="2063-06-30T09:56:45"/>
        <d v="2063-09-12T14:52:30"/>
        <d v="2064-01-14T00:45:37"/>
        <d v="2063-07-31T21:21:13"/>
        <d v="2064-03-11T18:24:06"/>
        <d v="2064-01-06T01:21:12"/>
        <d v="2064-09-10T11:18:15"/>
        <d v="2064-10-04T14:48:26"/>
        <d v="2063-02-02T07:31:54"/>
        <d v="2064-06-16T08:11:28"/>
        <d v="2063-02-13T09:30:34"/>
        <d v="2063-11-13T15:55:53"/>
        <d v="2063-03-20T13:13:32"/>
        <d v="2063-10-14T16:02:41"/>
        <d v="2063-09-12T23:13:05"/>
        <d v="2065-05-14T07:51:39"/>
        <d v="2064-10-13T17:33:58"/>
        <d v="2064-10-13T08:39:09"/>
        <d v="2063-03-02T06:49:51"/>
        <d v="2063-04-24T12:47:51"/>
        <d v="2064-05-25T05:04:23"/>
        <d v="2064-09-08T17:03:49"/>
        <d v="2063-11-17T13:48:35"/>
        <d v="2063-04-14T16:22:42"/>
        <d v="2063-02-06T17:14:09"/>
        <d v="2062-12-11T16:04:24"/>
        <d v="2063-08-24T16:16:17"/>
        <d v="2064-04-04T09:01:14"/>
        <d v="2064-10-23T19:15:06"/>
        <d v="2064-04-07T20:06:23"/>
        <d v="2063-12-10T15:45:52"/>
        <d v="2064-05-31T10:24:41"/>
        <d v="2065-03-16T10:12:54"/>
        <d v="2063-10-20T18:52:36"/>
        <d v="2065-01-20T13:32:25"/>
        <d v="2064-04-22T14:40:33"/>
        <d v="2064-01-02T16:46:32"/>
        <d v="2063-03-17T14:59:02"/>
        <d v="2064-09-18T14:58:52"/>
        <d v="2063-12-29T13:37:02"/>
        <d v="2063-11-08T09:04:31"/>
        <d v="2065-06-20T15:02:50"/>
        <d v="2065-02-16T16:12:55"/>
        <d v="2063-08-06T08:31:17"/>
        <d v="2065-05-31T00:13:58"/>
        <d v="2065-05-08T22:14:27"/>
        <d v="2064-04-28T04:27:10"/>
        <d v="2064-02-15T16:49:03"/>
        <d v="2065-08-07T17:25:21"/>
        <d v="2064-10-07T14:05:04"/>
        <d v="2063-09-01T12:45:23"/>
        <d v="2065-03-29T00:04:42"/>
        <d v="2064-09-03T11:59:28"/>
        <d v="2063-09-16T15:02:33"/>
        <d v="2064-03-19T12:56:01"/>
        <d v="2065-01-31T22:01:09"/>
        <d v="2065-07-13T13:51:23"/>
        <d v="2064-11-27T16:56:32"/>
        <d v="2063-09-17T13:53:49"/>
        <d v="2064-08-19T10:08:33"/>
        <d v="2064-02-05T07:37:40"/>
        <d v="2064-08-24T17:34:05"/>
        <d v="2065-04-07T14:50:40"/>
        <d v="2063-01-17T05:39:39"/>
        <d v="2063-01-26T17:31:52"/>
        <d v="2063-02-16T14:38:08"/>
        <d v="2063-01-16T09:48:04"/>
        <d v="2063-02-10T07:27:24"/>
        <d v="2063-06-28T13:39:19"/>
        <d v="2063-03-24T12:43:14"/>
        <d v="2063-04-07T17:30:40"/>
        <d v="2062-11-19T11:13:56"/>
        <d v="2063-06-19T12:14:58"/>
        <d v="2063-05-01T23:14:52"/>
        <d v="2063-03-24T17:26:00"/>
        <d v="2063-04-07T16:57:51"/>
        <d v="2063-08-05T02:34:13"/>
        <d v="2063-08-25T14:43:15"/>
        <d v="2065-02-15T10:36:20"/>
        <d v="2064-11-15T08:25:10"/>
        <d v="2065-02-27T08:49:05"/>
        <d v="2064-08-02T07:48:09"/>
        <d v="2063-11-03T16:47:58"/>
        <d v="2063-07-14T09:44:00"/>
        <d v="2063-03-29T21:14:15"/>
        <d v="2063-05-30T07:12:57"/>
        <d v="2063-09-17T09:43:57"/>
        <d v="2063-04-15T16:45:42"/>
        <d v="2063-05-28T00:00:03"/>
        <d v="2063-07-21T10:11:18"/>
        <d v="2063-06-14T11:46:05"/>
        <d v="2064-01-15T18:44:42"/>
        <d v="2063-05-12T15:24:00"/>
        <d v="2063-07-22T07:13:42"/>
        <d v="2065-03-30T00:55:41"/>
        <d v="2064-12-07T04:32:46"/>
        <d v="2065-05-30T07:39:49"/>
        <d v="2064-06-19T01:50:33"/>
        <d v="2063-05-06T14:13:28"/>
        <d v="2065-03-25T08:32:50"/>
        <d v="2064-05-27T09:51:08"/>
        <d v="2063-12-17T05:20:30"/>
        <d v="2063-07-28T19:43:02"/>
        <d v="2064-04-18T10:16:44"/>
        <d v="2064-03-14T13:17:38"/>
        <d v="2063-03-10T09:19:09"/>
        <d v="2063-03-12T19:38:33"/>
        <d v="2065-07-22T10:20:30"/>
        <d v="2063-08-09T15:47:19"/>
        <d v="2063-02-21T15:50:26"/>
        <d v="2063-03-09T04:24:30"/>
        <d v="2064-12-16T01:38:56"/>
        <d v="2063-01-21T15:20:12"/>
        <d v="2063-08-13T01:32:16"/>
        <d v="2063-12-30T15:45:37"/>
        <d v="2065-01-09T15:01:43"/>
        <d v="2065-06-15T09:53:27"/>
        <d v="2063-09-15T23:37:30"/>
        <d v="2063-01-12T12:03:16"/>
        <d v="2063-09-13T20:01:30"/>
        <d v="2060-08-01T01:39:27"/>
        <d v="2062-07-10T13:07:42"/>
        <d v="2061-04-08T10:26:16"/>
        <d v="2062-07-02T15:59:27"/>
        <d v="2061-12-31T14:01:43"/>
        <d v="2062-08-02T16:10:17"/>
        <d v="2059-07-27T01:49:21"/>
        <d v="2062-10-20T15:35:30"/>
        <d v="2059-06-17T20:06:11"/>
        <d v="2062-08-09T10:25:07"/>
        <d v="2060-11-09T17:54:23"/>
        <d v="2059-08-17T06:57:07"/>
        <d v="2061-08-12T19:03:23"/>
        <d v="2063-06-29T17:08:15"/>
        <d v="2064-09-13T10:51:11"/>
        <d v="2061-08-15T13:25:29"/>
        <d v="2060-07-31T19:08:55"/>
        <d v="2060-03-16T12:52:37"/>
        <d v="2065-03-16T11:19:42"/>
        <d v="2061-10-30T20:18:30"/>
        <d v="2062-10-29T14:17:25"/>
        <d v="2063-08-11T09:09:41"/>
        <d v="2059-08-05T17:52:34"/>
        <d v="2059-11-15T17:21:54"/>
        <d v="2064-12-15T01:59:58"/>
        <d v="2061-05-30T09:36:17"/>
        <d v="2063-10-12T23:40:32"/>
        <d v="2059-12-10T12:54:48"/>
        <d v="2061-04-01T14:17:39"/>
        <d v="2062-12-23T17:01:40"/>
        <d v="2063-01-19T15:45:38"/>
        <d v="2063-09-30T12:30:52"/>
        <d v="2061-04-08T19:26:57"/>
        <d v="2061-11-05T18:30:37"/>
        <d v="2062-06-06T06:55:40"/>
        <d v="2063-01-09T14:31:12"/>
        <d v="2063-02-25T12:26:53"/>
        <d v="2060-04-29T22:48:41"/>
        <d v="2060-03-06T12:28:49"/>
        <d v="2062-07-31T11:01:24"/>
        <d v="2063-07-11T01:12:21"/>
        <d v="2065-08-04T05:49:34"/>
        <d v="2062-11-25T13:08:05"/>
        <d v="2062-10-17T11:11:40"/>
        <d v="2065-04-16T02:49:07"/>
        <d v="2065-07-21T23:54:57"/>
        <d v="2065-04-20T16:11:52"/>
        <d v="2064-06-03T12:42:05"/>
        <d v="2065-06-18T18:04:09"/>
        <d v="2064-07-16T02:32:15"/>
        <d v="2063-04-25T12:48:21"/>
        <d v="2063-12-12T21:06:42"/>
        <d v="2063-12-22T08:46:50"/>
        <d v="2064-12-21T17:15:33"/>
        <d v="2064-12-20T15:35:08"/>
        <d v="2062-11-29T00:50:05"/>
        <d v="2063-08-14T18:42:05"/>
        <d v="2062-11-25T18:12:35"/>
        <d v="2064-08-27T09:35:29"/>
        <d v="2064-09-13T07:36:20"/>
        <d v="2063-08-22T21:39:49"/>
        <d v="2060-12-20T16:46:52"/>
        <d v="2060-09-21T16:45:08"/>
        <d v="2061-05-06T22:45:35"/>
        <d v="2061-01-20T20:15:10"/>
        <d v="2063-04-27T15:45:38"/>
        <d v="2064-05-29T13:12:12"/>
        <d v="2058-11-12T23:45:32"/>
        <d v="2061-08-09T13:02:26"/>
        <d v="2061-05-30T12:52:08"/>
        <d v="2058-12-19T13:09:14"/>
        <d v="2059-11-20T09:18:01"/>
        <d v="2059-10-12T16:36:25"/>
        <d v="2060-07-26T15:43:03"/>
        <d v="2064-04-03T11:55:22"/>
        <d v="2060-09-25T11:02:45"/>
        <d v="2062-08-25T08:00:06"/>
        <d v="2064-07-10T22:37:53"/>
        <d v="2063-09-07T16:36:06"/>
        <d v="2061-03-23T14:55:31"/>
        <d v="2063-11-04T07:02:09"/>
        <d v="2063-08-17T12:57:27"/>
        <d v="2065-06-12T12:29:51"/>
        <d v="2064-06-01T10:27:01"/>
        <d v="2063-02-20T16:13:14"/>
        <d v="2064-12-06T10:06:23"/>
        <d v="2062-11-20T08:05:25"/>
        <d v="2065-06-13T16:01:40"/>
        <d v="2063-04-07T04:17:59"/>
        <d v="2064-03-31T17:06:57"/>
        <d v="2063-01-21T18:48:54"/>
        <d v="2063-11-16T23:26:00"/>
        <d v="2063-03-23T06:16:18"/>
        <d v="2063-04-30T22:11:13"/>
        <d v="2063-02-24T19:10:22"/>
        <d v="2065-04-27T11:12:55"/>
        <d v="2065-07-26T00:28:53"/>
        <d v="2063-01-20T12:57:31"/>
        <d v="2063-11-01T15:00:49"/>
        <d v="2064-04-06T15:01:01"/>
        <d v="2060-12-26T23:19:03"/>
        <d v="2062-05-27T00:08:27"/>
        <d v="2060-02-29T14:22:12"/>
        <d v="2062-07-02T12:15:55"/>
        <d v="2062-04-02T15:38:08"/>
        <d v="2059-04-19T16:54:16"/>
        <d v="2060-09-04T14:40:39"/>
        <d v="2061-10-20T09:33:14"/>
        <d v="2059-12-05T18:31:06"/>
        <d v="2061-11-20T07:24:42"/>
        <d v="2060-11-20T15:25:09"/>
        <d v="2060-07-17T13:26:13"/>
        <d v="2063-03-11T21:08:27"/>
        <d v="2060-06-01T14:48:41"/>
        <d v="2062-11-26T16:22:51"/>
        <d v="2060-05-19T15:21:10"/>
        <d v="2060-12-11T20:51:21"/>
        <d v="2061-12-14T00:13:51"/>
        <d v="2061-08-23T17:38:28"/>
        <d v="2059-11-19T06:10:33"/>
        <d v="2062-10-28T00:58:51"/>
        <d v="2059-10-18T13:52:20"/>
        <d v="2065-01-09T00:28:36"/>
        <d v="2062-10-14T08:01:30"/>
        <d v="2063-12-15T00:02:38"/>
        <d v="2062-09-02T21:36:01"/>
        <d v="2058-04-30T16:02:00"/>
        <d v="2064-10-26T08:30:09"/>
        <d v="2062-12-23T04:09:11"/>
        <d v="2059-10-03T22:21:13"/>
        <d v="2065-04-22T04:05:37"/>
        <d v="2062-03-24T08:33:35"/>
        <d v="2060-08-15T22:47:45"/>
        <d v="2064-08-08T07:56:16"/>
        <d v="2060-11-03T00:31:21"/>
        <d v="2063-09-16T16:10:05"/>
        <d v="2061-04-10T20:21:53"/>
        <d v="2061-09-05T17:42:41"/>
        <d v="2063-03-04T14:17:40"/>
        <d v="2063-06-05T02:42:21"/>
        <d v="2061-03-10T22:40:17"/>
        <d v="2062-10-26T12:43:56"/>
        <d v="2063-02-24T04:18:54"/>
        <d v="2064-10-05T00:32:52"/>
        <d v="2060-07-03T20:08:30"/>
        <d v="2063-01-27T06:58:18"/>
        <d v="2062-10-14T09:55:29"/>
        <d v="2065-05-17T08:05:15"/>
        <d v="2065-01-18T13:01:08"/>
        <d v="2061-09-02T22:38:21"/>
        <d v="2062-04-28T06:01:01"/>
        <d v="2061-05-02T18:17:24"/>
        <d v="2065-01-10T11:21:04"/>
        <d v="2062-01-02T02:01:09"/>
        <d v="2061-08-23T12:07:31"/>
        <d v="2061-12-26T15:35:25"/>
        <d v="2064-05-16T23:12:20"/>
        <d v="2060-11-21T23:24:52"/>
        <d v="2064-04-26T05:02:26"/>
        <d v="2064-09-06T07:01:02"/>
        <d v="2062-12-22T11:24:25"/>
        <d v="2065-05-19T08:04:47"/>
        <d v="2065-02-22T18:16:58"/>
        <d v="2063-04-15T12:58:01"/>
        <d v="2065-01-16T10:46:11"/>
        <d v="2064-08-27T04:24:43"/>
        <d v="2063-08-14T09:21:16"/>
        <d v="2064-02-02T12:19:02"/>
        <d v="2065-05-26T10:20:08"/>
        <d v="2064-08-11T22:42:12"/>
        <d v="2063-12-25T15:26:26"/>
        <d v="2063-08-02T21:26:31"/>
        <d v="2064-06-04T08:07:17"/>
        <d v="2065-04-21T18:09:02"/>
        <d v="2064-01-08T15:38:56"/>
        <d v="2062-12-23T13:40:11"/>
        <d v="2063-02-08T16:20:12"/>
        <d v="2062-12-29T20:50:38"/>
        <d v="2063-04-28T05:35:08"/>
        <d v="2064-06-20T16:50:13"/>
        <d v="2063-11-23T23:01:56"/>
        <d v="2065-07-08T11:05:43"/>
        <d v="2058-12-30T21:00:52"/>
        <d v="2062-12-23T08:31:03"/>
        <d v="2062-04-02T13:30:18"/>
        <d v="2063-05-13T06:00:45"/>
        <d v="2058-12-31T14:06:26"/>
        <d v="2060-02-18T08:30:22"/>
        <d v="2065-05-02T01:45:43"/>
        <d v="2065-01-31T17:54:51"/>
        <d v="2064-06-22T02:36:13"/>
        <d v="2063-07-21T13:44:01"/>
        <d v="2064-11-21T17:03:34"/>
        <d v="2061-09-02T23:08:59"/>
        <d v="2060-02-22T15:02:43"/>
        <d v="2061-08-22T15:08:19"/>
        <d v="2060-09-04T19:22:35"/>
        <d v="2064-01-26T02:46:49"/>
        <d v="2065-03-07T11:00:21"/>
        <d v="2062-10-20T20:20:24"/>
        <d v="2063-02-21T19:41:37"/>
        <d v="2064-11-24T07:39:32"/>
        <d v="2063-11-24T04:05:53"/>
        <d v="2061-01-21T17:12:24"/>
        <d v="2063-11-23T22:25:46"/>
        <d v="2062-09-18T11:39:45"/>
        <d v="2063-08-28T13:31:59"/>
        <d v="2058-08-21T16:03:26"/>
        <d v="2063-02-08T18:31:21"/>
        <d v="2061-05-14T17:54:56"/>
        <d v="2063-06-16T01:54:13"/>
        <d v="2065-05-30T07:34:34"/>
        <d v="2062-10-08T19:58:38"/>
        <d v="2063-09-24T21:07:13"/>
        <d v="2064-05-17T09:00:07"/>
        <d v="2062-10-22T14:45:19"/>
        <d v="2062-05-14T23:02:33"/>
        <d v="2061-12-12T00:30:21"/>
        <d v="2065-05-16T04:32:05"/>
        <d v="2062-05-15T16:15:03"/>
        <d v="2065-04-25T06:37:07"/>
        <d v="2064-06-06T10:59:34"/>
        <d v="2065-05-01T22:14:37"/>
        <d v="2063-11-26T10:25:14"/>
        <d v="2060-12-21T20:07:27"/>
        <d v="2061-11-04T22:07:24"/>
        <d v="2063-09-30T15:41:10"/>
        <d v="2061-11-05T09:38:11"/>
        <d v="2062-05-12T06:39:23"/>
        <d v="2063-11-02T19:42:58"/>
        <d v="2062-06-09T18:32:17"/>
        <d v="2064-07-19T20:00:53"/>
        <d v="2064-05-09T08:49:11"/>
        <d v="2062-10-15T06:30:10"/>
        <d v="2063-05-18T10:10:43"/>
        <d v="2061-09-30T12:15:42"/>
        <d v="2064-08-10T05:52:12"/>
        <d v="2063-08-06T02:53:50"/>
        <d v="2064-07-06T08:27:34"/>
        <d v="2062-12-06T09:25:50"/>
        <d v="2065-06-15T12:20:54"/>
        <d v="2064-09-06T03:11:38"/>
        <d v="2064-10-25T11:35:01"/>
        <d v="2061-11-07T02:45:23"/>
        <d v="2062-06-09T02:00:29"/>
        <d v="2063-02-05T12:31:23"/>
        <d v="2063-11-03T14:29:36"/>
        <d v="2065-04-04T14:11:55"/>
        <d v="2064-06-15T17:19:51"/>
        <d v="2064-12-11T09:45:23"/>
        <d v="2065-03-02T00:41:24"/>
        <d v="2064-10-20T07:57:12"/>
        <d v="2063-10-06T10:01:58"/>
        <d v="2064-10-19T13:49:42"/>
        <d v="2062-01-07T10:21:28"/>
        <d v="2062-12-26T15:08:09"/>
        <d v="2063-10-21T19:01:16"/>
        <d v="2065-06-02T12:30:57"/>
        <d v="2063-12-08T11:03:13"/>
        <d v="2064-04-25T16:58:20"/>
        <d v="2060-10-17T21:45:55"/>
        <d v="2060-04-07T20:53:16"/>
        <d v="2060-11-17T11:19:55"/>
        <d v="2062-10-15T13:59:42"/>
        <d v="2060-12-28T14:03:07"/>
        <d v="2060-05-27T10:05:32"/>
        <d v="2060-02-20T22:54:18"/>
        <d v="2059-02-17T11:09:12"/>
        <d v="2062-01-09T19:49:54"/>
        <d v="2061-08-09T03:09:15"/>
        <d v="2059-07-27T01:44:38"/>
        <d v="2060-02-20T10:58:52"/>
        <d v="2061-05-07T14:30:32"/>
        <d v="2060-08-13T18:28:50"/>
        <d v="2060-02-15T11:36:13"/>
        <d v="2061-04-24T12:12:15"/>
        <d v="2060-04-15T08:02:15"/>
        <d v="2060-08-20T20:43:55"/>
        <d v="2063-12-31T11:54:44"/>
        <d v="2060-12-27T14:02:21"/>
        <d v="2060-06-27T21:35:14"/>
        <d v="2059-10-18T14:50:48"/>
        <d v="2061-04-24T12:07:07"/>
        <d v="2061-11-11T19:47:14"/>
        <d v="2063-05-23T12:55:53"/>
        <d v="2061-07-10T23:09:34"/>
        <d v="2063-05-06T11:03:13"/>
        <d v="2061-02-25T22:13:00"/>
        <d v="2063-12-18T11:00:17"/>
        <d v="2062-11-12T10:06:09"/>
        <d v="2059-12-21T22:43:45"/>
        <d v="2061-10-14T16:16:33"/>
        <d v="2063-03-03T14:46:16"/>
        <d v="2059-04-21T13:34:30"/>
        <d v="2059-08-04T19:56:41"/>
        <d v="2061-02-27T12:40:03"/>
        <d v="2064-04-25T19:25:49"/>
        <d v="2060-01-06T14:08:56"/>
        <d v="2061-01-28T21:07:25"/>
        <d v="2062-05-28T17:08:56"/>
        <d v="2065-06-26T11:49:08"/>
        <d v="2065-06-22T01:12:49"/>
        <d v="2058-08-04T04:11:47"/>
        <d v="2059-04-26T18:40:35"/>
        <d v="2064-01-17T18:33:53"/>
        <d v="2063-05-23T17:21:27"/>
        <d v="2063-08-25T06:07:43"/>
        <d v="2063-02-04T12:32:49"/>
        <d v="2064-08-22T18:35:00"/>
        <d v="2063-01-23T20:04:23"/>
        <d v="2063-12-24T22:58:11"/>
        <d v="2062-07-19T05:41:32"/>
        <d v="2059-09-28T20:19:59"/>
        <d v="2061-10-10T15:16:31"/>
        <d v="2061-03-19T17:07:13"/>
        <d v="2062-04-03T06:13:06"/>
        <d v="2063-05-20T12:30:29"/>
        <d v="2062-04-23T18:18:59"/>
        <d v="2065-04-18T12:00:08"/>
        <d v="2061-06-26T14:00:24"/>
        <d v="2063-04-28T23:39:19"/>
        <d v="2064-06-15T10:50:10"/>
        <d v="2058-12-16T15:16:52"/>
        <d v="2062-02-25T07:07:20"/>
        <d v="2062-05-11T23:41:54"/>
        <d v="2064-08-11T10:18:30"/>
        <d v="2063-04-29T01:05:48"/>
        <d v="2063-09-15T11:36:22"/>
        <d v="2059-01-07T18:35:56"/>
        <d v="2064-12-26T00:49:59"/>
        <d v="2064-12-12T14:20:14"/>
        <d v="2062-08-28T13:58:29"/>
        <d v="2063-06-15T15:51:58"/>
        <d v="2062-07-23T09:10:27"/>
        <d v="2064-09-13T11:56:25"/>
        <d v="2062-02-14T14:30:06"/>
        <d v="2065-06-04T17:33:03"/>
        <d v="2061-07-05T14:29:34"/>
        <d v="2059-12-29T11:32:54"/>
        <d v="2060-11-01T11:05:05"/>
        <d v="2064-03-07T14:27:39"/>
        <d v="2063-01-05T12:23:11"/>
        <d v="2063-10-30T15:35:20"/>
        <d v="2064-12-07T11:13:34"/>
        <d v="2064-09-21T10:00:35"/>
        <d v="2063-05-05T14:06:58"/>
        <d v="2061-03-15T19:35:37"/>
        <d v="2065-07-25T08:24:21"/>
        <d v="2065-09-11T10:49:11"/>
        <d v="2064-01-25T12:00:22"/>
        <d v="2063-11-29T16:58:15"/>
        <d v="2063-10-01T07:55:20"/>
        <d v="2062-02-21T10:37:23"/>
        <d v="2064-10-18T07:01:47"/>
        <d v="2065-01-25T18:13:06"/>
        <d v="2063-10-15T09:11:49"/>
        <d v="2064-11-24T00:01:07"/>
        <d v="2065-07-03T09:16:37"/>
        <d v="2063-09-23T22:06:32"/>
        <d v="2064-04-15T10:04:28"/>
        <d v="2065-08-21T18:07:33"/>
        <d v="2063-03-12T15:37:05"/>
        <d v="2065-07-25T02:46:17"/>
        <d v="2064-07-25T10:34:01"/>
        <d v="2061-08-29T02:23:59"/>
        <d v="2065-02-13T08:45:43"/>
        <d v="2063-09-16T23:01:06"/>
        <d v="2065-04-04T08:04:01"/>
        <d v="2064-10-20T12:55:00"/>
        <d v="2064-08-31T09:00:04"/>
        <d v="2065-08-17T14:00:27"/>
        <d v="2065-06-01T14:25:44"/>
        <d v="2065-05-05T03:44:32"/>
        <d v="2064-09-08T12:11:30"/>
        <d v="2064-01-24T12:31:40"/>
        <d v="2065-05-16T05:41:42"/>
        <d v="2063-08-13T08:00:59"/>
        <d v="2064-04-28T06:20:00"/>
        <d v="2064-03-29T03:59:58"/>
        <d v="2063-12-21T09:01:08"/>
        <d v="2061-07-17T14:19:25"/>
        <d v="2061-04-16T14:22:48"/>
        <d v="2064-03-08T14:38:02"/>
        <d v="2061-08-22T01:28:39"/>
        <d v="2060-11-14T13:43:09"/>
        <d v="2060-10-11T00:10:24"/>
        <d v="2062-04-30T22:39:33"/>
        <d v="2060-08-21T15:10:26"/>
        <d v="2062-10-16T05:30:44"/>
        <d v="2060-08-30T19:35:10"/>
        <d v="2062-09-30T12:50:25"/>
        <d v="2062-04-15T11:56:17"/>
        <d v="2063-10-28T13:49:39"/>
        <d v="2062-07-22T13:00:48"/>
        <d v="2060-09-02T11:12:52"/>
        <d v="2064-01-21T12:02:25"/>
        <d v="2064-05-05T12:38:33"/>
        <d v="2061-02-18T13:29:43"/>
        <d v="2064-02-01T11:15:12"/>
        <d v="2062-01-08T19:27:16"/>
        <d v="2064-10-05T10:00:09"/>
        <d v="2060-07-12T12:54:07"/>
        <d v="2063-12-10T09:22:48"/>
        <d v="2065-04-15T10:01:15"/>
        <d v="2063-03-06T13:00:15"/>
        <d v="2064-07-26T13:10:22"/>
        <d v="2062-04-28T13:22:35"/>
        <d v="2064-01-29T00:40:36"/>
        <d v="2062-02-10T09:56:31"/>
        <d v="2062-10-08T15:08:47"/>
        <d v="2061-12-11T15:51:41"/>
        <d v="2062-12-29T13:03:28"/>
        <d v="2064-06-06T03:05:39"/>
        <d v="2065-06-20T13:47:27"/>
        <d v="2063-09-10T18:31:51"/>
        <d v="2064-07-16T08:48:43"/>
        <d v="2063-04-16T18:04:43"/>
        <d v="2065-08-23T08:55:16"/>
        <d v="2062-05-09T17:00:14"/>
        <d v="2064-10-05T13:49:04"/>
        <d v="2065-08-15T13:51:40"/>
        <d v="2062-05-06T07:48:53"/>
        <d v="2065-09-18T12:01:30"/>
        <d v="2065-04-18T13:39:06"/>
        <d v="2062-08-05T11:00:17"/>
        <d v="2064-02-17T13:00:10"/>
        <d v="2064-01-27T09:59:25"/>
        <d v="2065-05-29T15:01:18"/>
        <d v="2061-09-15T10:52:45"/>
        <d v="2065-05-17T18:07:53"/>
        <d v="2063-02-07T02:17:57"/>
        <d v="2065-02-03T01:52:18"/>
        <d v="2064-05-02T09:09:07"/>
        <d v="2065-08-01T09:32:48"/>
        <d v="2064-10-20T16:50:51"/>
        <d v="2065-05-23T04:50:46"/>
        <d v="2064-11-27T16:28:49"/>
        <d v="2063-11-24T12:01:27"/>
        <d v="2065-06-12T13:18:56"/>
        <d v="2062-09-08T18:24:10"/>
        <d v="2065-08-08T11:23:40"/>
        <d v="2063-04-28T08:02:38"/>
        <d v="2063-07-25T13:58:33"/>
        <d v="2064-11-18T07:58:34"/>
        <d v="2065-05-30T14:28:27"/>
        <d v="2064-10-22T14:59:52"/>
        <d v="2063-06-09T13:54:57"/>
        <d v="2065-08-24T19:58:35"/>
        <d v="2065-08-25T10:54:23"/>
        <d v="2065-07-05T14:51:53"/>
        <d v="2065-05-24T18:00:04"/>
        <d v="2064-05-21T10:47:16"/>
        <d v="2065-08-30T07:10:42"/>
        <d v="2062-08-08T06:00:57"/>
        <d v="2063-06-06T08:47:59"/>
        <d v="2062-06-20T09:38:09"/>
        <d v="2060-08-11T10:17:03"/>
        <d v="2064-06-13T11:01:07"/>
        <d v="2063-07-31T13:21:39"/>
        <d v="2064-03-01T08:59:51"/>
        <d v="2059-12-06T00:51:37"/>
        <d v="2064-05-28T22:11:26"/>
        <d v="2060-09-21T21:00:04"/>
        <d v="2059-08-26T13:07:25"/>
        <d v="2060-12-11T22:27:23"/>
        <d v="2062-02-20T17:07:34"/>
        <d v="2062-12-15T10:01:00"/>
        <d v="2060-12-20T13:51:29"/>
        <d v="2062-05-08T17:57:40"/>
        <d v="2058-03-29T00:05:30"/>
        <d v="2060-10-01T17:26:58"/>
        <d v="2060-10-01T10:44:36"/>
        <d v="2061-03-14T10:59:59"/>
        <d v="2061-07-05T11:21:20"/>
        <d v="2061-07-11T16:54:16"/>
        <d v="2060-08-02T11:33:46"/>
        <d v="2060-08-22T19:00:49"/>
        <d v="2062-09-08T14:10:33"/>
        <d v="2059-08-05T18:46:49"/>
        <d v="2060-12-27T11:26:56"/>
        <d v="2061-12-03T21:31:36"/>
        <d v="2062-06-11T14:50:34"/>
        <d v="2060-05-16T20:39:56"/>
        <d v="2059-06-04T13:34:51"/>
        <d v="2063-01-26T10:41:12"/>
        <d v="2060-08-22T22:02:09"/>
        <d v="2060-10-18T13:15:33"/>
        <d v="2063-02-12T17:06:36"/>
        <d v="2061-08-17T17:42:17"/>
        <d v="2061-09-03T13:03:35"/>
        <d v="2062-10-19T18:06:29"/>
        <d v="2062-09-30T09:11:18"/>
        <d v="2060-10-16T17:00:26"/>
        <d v="2060-11-20T07:14:17"/>
        <d v="2060-10-18T11:25:43"/>
        <d v="2058-04-07T11:24:10"/>
        <d v="2058-07-29T07:00:49"/>
        <d v="2058-03-09T09:26:54"/>
        <d v="2062-05-29T19:58:05"/>
        <d v="2062-09-10T13:36:40"/>
        <d v="2065-09-17T00:15:01"/>
        <d v="2065-09-22T15:29:29"/>
        <d v="2065-09-25T12:07:27"/>
        <d v="2065-09-08T15:14:45"/>
        <d v="2065-09-11T18:32:11"/>
        <d v="2065-09-21T18:49:08"/>
        <d v="2063-02-03T16:00:40"/>
        <d v="2063-11-27T12:45:37"/>
        <d v="2062-12-30T08:59:06"/>
        <d v="2064-06-07T15:35:43"/>
        <d v="2063-01-30T18:08:10"/>
        <d v="2063-07-22T09:04:31"/>
        <d v="2062-11-20T09:36:30"/>
        <d v="2063-04-20T10:04:58"/>
        <d v="2062-11-24T07:44:03"/>
        <d v="2062-08-11T16:11:35"/>
        <d v="2062-12-09T09:22:23"/>
        <d v="2062-12-12T15:31:24"/>
        <d v="2065-06-02T13:11:49"/>
        <d v="2065-04-14T09:25:38"/>
        <d v="2063-12-25T13:31:44"/>
        <d v="2063-03-30T10:51:10"/>
        <d v="2064-06-02T13:48:25"/>
        <d v="2064-12-07T11:27:49"/>
        <d v="2063-09-08T18:02:36"/>
        <d v="2065-03-17T13:10:31"/>
        <d v="2065-02-07T08:34:36"/>
        <d v="2064-07-05T16:22:18"/>
        <d v="2064-01-25T12:37:08"/>
        <d v="2065-06-18T14:12:50"/>
        <d v="2063-10-12T20:25:39"/>
        <d v="2063-10-20T09:12:32"/>
        <d v="2063-10-22T10:13:42"/>
        <d v="2063-05-26T11:21:00"/>
        <d v="2063-10-15T16:02:16"/>
        <d v="2063-11-18T12:48:24"/>
        <d v="2064-03-31T08:52:58"/>
        <d v="2063-06-19T16:20:36"/>
        <d v="2063-12-17T09:35:24"/>
        <d v="2064-07-22T10:58:00"/>
        <d v="2064-10-19T14:36:48"/>
        <d v="2063-05-26T10:31:10"/>
        <d v="2064-05-27T18:16:40"/>
        <d v="2064-03-15T16:25:56"/>
        <d v="2064-06-21T11:40:25"/>
        <d v="2064-04-04T06:45:33"/>
        <d v="2064-09-08T17:16:56"/>
        <d v="2063-09-12T11:19:25"/>
        <d v="2064-07-25T13:30:11"/>
        <d v="2063-06-01T22:32:21"/>
        <d v="2063-12-08T12:39:56"/>
        <d v="2063-10-06T19:39:31"/>
        <d v="2064-02-11T09:53:44"/>
        <d v="2063-07-28T14:14:20"/>
        <d v="2065-02-22T14:03:57"/>
        <d v="2064-05-24T16:12:46"/>
        <d v="2065-05-10T14:53:03"/>
        <d v="2064-02-08T18:18:50"/>
        <d v="2064-03-03T18:23:36"/>
        <d v="2064-03-15T13:02:22"/>
        <d v="2063-09-23T16:27:28"/>
        <d v="2064-01-21T22:30:03"/>
        <d v="2063-08-06T19:21:47"/>
        <d v="2063-04-28T19:37:23"/>
        <d v="2064-01-18T10:50:32"/>
        <d v="2063-05-26T14:07:04"/>
        <d v="2064-12-20T09:02:20"/>
        <d v="2063-06-30T14:29:19"/>
        <d v="2064-01-06T09:40:52"/>
        <d v="2063-06-09T00:17:44"/>
        <d v="2063-09-13T13:04:04"/>
        <d v="2064-04-11T20:53:43"/>
        <d v="2064-01-21T09:33:37"/>
        <d v="2063-08-11T02:41:33"/>
        <d v="2065-06-26T20:54:47"/>
        <d v="2064-03-29T14:22:38"/>
        <d v="2063-06-17T15:14:16"/>
        <d v="2063-12-15T15:59:44"/>
        <d v="2063-05-28T14:28:26"/>
        <d v="2064-09-27T00:26:04"/>
        <d v="2064-07-19T13:44:56"/>
        <d v="2063-10-26T10:18:51"/>
        <d v="2064-08-13T15:10:58"/>
        <d v="2064-06-16T18:56:47"/>
        <d v="2065-02-25T08:02:55"/>
        <d v="2063-06-23T20:39:50"/>
        <d v="2063-10-01T07:48:48"/>
        <d v="2063-04-20T21:22:37"/>
        <d v="2064-01-31T15:01:15"/>
        <d v="2064-02-20T03:47:55"/>
        <d v="2064-02-07T11:34:42"/>
        <d v="2065-04-26T11:41:13"/>
        <d v="2062-11-12T20:38:02"/>
        <d v="2064-01-25T10:41:00"/>
        <d v="2064-12-28T14:42:26"/>
        <d v="2063-07-30T11:42:23"/>
        <d v="2063-01-23T15:13:07"/>
        <d v="2063-08-07T14:34:04"/>
        <d v="2063-07-04T11:43:09"/>
        <d v="2063-03-25T18:41:35"/>
        <d v="2063-08-06T10:29:56"/>
        <d v="2063-08-24T11:23:56"/>
        <d v="2063-06-15T10:54:50"/>
        <d v="2063-04-11T15:25:08"/>
        <d v="2064-11-24T15:55:49"/>
        <d v="2063-12-21T22:04:52"/>
        <d v="2064-08-26T01:38:53"/>
        <d v="2063-08-25T12:49:11"/>
        <d v="2065-07-14T15:06:06"/>
        <d v="2064-07-26T21:08:24"/>
        <d v="2064-11-10T20:23:33"/>
        <d v="2063-08-20T23:14:57"/>
        <d v="2064-08-11T15:35:43"/>
        <d v="2064-01-06T22:27:54"/>
        <d v="2064-03-19T00:39:46"/>
        <d v="2064-06-13T08:46:10"/>
        <d v="2063-08-11T17:09:48"/>
        <d v="2064-04-21T15:57:42"/>
        <d v="2064-04-01T13:38:49"/>
        <d v="2064-07-28T15:35:13"/>
        <d v="2064-01-13T21:00:54"/>
        <d v="2063-09-01T10:00:28"/>
        <d v="2063-01-28T09:00:22"/>
        <d v="2064-11-07T12:06:31"/>
        <d v="2064-03-09T22:33:41"/>
        <d v="2065-05-11T08:27:51"/>
        <d v="2065-04-25T05:16:33"/>
        <d v="2065-03-09T01:35:13"/>
        <d v="2063-05-14T21:25:15"/>
        <d v="2063-04-03T19:44:16"/>
        <d v="2065-08-28T15:48:10"/>
        <d v="2064-06-13T14:15:00"/>
        <d v="2065-07-18T10:36:49"/>
        <d v="2065-08-18T22:50:08"/>
        <d v="2064-10-05T12:45:50"/>
        <d v="2065-08-10T17:03:59"/>
        <d v="2064-09-06T08:27:36"/>
        <d v="2064-11-17T14:55:18"/>
        <d v="2064-08-21T09:18:05"/>
        <d v="2065-06-13T22:29:27"/>
        <d v="2060-03-11T18:18:17"/>
        <d v="2061-01-10T22:28:16"/>
        <d v="2061-09-19T20:40:25"/>
        <d v="2064-03-15T15:36:37"/>
        <d v="2061-03-08T11:15:48"/>
        <d v="2061-10-21T20:27:33"/>
        <d v="2060-11-08T14:58:51"/>
        <d v="2061-04-05T21:42:01"/>
        <d v="2059-07-29T04:18:49"/>
        <d v="2060-11-05T19:47:35"/>
        <d v="2060-06-29T17:49:52"/>
        <d v="2059-01-06T20:46:20"/>
        <d v="2061-04-25T11:57:49"/>
        <d v="2059-03-10T18:16:16"/>
        <d v="2058-11-24T00:54:15"/>
        <d v="2063-04-15T01:52:50"/>
        <d v="2061-01-10T10:35:45"/>
        <d v="2061-06-28T16:48:33"/>
        <d v="2061-01-29T11:26:34"/>
        <d v="2064-02-23T16:28:04"/>
        <d v="2060-10-13T09:30:08"/>
        <d v="2059-12-30T12:46:23"/>
        <d v="2060-09-14T12:00:03"/>
        <d v="2060-02-28T16:00:03"/>
        <d v="2060-03-21T17:57:59"/>
        <d v="2060-10-05T10:59:36"/>
        <d v="2060-11-08T19:59:57"/>
        <d v="2060-04-30T09:11:48"/>
        <d v="2061-10-22T10:33:59"/>
        <d v="2060-11-05T23:27:56"/>
        <d v="2059-07-14T14:08:34"/>
        <d v="2060-11-07T17:39:48"/>
        <d v="2061-09-26T22:02:20"/>
        <d v="2060-11-05T09:29:04"/>
        <d v="2060-11-19T16:42:55"/>
        <d v="2061-09-06T17:54:52"/>
        <d v="2060-01-18T15:05:38"/>
        <d v="2063-07-28T17:13:07"/>
        <d v="2061-05-28T09:33:57"/>
        <d v="2060-12-06T12:32:55"/>
        <d v="2064-03-11T12:38:24"/>
        <d v="2063-02-19T13:48:38"/>
        <d v="2064-11-20T15:35:08"/>
        <d v="2063-04-29T18:22:14"/>
        <d v="2063-08-26T19:20:16"/>
        <d v="2064-03-25T01:07:49"/>
        <d v="2063-10-23T19:45:04"/>
        <d v="2063-01-27T16:50:34"/>
        <d v="2063-09-07T13:25:49"/>
        <d v="2063-09-27T17:56:12"/>
        <d v="2064-07-16T04:43:33"/>
        <d v="2063-06-12T15:02:41"/>
        <d v="2065-07-11T18:09:49"/>
        <d v="2063-02-15T03:21:17"/>
        <d v="2063-08-07T14:09:13"/>
        <d v="2063-05-14T09:40:52"/>
        <d v="2063-09-01T13:15:30"/>
        <d v="2063-04-28T10:20:28"/>
        <d v="2062-12-31T21:43:24"/>
        <d v="2065-03-14T08:24:45"/>
        <d v="2064-04-05T17:13:41"/>
        <d v="2064-10-13T07:46:00"/>
        <d v="2063-05-02T17:24:52"/>
        <d v="2063-06-02T13:22:37"/>
        <d v="2060-12-11T14:16:11"/>
        <d v="2063-05-24T20:11:14"/>
        <d v="2062-04-13T12:01:31"/>
        <d v="2064-02-13T14:01:43"/>
        <d v="2060-08-22T19:56:15"/>
        <d v="2063-09-30T14:45:05"/>
        <d v="2064-02-04T10:19:14"/>
        <d v="2061-01-29T14:22:46"/>
        <d v="2061-08-14T12:01:51"/>
        <d v="2058-05-25T10:48:32"/>
        <d v="2063-05-15T12:59:05"/>
        <d v="2062-01-20T20:32:46"/>
        <d v="2059-12-15T09:34:15"/>
        <d v="2061-08-08T06:14:21"/>
        <d v="2063-06-18T15:39:12"/>
        <d v="2060-03-13T10:12:01"/>
        <d v="2062-02-09T04:46:58"/>
        <d v="2062-03-07T04:14:17"/>
        <d v="2059-06-15T20:34:58"/>
        <d v="2060-12-21T06:29:29"/>
        <d v="2063-08-06T21:18:58"/>
        <d v="2062-03-22T14:36:19"/>
        <d v="2060-09-17T12:33:23"/>
        <d v="2065-03-20T09:00:37"/>
        <d v="2061-11-08T12:11:10"/>
        <d v="2064-02-24T09:13:26"/>
        <d v="2060-09-05T00:03:05"/>
        <d v="2065-08-18T13:26:21"/>
        <d v="2061-02-03T22:46:47"/>
        <d v="2063-11-12T19:52:43"/>
        <d v="2060-11-09T09:43:13"/>
        <d v="2061-05-24T17:47:37"/>
        <d v="2062-10-28T11:53:06"/>
        <d v="2063-10-12T14:38:26"/>
        <d v="2060-04-26T14:58:04"/>
        <d v="2063-08-19T16:49:34"/>
        <d v="2064-03-27T06:41:29"/>
        <d v="2065-02-24T06:35:39"/>
        <d v="2063-12-12T21:20:51"/>
        <d v="2063-01-13T18:58:19"/>
        <d v="2064-09-23T09:36:29"/>
        <d v="2063-02-03T17:32:28"/>
        <d v="2063-10-06T15:05:38"/>
        <d v="2065-02-14T09:59:54"/>
        <d v="2064-02-29T20:31:52"/>
        <d v="2065-07-24T15:40:35"/>
        <d v="2064-10-02T02:12:01"/>
        <d v="2063-09-25T20:51:57"/>
        <d v="2063-01-21T08:12:29"/>
        <d v="2064-11-09T13:49:05"/>
        <d v="2063-06-26T20:36:34"/>
        <d v="2063-09-08T18:14:07"/>
        <d v="2063-01-22T13:41:37"/>
        <d v="2064-03-04T18:32:59"/>
        <d v="2063-01-29T13:55:03"/>
        <d v="2063-10-29T01:50:03"/>
        <d v="2064-04-30T09:04:58"/>
        <d v="2065-04-13T17:43:54"/>
        <d v="2063-07-30T12:28:00"/>
        <d v="2063-11-27T22:09:29"/>
        <d v="2062-12-18T17:07:12"/>
        <d v="2064-06-08T01:55:36"/>
        <d v="2064-06-13T10:12:33"/>
        <d v="2063-08-22T10:13:46"/>
        <d v="2064-09-05T06:52:07"/>
        <d v="2064-08-02T08:08:17"/>
        <d v="2064-07-27T15:45:24"/>
        <d v="2063-03-20T13:13:41"/>
        <d v="2063-10-08T14:17:06"/>
        <d v="2063-01-20T17:13:48"/>
        <d v="2065-08-08T23:51:40"/>
        <d v="2063-01-20T09:56:49"/>
        <d v="2064-12-02T02:11:57"/>
        <d v="2064-03-07T14:10:01"/>
        <d v="2063-01-01T12:05:47"/>
        <d v="2064-08-08T15:36:40"/>
        <d v="2061-03-13T15:39:09"/>
        <d v="2063-04-17T11:56:08"/>
        <d v="2062-06-23T15:54:14"/>
        <d v="2060-10-11T19:13:43"/>
        <d v="2064-11-30T06:59:50"/>
        <d v="2062-10-10T11:06:22"/>
        <d v="2064-01-11T14:59:32"/>
        <d v="2065-08-16T13:14:28"/>
        <d v="2060-12-27T23:42:31"/>
        <d v="2065-01-25T15:08:45"/>
        <d v="2065-06-14T02:03:34"/>
        <d v="2063-06-22T21:26:10"/>
        <d v="2061-03-06T13:38:14"/>
        <d v="2062-10-14T11:00:12"/>
        <d v="2064-10-06T05:56:04"/>
        <d v="2064-02-07T17:52:09"/>
        <d v="2063-04-04T14:59:11"/>
        <d v="2064-04-15T13:01:01"/>
        <d v="2064-04-09T15:13:24"/>
        <d v="2064-03-17T22:00:42"/>
        <d v="2063-11-03T11:56:28"/>
        <d v="2065-05-30T11:50:16"/>
        <d v="2065-06-02T00:09:26"/>
        <d v="2061-03-07T04:07:02"/>
        <d v="2065-04-29T13:26:48"/>
        <d v="2063-11-16T09:04:29"/>
        <d v="2064-05-10T13:54:21"/>
        <d v="2063-05-25T17:11:07"/>
        <d v="2063-10-27T06:55:22"/>
        <d v="2064-12-15T20:31:52"/>
        <d v="2064-02-13T22:03:47"/>
        <d v="2064-11-15T19:28:59"/>
        <d v="2062-08-12T13:45:32"/>
        <d v="2065-03-14T09:45:21"/>
        <d v="2063-08-17T16:49:21"/>
        <d v="2065-04-07T08:45:14"/>
        <d v="2065-04-10T07:11:15"/>
        <d v="2063-06-30T15:54:55"/>
        <d v="2063-08-04T14:45:48"/>
        <d v="2063-10-21T21:51:14"/>
        <d v="2063-03-13T13:51:03"/>
        <d v="2064-12-27T23:55:08"/>
        <d v="2065-05-30T07:58:35"/>
        <d v="2065-08-23T13:00:35"/>
        <d v="2063-04-23T14:13:23"/>
        <d v="2064-02-22T01:31:09"/>
        <d v="2064-01-27T00:16:59"/>
        <d v="2064-08-22T11:09:20"/>
        <d v="2064-06-16T17:55:41"/>
        <d v="2065-06-05T08:59:03"/>
        <d v="2064-06-02T13:20:09"/>
        <d v="2063-05-24T21:48:45"/>
        <d v="2062-11-24T09:38:47"/>
        <d v="2063-09-04T08:25:26"/>
        <d v="2064-07-26T14:47:27"/>
        <d v="2065-08-16T10:31:28"/>
        <d v="2065-01-12T16:17:33"/>
        <d v="2065-01-12T15:13:14"/>
        <d v="2063-09-30T19:40:10"/>
        <d v="2064-04-08T11:06:58"/>
        <d v="2062-04-09T17:00:10"/>
        <d v="2064-02-03T11:55:13"/>
        <d v="2064-02-18T08:56:47"/>
        <d v="2064-05-18T18:36:37"/>
        <d v="2063-10-02T15:29:34"/>
        <d v="2064-03-02T12:20:39"/>
        <d v="2064-07-25T16:13:36"/>
        <d v="2064-04-11T08:07:45"/>
        <d v="2064-05-24T18:51:36"/>
        <d v="2063-01-12T18:29:40"/>
        <d v="2063-06-03T11:58:36"/>
        <d v="2064-06-19T15:13:10"/>
        <d v="2063-04-14T06:59:59"/>
        <d v="2064-12-21T09:11:10"/>
        <d v="2063-04-25T14:34:49"/>
        <d v="2064-11-04T08:59:34"/>
        <d v="2062-12-15T18:42:23"/>
        <d v="2064-03-08T13:09:25"/>
        <d v="2063-08-12T18:01:34"/>
        <d v="2064-09-18T23:04:51"/>
        <d v="2062-12-28T15:29:10"/>
        <d v="2063-05-04T14:55:40"/>
        <d v="2063-08-14T12:07:20"/>
        <d v="2063-01-12T15:57:05"/>
        <d v="2063-09-10T10:42:10"/>
        <d v="2063-03-25T17:23:43"/>
        <d v="2063-12-12T09:21:58"/>
        <d v="2063-08-07T20:51:10"/>
        <d v="2065-01-12T17:04:50"/>
        <d v="2063-10-31T20:31:16"/>
        <d v="2063-10-08T11:22:37"/>
        <d v="2063-09-07T02:01:00"/>
        <d v="2063-01-25T21:19:26"/>
        <d v="2063-03-10T21:22:19"/>
        <d v="2063-08-27T22:21:58"/>
        <d v="2063-06-05T14:16:00"/>
        <d v="2064-01-14T16:33:43"/>
        <d v="2062-12-10T15:33:28"/>
        <d v="2063-01-21T15:31:03"/>
        <d v="2063-03-03T14:59:32"/>
        <d v="2065-09-19T12:35:34"/>
        <d v="2065-09-18T13:14:37"/>
        <d v="2065-08-05T10:33:50"/>
        <d v="2065-09-05T14:41:54"/>
        <d v="2065-08-22T15:59:18"/>
        <d v="2063-04-01T01:04:43"/>
        <d v="2061-11-09T12:47:23"/>
        <d v="2064-12-04T10:45:26"/>
        <d v="2065-03-13T21:35:41"/>
        <d v="2063-01-19T23:30:28"/>
        <d v="2062-12-03T11:53:10"/>
        <d v="2061-12-19T19:29:20"/>
        <d v="2064-05-28T09:41:24"/>
        <d v="2065-03-31T09:43:16"/>
        <d v="2064-08-01T03:33:48"/>
        <d v="2064-03-22T01:59:53"/>
        <d v="2063-05-06T15:57:29"/>
        <d v="2064-10-18T08:19:05"/>
        <d v="2064-08-31T18:44:54"/>
        <d v="2065-04-26T05:10:53"/>
        <d v="2062-02-19T07:03:18"/>
        <d v="2065-06-14T14:34:13"/>
        <d v="2063-05-16T14:08:08"/>
        <d v="2064-01-26T01:50:59"/>
        <d v="2065-07-25T11:52:15"/>
        <d v="2064-10-05T07:55:11"/>
        <d v="2064-01-25T10:14:23"/>
        <d v="2064-06-08T08:23:54"/>
        <d v="2063-10-13T23:46:37"/>
        <d v="2061-09-30T06:59:35"/>
        <d v="2063-03-05T06:37:02"/>
        <d v="2061-11-07T13:23:48"/>
        <d v="2063-08-24T00:32:54"/>
        <d v="2065-03-28T10:03:12"/>
        <d v="2061-08-25T20:54:10"/>
        <d v="2062-10-06T09:59:33"/>
        <d v="2062-06-17T16:01:27"/>
        <d v="2065-03-21T21:26:44"/>
        <d v="2062-10-03T15:18:37"/>
        <d v="2063-08-24T18:45:52"/>
        <d v="2063-04-13T09:46:42"/>
        <d v="2060-11-13T11:16:27"/>
        <d v="2065-04-03T01:53:27"/>
        <d v="2060-08-12T19:29:58"/>
        <d v="2060-11-27T17:42:48"/>
        <d v="2063-02-11T12:45:11"/>
        <d v="2060-11-27T09:33:17"/>
        <d v="2065-02-15T11:03:22"/>
        <d v="2063-09-17T13:10:37"/>
        <d v="2060-12-31T15:35:45"/>
        <d v="2062-10-31T15:17:22"/>
        <d v="2060-05-22T12:21:44"/>
        <d v="2061-02-08T15:37:03"/>
        <d v="2063-02-24T09:15:51"/>
        <d v="2063-09-21T12:58:47"/>
        <d v="2062-06-26T15:36:41"/>
        <d v="2065-02-03T09:45:32"/>
        <d v="2065-04-10T04:36:23"/>
        <d v="2064-12-16T02:47:46"/>
        <d v="2061-12-03T05:04:18"/>
        <d v="2061-06-17T19:31:33"/>
        <d v="2060-08-01T18:53:15"/>
        <d v="2061-10-22T07:54:44"/>
        <d v="2060-11-13T01:00:31"/>
        <d v="2061-04-26T07:53:48"/>
        <d v="2060-01-24T10:01:58"/>
        <d v="2063-12-30T17:00:50"/>
        <d v="2060-09-11T08:45:23"/>
        <d v="2062-10-29T13:49:50"/>
        <d v="2062-08-31T10:55:30"/>
        <d v="2061-06-28T06:45:40"/>
        <d v="2062-04-04T14:51:34"/>
        <d v="2064-10-27T14:45:21"/>
        <d v="2061-08-20T21:02:08"/>
        <d v="2060-05-29T18:19:14"/>
        <d v="2063-11-24T01:07:56"/>
        <d v="2063-12-30T10:03:24"/>
        <d v="2063-02-07T17:28:26"/>
        <d v="2064-05-06T08:03:41"/>
        <d v="2065-08-23T04:44:48"/>
        <d v="2063-07-29T16:35:54"/>
        <d v="2063-08-06T16:11:58"/>
        <d v="2063-10-22T06:50:46"/>
        <d v="2063-04-22T12:54:03"/>
        <d v="2065-01-18T22:32:47"/>
        <d v="2063-01-07T07:39:40"/>
        <d v="2062-12-30T22:45:52"/>
        <d v="2065-01-11T10:50:43"/>
        <d v="2063-09-04T18:18:54"/>
        <d v="2063-07-27T16:31:43"/>
        <d v="2065-02-21T15:35:59"/>
        <d v="2064-01-09T23:32:39"/>
        <d v="2064-01-03T04:03:25"/>
        <d v="2064-08-30T10:35:59"/>
        <d v="2062-12-03T06:37:21"/>
        <d v="2062-12-18T06:40:28"/>
        <d v="2062-12-21T16:34:00"/>
        <d v="2064-01-28T10:12:01"/>
        <d v="2064-11-29T00:21:10"/>
        <d v="2063-05-20T07:16:06"/>
        <d v="2063-04-01T23:50:09"/>
        <d v="2064-01-19T09:31:47"/>
        <d v="2063-12-15T19:34:36"/>
        <d v="2063-03-14T04:53:10"/>
        <d v="2064-02-09T06:07:53"/>
        <d v="2064-01-12T00:24:50"/>
        <d v="2063-12-12T14:57:18"/>
        <d v="2064-02-04T14:18:55"/>
        <d v="2064-10-04T05:55:25"/>
        <d v="2062-11-11T21:21:04"/>
        <d v="2063-08-08T05:55:03"/>
        <d v="2063-09-03T11:51:38"/>
        <d v="2065-06-03T11:49:21"/>
        <d v="2063-10-22T03:35:15"/>
        <d v="2065-01-20T12:38:29"/>
        <d v="2064-01-15T05:13:12"/>
        <d v="2063-08-03T09:14:22"/>
        <d v="2064-03-17T08:21:26"/>
        <d v="2063-11-27T06:36:49"/>
        <d v="2064-08-15T08:39:49"/>
        <d v="2063-03-08T16:08:55"/>
        <d v="2063-09-09T10:24:52"/>
        <d v="2063-09-15T18:16:46"/>
        <d v="2063-11-24T00:29:56"/>
        <d v="2064-05-18T13:01:26"/>
        <d v="2063-12-28T18:50:12"/>
        <d v="2064-11-16T10:24:26"/>
        <d v="2064-03-21T00:21:09"/>
        <d v="2064-11-17T04:25:18"/>
        <d v="2062-11-11T14:09:08"/>
        <d v="2063-12-29T13:47:50"/>
        <d v="2063-05-10T11:01:34"/>
        <d v="2064-04-03T21:03:53"/>
        <d v="2063-07-30T17:02:10"/>
        <d v="2064-05-19T10:53:37"/>
        <d v="2065-07-26T00:16:58"/>
        <d v="2064-05-13T15:48:04"/>
        <d v="2063-02-03T08:34:56"/>
        <d v="2063-02-13T23:45:54"/>
        <d v="2063-09-08T18:51:19"/>
        <d v="2064-04-27T11:44:57"/>
        <d v="2062-12-07T16:51:35"/>
        <d v="2064-11-14T11:42:30"/>
        <d v="2065-06-19T07:06:20"/>
        <d v="2063-10-21T18:23:53"/>
        <d v="2063-10-27T10:36:34"/>
        <d v="2064-10-06T13:21:05"/>
        <d v="2063-11-11T09:34:19"/>
        <d v="2064-10-06T04:16:40"/>
        <d v="2063-02-18T18:10:11"/>
        <d v="2064-08-03T18:03:49"/>
        <d v="2062-12-03T19:05:03"/>
        <d v="2063-01-27T22:34:57"/>
        <d v="2063-10-30T11:11:59"/>
        <d v="2064-07-14T18:11:11"/>
        <d v="2063-12-22T18:54:07"/>
        <d v="2065-07-06T16:04:55"/>
        <d v="2063-05-26T07:04:55"/>
        <d v="2064-02-29T02:41:44"/>
        <d v="2064-11-02T13:12:56"/>
        <d v="2064-03-24T08:10:48"/>
        <d v="2062-12-07T12:57:09"/>
        <d v="2063-01-23T10:12:03"/>
        <d v="2063-12-30T08:43:27"/>
        <d v="2063-05-21T20:44:19"/>
        <d v="2065-03-29T16:55:21"/>
        <d v="2064-12-22T22:41:12"/>
        <d v="2065-03-20T13:50:54"/>
        <d v="2065-01-01T08:14:41"/>
        <d v="2062-10-29T22:32:45"/>
        <d v="2063-06-15T11:43:33"/>
        <d v="2063-11-02T20:47:18"/>
        <d v="2063-07-13T13:37:11"/>
        <d v="2065-07-02T14:16:26"/>
        <d v="2064-10-17T21:04:53"/>
        <d v="2063-12-29T11:51:19"/>
        <d v="2065-05-13T16:55:24"/>
        <d v="2063-11-16T08:46:35"/>
        <d v="2064-07-04T11:24:21"/>
        <d v="2064-01-19T15:44:12"/>
        <d v="2063-04-18T08:20:36"/>
        <d v="2064-10-14T08:18:38"/>
        <d v="2064-07-15T15:40:37"/>
        <d v="2063-05-20T11:27:15"/>
        <d v="2063-08-26T19:50:01"/>
        <d v="2064-03-28T09:11:24"/>
        <d v="2063-06-26T04:15:24"/>
        <d v="2063-04-24T06:50:40"/>
        <d v="2063-02-11T14:43:05"/>
        <d v="2063-01-23T11:49:52"/>
        <d v="2064-08-29T15:12:08"/>
        <d v="2063-03-02T11:08:24"/>
        <d v="2063-05-25T12:33:15"/>
        <d v="2063-08-17T17:40:15"/>
        <d v="2063-01-03T07:19:52"/>
        <d v="2065-06-11T15:48:41"/>
        <d v="2064-03-25T09:30:58"/>
        <d v="2064-04-14T09:57:33"/>
        <d v="2064-12-06T19:52:38"/>
        <d v="2063-01-21T23:37:12"/>
        <d v="2063-06-23T15:42:19"/>
        <d v="2064-02-06T04:33:16"/>
        <d v="2064-01-22T22:00:18"/>
        <d v="2063-05-12T17:13:51"/>
        <d v="2065-03-07T19:21:53"/>
        <d v="2064-01-26T09:34:26"/>
        <d v="2064-09-27T15:03:57"/>
        <d v="2064-11-21T11:33:39"/>
        <d v="2063-05-01T00:23:21"/>
        <d v="2063-10-26T14:11:27"/>
        <d v="2063-11-30T12:27:06"/>
        <d v="2064-06-28T21:09:34"/>
        <d v="2063-01-20T16:08:59"/>
        <d v="2063-07-28T15:46:34"/>
        <d v="2064-08-29T03:33:10"/>
        <d v="2062-11-08T05:26:29"/>
        <d v="2064-03-11T23:37:27"/>
        <d v="2064-04-14T09:06:47"/>
        <d v="2063-01-18T08:52:09"/>
        <d v="2063-09-07T13:01:10"/>
        <d v="2063-03-10T15:16:44"/>
        <d v="2063-10-16T14:58:47"/>
        <d v="2063-07-23T21:39:39"/>
        <d v="2063-10-22T07:21:50"/>
        <d v="2063-02-24T08:01:08"/>
        <d v="2063-08-24T12:22:59"/>
        <d v="2062-12-29T10:03:49"/>
        <d v="2064-08-17T17:57:26"/>
        <d v="2062-11-07T07:32:38"/>
        <d v="2063-10-20T08:01:04"/>
        <d v="2063-03-05T00:59:23"/>
        <d v="2063-08-04T21:57:17"/>
        <d v="2064-11-17T16:57:33"/>
        <d v="2062-11-28T09:16:04"/>
        <d v="2065-01-14T08:00:08"/>
        <d v="2063-04-14T09:37:03"/>
        <d v="2062-12-26T04:58:33"/>
        <d v="2063-07-15T10:53:34"/>
        <d v="2063-02-06T13:25:12"/>
        <d v="2063-06-23T12:33:38"/>
        <d v="2063-08-14T17:02:35"/>
        <d v="2064-06-09T13:17:39"/>
        <d v="2063-09-25T21:06:20"/>
        <d v="2063-11-20T15:56:38"/>
        <d v="2063-11-05T21:21:00"/>
        <d v="2065-01-28T06:44:52"/>
        <d v="2065-04-20T07:29:27"/>
        <d v="2063-10-16T09:34:53"/>
        <d v="2064-05-03T13:45:17"/>
        <d v="2064-07-07T02:45:52"/>
        <d v="2063-03-05T13:16:13"/>
        <d v="2065-03-30T10:33:59"/>
        <d v="2064-03-22T13:00:21"/>
        <d v="2065-09-08T08:00:03"/>
        <d v="2063-11-29T11:47:29"/>
        <d v="2064-10-17T17:00:50"/>
        <d v="2063-08-10T18:16:12"/>
        <d v="2064-09-21T12:41:57"/>
        <d v="2064-11-19T18:12:05"/>
        <d v="2063-02-24T12:10:23"/>
        <d v="2063-09-09T23:05:59"/>
        <d v="2063-08-15T23:51:46"/>
        <d v="2063-12-15T05:17:04"/>
        <d v="2063-01-19T15:50:19"/>
        <d v="2063-12-20T11:30:33"/>
        <d v="2064-02-29T11:43:32"/>
        <d v="2063-08-21T22:44:52"/>
        <d v="2065-02-15T06:34:20"/>
        <d v="2063-10-16T12:52:33"/>
        <d v="2062-12-31T10:04:11"/>
        <d v="2063-02-13T09:47:58"/>
        <d v="2065-06-03T20:38:40"/>
        <d v="2064-06-16T13:38:28"/>
        <d v="2063-03-12T19:27:51"/>
        <d v="2063-05-13T10:24:46"/>
        <d v="2064-09-08T11:32:10"/>
        <d v="2063-08-06T15:08:54"/>
        <d v="2063-04-24T09:22:27"/>
        <d v="2063-07-04T13:47:03"/>
        <d v="2064-02-15T15:58:50"/>
        <d v="2064-02-21T07:25:56"/>
        <d v="2064-07-26T10:29:03"/>
        <d v="2063-03-27T09:10:36"/>
        <d v="2065-02-06T00:41:21"/>
        <d v="2065-04-25T17:22:08"/>
        <d v="2064-09-14T06:00:06"/>
        <d v="2065-03-29T01:22:31"/>
        <d v="2064-12-03T02:41:21"/>
        <d v="2064-06-11T18:29:22"/>
        <d v="2064-06-16T07:47:00"/>
        <d v="2065-07-20T14:05:30"/>
        <d v="2065-03-24T12:25:10"/>
        <d v="2064-08-04T14:07:47"/>
        <d v="2063-03-18T05:29:32"/>
        <d v="2065-07-04T09:57:51"/>
        <d v="2063-10-09T15:54:00"/>
        <d v="2065-08-24T11:36:33"/>
        <d v="2062-11-30T22:38:49"/>
        <d v="2065-08-29T11:46:00"/>
        <d v="2065-08-01T13:51:10"/>
        <d v="2064-12-26T15:29:42"/>
        <d v="2061-06-10T14:04:12"/>
        <d v="2064-08-12T14:22:56"/>
        <d v="2063-04-30T15:08:44"/>
        <d v="2063-03-21T10:11:45"/>
        <d v="2063-05-29T12:09:51"/>
        <d v="2063-10-16T23:11:23"/>
        <d v="2064-07-04T23:05:19"/>
        <d v="2063-05-11T07:40:40"/>
        <d v="2063-07-07T13:58:39"/>
        <d v="2064-06-09T05:15:16"/>
        <d v="2063-08-04T10:52:10"/>
        <d v="2063-12-04T14:04:09"/>
        <d v="2063-04-21T20:58:00"/>
        <d v="2062-12-08T11:27:18"/>
        <d v="2062-12-01T07:09:12"/>
        <d v="2063-02-02T14:24:03"/>
        <d v="2063-12-21T01:09:36"/>
        <d v="2062-11-11T14:00:20"/>
        <d v="2063-12-28T14:18:53"/>
        <d v="2065-05-01T08:51:09"/>
        <d v="2065-01-25T16:53:29"/>
        <d v="2063-11-09T10:13:06"/>
        <d v="2061-03-21T17:51:15"/>
        <d v="2062-11-14T06:13:33"/>
        <d v="2065-09-01T05:01:32"/>
        <d v="2063-09-02T10:54:11"/>
        <d v="2065-01-28T00:20:25"/>
        <d v="2063-05-04T11:00:47"/>
        <d v="2064-02-29T11:56:11"/>
        <d v="2065-02-27T15:10:47"/>
        <d v="2064-02-23T19:04:19"/>
        <d v="2065-01-30T20:38:45"/>
        <d v="2065-04-15T06:50:55"/>
        <d v="2061-10-17T07:26:49"/>
        <d v="2062-01-23T12:50:44"/>
        <d v="2059-01-31T15:26:13"/>
        <d v="2064-07-18T00:03:17"/>
        <d v="2062-06-16T13:03:58"/>
        <d v="2064-01-04T13:00:21"/>
        <d v="2064-07-04T14:50:48"/>
        <d v="2064-03-20T10:30:47"/>
        <d v="2063-10-01T19:41:39"/>
        <d v="2064-08-01T11:26:38"/>
        <d v="2063-02-03T21:44:15"/>
        <d v="2063-02-23T13:16:26"/>
        <d v="2064-09-26T17:44:14"/>
        <d v="2063-06-16T15:37:42"/>
        <d v="2063-11-26T18:20:55"/>
        <d v="2064-10-17T22:02:40"/>
        <d v="2065-07-24T03:59:05"/>
        <d v="2063-11-10T10:04:54"/>
        <d v="2063-02-23T12:16:53"/>
        <d v="2063-08-07T13:59:14"/>
        <d v="2063-05-25T16:59:50"/>
        <d v="2063-02-12T09:16:24"/>
        <d v="2064-09-16T09:36:51"/>
        <d v="2064-10-13T02:59:00"/>
        <d v="2063-01-21T16:27:26"/>
        <d v="2064-03-12T00:35:34"/>
        <d v="2063-01-26T12:49:08"/>
        <d v="2064-03-15T06:51:32"/>
        <d v="2065-04-01T16:08:58"/>
        <d v="2064-05-04T21:07:26"/>
        <d v="2063-01-16T19:19:32"/>
        <d v="2064-12-22T23:28:57"/>
        <d v="2064-02-22T16:31:19"/>
        <d v="2064-03-30T10:35:52"/>
        <d v="2063-05-29T14:00:34"/>
        <d v="2065-05-31T11:36:09"/>
        <d v="2063-10-16T11:34:41"/>
        <d v="2065-04-29T10:34:22"/>
        <d v="2063-10-30T10:25:00"/>
        <d v="2064-08-23T07:42:39"/>
        <d v="2065-01-11T20:27:20"/>
        <d v="2064-02-22T09:38:43"/>
        <d v="2065-08-15T16:57:58"/>
        <d v="2063-08-10T21:19:55"/>
        <d v="2063-09-04T11:07:15"/>
        <d v="2063-05-11T18:40:44"/>
        <d v="2064-03-03T22:21:31"/>
        <d v="2064-04-29T16:09:06"/>
        <d v="2063-02-14T07:31:18"/>
        <d v="2063-10-19T11:22:11"/>
        <d v="2064-03-13T15:12:39"/>
        <d v="2063-12-31T10:05:59"/>
        <d v="2065-05-05T21:36:30"/>
        <d v="2063-06-22T07:44:07"/>
        <d v="2064-12-20T07:01:23"/>
        <d v="2063-09-14T13:39:05"/>
        <d v="2065-01-27T16:45:43"/>
        <d v="2064-03-22T08:51:52"/>
        <d v="2062-11-13T15:49:01"/>
        <d v="2064-02-03T13:05:56"/>
        <d v="2064-12-14T18:36:20"/>
        <d v="2063-11-02T13:48:46"/>
        <d v="2065-03-31T06:05:01"/>
        <d v="2064-07-04T13:00:49"/>
        <d v="2064-07-26T22:33:11"/>
        <d v="2063-04-04T08:56:15"/>
        <d v="2063-12-29T03:12:17"/>
        <d v="2065-01-16T02:10:18"/>
        <d v="2063-10-25T21:45:06"/>
        <d v="2063-07-17T15:48:31"/>
        <d v="2063-03-09T11:15:16"/>
        <d v="2064-03-08T04:17:56"/>
        <d v="2063-11-16T13:32:31"/>
        <d v="2063-09-11T10:19:54"/>
        <d v="2063-02-04T21:00:10"/>
        <d v="2065-07-24T18:45:19"/>
        <d v="2063-03-18T08:17:00"/>
        <d v="2065-03-16T20:55:34"/>
        <d v="2063-09-30T11:33:02"/>
        <d v="2063-02-04T09:10:50"/>
        <d v="2064-11-18T04:43:47"/>
        <d v="2063-09-30T06:22:05"/>
        <d v="2064-12-01T02:59:20"/>
        <d v="2064-12-26T09:35:23"/>
        <d v="2063-09-08T19:05:32"/>
        <d v="2064-09-18T16:36:36"/>
        <d v="2063-02-09T10:18:55"/>
        <d v="2065-05-19T16:22:12"/>
        <d v="2064-12-22T17:49:58"/>
        <d v="2063-06-18T12:43:21"/>
        <d v="2064-06-20T22:57:52"/>
        <d v="2064-09-09T18:26:02"/>
        <d v="2063-08-14T14:33:49"/>
        <d v="2065-08-29T13:49:01"/>
        <d v="2065-09-21T14:13:39"/>
        <d v="2065-09-26T09:21:56"/>
        <d v="2065-09-21T07:54:05"/>
        <d v="2065-09-04T02:24:20"/>
        <d v="2065-09-06T07:33:54"/>
        <d v="2065-09-18T11:16:59"/>
        <d v="2065-09-24T21:38:41"/>
        <d v="2065-09-07T05:05:54"/>
        <d v="2065-09-25T15:14:29"/>
        <d v="2065-09-27T09:30:07"/>
        <d v="2065-09-03T00:29:20"/>
        <d v="2065-09-20T11:15:03"/>
        <d v="2065-09-18T12:04:48"/>
        <d v="2065-09-01T06:18:59"/>
        <d v="2065-09-26T02:35:56"/>
        <d v="2065-09-14T06:55:07"/>
        <d v="2065-08-10T18:58:54"/>
        <d v="2065-09-14T10:22:46"/>
        <d v="2063-04-11T17:15:55"/>
        <d v="2063-03-24T09:58:04"/>
        <d v="2061-05-27T18:25:00"/>
        <d v="2059-05-11T00:20:03"/>
        <d v="2063-02-23T14:09:34"/>
        <d v="2062-04-17T14:49:27"/>
        <d v="2059-10-12T21:42:17"/>
        <d v="2060-09-14T15:00:58"/>
        <d v="2061-06-04T05:58:45"/>
        <d v="2060-11-09T16:52:24"/>
        <d v="2063-01-21T12:55:05"/>
        <d v="2062-01-04T14:09:12"/>
        <d v="2060-06-19T19:36:01"/>
        <d v="2063-02-02T00:21:27"/>
        <d v="2063-03-30T06:52:02"/>
        <d v="2062-12-22T10:27:42"/>
        <d v="2062-11-28T12:05:25"/>
        <d v="2062-11-19T13:20:15"/>
        <d v="2059-10-23T21:49:20"/>
        <d v="2063-05-12T10:35:53"/>
        <d v="2063-01-30T22:13:01"/>
        <d v="2062-11-24T20:32:33"/>
        <d v="2062-05-28T11:42:41"/>
        <d v="2062-12-11T19:55:44"/>
        <d v="2064-10-19T08:35:58"/>
        <d v="2060-07-29T11:31:08"/>
        <d v="2063-03-11T15:04:52"/>
        <d v="2063-02-23T14:45:08"/>
        <d v="2059-07-03T15:17:07"/>
        <d v="2062-02-03T16:20:31"/>
        <d v="2062-12-04T10:00:09"/>
        <d v="2062-12-29T08:31:15"/>
        <d v="2061-10-24T10:51:11"/>
        <d v="2062-12-03T03:54:09"/>
        <d v="2062-12-02T01:26:27"/>
        <d v="2060-06-19T16:47:01"/>
        <d v="2062-02-17T13:04:29"/>
        <d v="2062-12-14T17:50:31"/>
        <d v="2063-01-21T17:27:21"/>
        <d v="2063-03-01T16:10:38"/>
        <d v="2063-01-27T09:59:33"/>
        <d v="2063-12-02T03:58:22"/>
        <d v="2063-11-06T02:18:52"/>
        <d v="2065-05-23T21:37:55"/>
        <d v="2064-12-30T12:07:49"/>
        <d v="2063-07-29T16:34:19"/>
        <d v="2063-07-21T17:14:16"/>
        <d v="2064-01-08T19:29:58"/>
        <d v="2063-07-28T08:15:42"/>
        <d v="2063-12-15T08:21:15"/>
        <d v="2063-07-20T05:50:18"/>
        <d v="2063-07-24T04:11:17"/>
        <d v="2063-02-19T12:16:58"/>
        <d v="2064-10-13T01:41:41"/>
        <d v="2063-02-22T12:24:37"/>
        <d v="2064-04-29T14:29:06"/>
        <d v="2064-03-09T17:43:42"/>
        <d v="2063-12-30T10:27:59"/>
        <d v="2063-10-14T02:59:32"/>
        <d v="2064-03-03T00:37:31"/>
        <d v="2063-09-06T00:40:07"/>
        <d v="2063-01-19T08:31:17"/>
        <d v="2062-12-01T09:17:38"/>
        <d v="2060-10-27T16:28:39"/>
        <d v="2063-01-26T08:04:40"/>
        <d v="2063-01-21T13:05:51"/>
        <d v="2063-12-29T12:19:19"/>
        <d v="2064-06-12T13:01:13"/>
        <d v="2064-02-15T09:57:51"/>
        <d v="2063-12-23T05:06:11"/>
        <d v="2065-04-19T07:06:24"/>
        <d v="2063-06-11T18:03:06"/>
        <d v="2063-08-30T17:35:47"/>
        <d v="2065-08-21T14:00:04"/>
        <d v="2063-12-13T10:43:23"/>
        <d v="2064-04-06T07:58:17"/>
        <d v="2064-02-02T14:02:56"/>
        <d v="2065-06-07T14:25:13"/>
        <d v="2064-11-25T07:25:38"/>
        <d v="2064-04-13T08:00:12"/>
        <d v="2065-07-02T15:10:36"/>
        <d v="2064-05-29T11:01:24"/>
        <d v="2063-05-05T00:59:58"/>
        <d v="2063-03-30T22:02:06"/>
        <d v="2064-09-29T16:39:07"/>
        <d v="2064-10-16T13:31:57"/>
        <d v="2065-08-15T13:19:15"/>
        <d v="2065-07-14T12:56:48"/>
        <d v="2064-12-14T02:20:51"/>
        <d v="2065-06-12T16:00:33"/>
        <d v="2064-03-19T05:23:04"/>
        <d v="2063-12-14T06:14:58"/>
        <d v="2064-04-13T20:08:13"/>
        <d v="2065-08-03T10:39:08"/>
        <d v="2063-03-26T01:47:50"/>
        <d v="2063-03-04T12:08:12"/>
        <d v="2064-03-28T20:19:22"/>
        <d v="2065-05-16T10:39:42"/>
        <d v="2063-11-23T08:24:18"/>
        <d v="2064-02-26T05:20:00"/>
        <d v="2063-12-25T04:25:12"/>
        <d v="2063-09-17T15:19:17"/>
        <d v="2063-12-03T11:55:14"/>
        <d v="2063-04-20T11:48:44"/>
        <d v="2063-12-04T11:32:46"/>
        <d v="2065-02-20T05:20:40"/>
        <d v="2065-03-04T07:50:28"/>
        <d v="2063-09-07T20:03:29"/>
        <d v="2063-03-22T12:26:15"/>
        <d v="2063-12-02T07:46:17"/>
        <d v="2065-08-07T07:25:52"/>
        <d v="2063-06-23T15:17:41"/>
        <d v="2065-03-16T12:15:45"/>
        <d v="2064-05-09T10:08:38"/>
        <d v="2063-12-29T11:24:36"/>
        <d v="2063-06-05T01:34:22"/>
        <d v="2064-04-20T06:23:08"/>
        <d v="2063-07-27T13:12:18"/>
        <d v="2064-05-17T11:05:15"/>
        <d v="2063-11-24T06:52:02"/>
        <d v="2063-12-30T12:11:00"/>
        <d v="2065-02-20T15:42:08"/>
        <d v="2063-11-25T03:29:57"/>
        <d v="2063-12-25T06:47:45"/>
        <d v="2063-04-17T04:29:35"/>
        <d v="2064-04-20T06:00:09"/>
        <d v="2065-03-13T13:14:02"/>
        <d v="2064-08-14T10:54:32"/>
        <d v="2063-07-28T15:07:51"/>
        <d v="2064-09-09T16:47:59"/>
        <d v="2063-05-03T10:23:26"/>
        <d v="2063-11-12T14:21:43"/>
        <d v="2064-09-13T20:27:39"/>
        <d v="2063-11-09T12:09:58"/>
        <d v="2064-02-14T18:28:25"/>
        <d v="2064-09-27T22:39:48"/>
        <d v="2064-07-24T11:51:38"/>
        <d v="2064-07-25T15:14:13"/>
        <d v="2065-08-11T16:37:06"/>
        <d v="2065-01-28T14:09:42"/>
        <d v="2064-05-17T12:00:28"/>
        <d v="2064-11-27T12:35:15"/>
        <d v="2065-08-07T02:50:02"/>
        <d v="2065-08-24T06:21:31"/>
        <d v="2064-02-28T10:51:40"/>
        <d v="2064-04-18T12:29:08"/>
        <d v="2065-08-17T04:12:32"/>
        <d v="2063-11-29T06:59:14"/>
        <d v="2065-03-11T04:37:09"/>
        <d v="2064-05-15T12:09:32"/>
        <d v="2064-01-20T12:30:56"/>
        <d v="2064-03-06T16:59:28"/>
        <d v="2064-03-28T16:01:03"/>
        <d v="2063-10-21T11:51:02"/>
        <d v="2064-12-30T11:39:36"/>
        <d v="2065-05-22T02:26:16"/>
        <d v="2063-09-05T09:38:04"/>
        <d v="2065-06-06T08:59:12"/>
        <d v="2064-01-13T14:32:28"/>
        <d v="2064-11-14T23:15:42"/>
        <d v="2064-10-27T19:22:19"/>
        <d v="2064-10-05T15:02:45"/>
        <d v="2065-03-30T09:36:18"/>
        <d v="2064-03-20T16:17:05"/>
        <d v="2064-03-31T01:00:10"/>
        <d v="2065-05-05T13:25:46"/>
        <d v="2064-07-26T23:51:57"/>
        <d v="2063-10-24T00:25:11"/>
        <d v="2064-10-19T01:17:21"/>
        <d v="2063-01-18T14:54:35"/>
        <d v="2064-11-20T18:57:04"/>
        <d v="2064-09-14T01:14:53"/>
        <d v="2063-07-01T08:03:06"/>
        <d v="2064-12-04T19:05:57"/>
        <d v="2063-04-15T20:24:25"/>
        <d v="2064-12-12T18:14:56"/>
        <d v="2065-03-10T02:46:48"/>
        <d v="2064-12-04T07:59:50"/>
        <d v="2063-09-13T12:51:17"/>
        <d v="2063-08-21T11:08:25"/>
        <d v="2064-10-21T02:59:26"/>
        <d v="2063-01-14T07:48:03"/>
        <d v="2063-01-29T01:45:08"/>
        <d v="2063-09-14T15:17:48"/>
        <d v="2064-03-15T10:44:46"/>
        <d v="2063-01-01T14:38:50"/>
        <d v="2063-12-06T10:14:40"/>
        <d v="2064-01-12T06:30:22"/>
        <d v="2063-01-19T10:10:46"/>
        <d v="2064-09-20T03:34:06"/>
        <d v="2063-04-03T00:46:07"/>
        <d v="2065-08-18T07:48:00"/>
        <d v="2065-01-10T09:58:38"/>
        <d v="2065-05-26T17:22:34"/>
        <d v="2064-12-02T13:10:21"/>
        <d v="2063-09-11T01:06:50"/>
        <d v="2064-10-05T15:59:44"/>
        <d v="2063-02-11T22:48:13"/>
        <d v="2063-09-01T20:32:48"/>
        <d v="2063-09-02T18:35:10"/>
        <d v="2064-11-06T07:14:14"/>
        <d v="2064-10-19T07:24:40"/>
        <d v="2064-12-04T20:39:32"/>
        <d v="2064-05-08T10:50:11"/>
        <d v="2062-12-29T03:29:25"/>
        <d v="2064-11-17T17:49:38"/>
        <d v="2064-11-01T04:22:30"/>
        <d v="2064-04-06T11:26:46"/>
        <d v="2064-11-11T08:52:07"/>
        <d v="2064-12-28T13:34:32"/>
        <d v="2063-01-14T04:01:50"/>
        <d v="2063-05-04T01:27:59"/>
        <d v="2065-07-25T19:22:14"/>
        <d v="2065-06-06T19:59:03"/>
        <d v="2063-02-26T18:36:30"/>
        <d v="2063-09-04T20:11:57"/>
        <d v="2063-02-12T12:30:45"/>
        <d v="2064-09-05T17:27:29"/>
        <d v="2064-05-26T20:26:32"/>
        <d v="2063-10-25T19:37:17"/>
        <d v="2064-01-19T16:24:54"/>
        <d v="2063-06-09T22:47:39"/>
        <d v="2065-05-30T18:59:40"/>
        <d v="2065-05-31T02:01:25"/>
        <d v="2064-05-18T14:59:25"/>
        <d v="2063-02-16T07:09:16"/>
        <d v="2064-01-06T14:30:40"/>
        <d v="2064-04-11T11:33:36"/>
        <d v="2062-11-18T08:39:33"/>
        <d v="2063-09-08T10:49:54"/>
        <d v="2063-09-02T11:34:59"/>
        <d v="2063-02-19T02:31:46"/>
        <d v="2064-02-21T06:20:00"/>
        <d v="2063-05-09T16:52:58"/>
        <d v="2063-08-23T22:26:23"/>
        <d v="2065-01-20T04:20:56"/>
        <d v="2064-12-16T12:47:00"/>
        <d v="2064-04-27T20:06:08"/>
        <d v="2063-05-25T14:49:12"/>
        <d v="2063-05-18T09:28:26"/>
        <d v="2063-05-19T12:18:08"/>
        <d v="2063-12-01T05:04:01"/>
        <d v="2064-11-16T07:31:22"/>
        <d v="2063-01-07T12:35:45"/>
        <d v="2063-01-22T07:05:48"/>
        <d v="2064-09-29T14:17:35"/>
        <d v="2063-04-25T16:07:10"/>
        <d v="2063-01-09T08:17:25"/>
        <d v="2063-11-28T11:05:44"/>
        <d v="2062-11-17T04:43:09"/>
        <d v="2064-07-23T05:28:49"/>
        <d v="2063-05-13T12:02:56"/>
        <d v="2063-08-06T16:05:25"/>
        <d v="2063-01-26T16:53:34"/>
        <d v="2064-01-20T11:22:26"/>
        <d v="2064-04-26T08:50:43"/>
        <d v="2063-12-08T05:05:24"/>
        <d v="2063-12-10T06:05:02"/>
        <d v="2064-08-23T18:24:46"/>
        <d v="2062-12-14T05:49:36"/>
        <d v="2062-12-19T04:08:09"/>
        <d v="2062-12-31T17:48:24"/>
        <d v="2065-01-05T13:32:38"/>
        <d v="2064-11-21T18:59:50"/>
        <d v="2064-03-31T18:32:52"/>
        <d v="2063-03-12T17:01:02"/>
        <d v="2063-09-02T11:35:38"/>
        <d v="2065-05-16T13:58:45"/>
        <d v="2064-10-19T21:27:36"/>
        <d v="2063-10-08T03:54:05"/>
        <d v="2063-03-27T15:55:48"/>
        <d v="2062-11-05T14:01:47"/>
        <d v="2064-10-01T13:43:05"/>
        <d v="2064-08-18T20:10:02"/>
        <d v="2063-08-17T12:59:23"/>
        <d v="2064-05-29T07:29:36"/>
        <d v="2063-10-07T15:52:21"/>
        <d v="2063-07-29T10:14:44"/>
        <d v="2063-03-17T08:48:56"/>
        <d v="2063-03-16T19:21:43"/>
        <d v="2062-12-15T09:29:12"/>
        <d v="2063-08-18T11:17:27"/>
        <d v="2065-05-02T18:31:01"/>
        <d v="2063-01-12T16:41:41"/>
        <d v="2063-01-31T11:32:33"/>
        <d v="2064-07-25T07:56:54"/>
        <d v="2062-11-28T19:30:55"/>
        <d v="2062-12-23T03:07:49"/>
        <d v="2065-02-02T08:48:13"/>
        <d v="2063-02-12T06:59:53"/>
        <d v="2064-02-01T11:03:40"/>
        <d v="2063-10-19T16:16:07"/>
        <d v="2064-07-19T15:52:10"/>
        <d v="2062-12-31T20:57:08"/>
        <d v="2064-04-30T04:18:41"/>
        <d v="2063-11-12T14:11:12"/>
        <d v="2063-02-22T06:35:46"/>
        <d v="2064-12-13T00:59:46"/>
        <d v="2064-04-08T06:43:56"/>
        <d v="2063-07-27T13:58:45"/>
        <d v="2064-08-16T15:20:12"/>
        <d v="2063-05-31T20:51:29"/>
        <d v="2064-12-23T19:15:38"/>
        <d v="2063-08-16T10:54:31"/>
        <d v="2063-10-07T11:22:07"/>
        <d v="2063-01-12T09:20:26"/>
        <d v="2064-12-27T17:29:16"/>
        <d v="2063-01-13T10:45:59"/>
        <d v="2065-03-28T12:00:27"/>
        <d v="2063-01-12T22:56:07"/>
        <d v="2063-07-27T10:57:37"/>
        <d v="2063-07-21T22:51:43"/>
        <d v="2064-11-02T05:31:00"/>
        <d v="2063-02-13T06:39:12"/>
        <d v="2065-04-14T09:11:19"/>
        <d v="2064-01-06T15:33:48"/>
        <d v="2065-03-14T16:03:05"/>
        <d v="2065-02-04T21:07:17"/>
        <d v="2064-01-27T09:01:12"/>
        <d v="2064-09-02T18:27:30"/>
        <d v="2063-09-02T10:07:12"/>
        <d v="2065-03-07T12:22:09"/>
        <d v="2064-10-11T09:24:05"/>
        <d v="2064-12-20T18:31:42"/>
        <d v="2063-02-02T13:41:30"/>
        <d v="2063-04-29T22:05:31"/>
        <d v="2063-09-11T14:01:36"/>
        <d v="2065-01-02T06:02:11"/>
        <d v="2063-04-20T15:08:24"/>
        <d v="2063-04-23T00:43:10"/>
        <d v="2063-11-16T11:40:43"/>
        <d v="2063-09-02T16:00:22"/>
        <d v="2062-12-04T14:31:20"/>
        <d v="2063-12-29T01:37:07"/>
        <d v="2063-06-29T23:56:28"/>
        <d v="2062-12-19T12:31:06"/>
        <d v="2062-12-16T10:03:01"/>
        <d v="2064-11-28T12:14:59"/>
        <d v="2064-07-17T10:38:00"/>
        <d v="2063-11-14T15:00:01"/>
        <d v="2063-12-07T16:34:12"/>
        <d v="2063-10-06T12:26:00"/>
        <d v="2062-11-06T09:15:31"/>
        <d v="2064-09-26T13:15:24"/>
        <d v="2063-11-08T23:59:44"/>
        <d v="2064-04-03T18:13:17"/>
        <d v="2063-02-09T14:47:16"/>
        <d v="2065-05-29T23:09:35"/>
        <d v="2063-04-17T12:18:29"/>
        <d v="2065-02-14T14:19:26"/>
        <d v="2064-12-03T11:48:24"/>
        <d v="2064-10-11T21:48:24"/>
        <d v="2063-11-19T18:52:05"/>
        <d v="2064-09-02T16:03:58"/>
        <d v="2064-02-29T12:19:55"/>
        <d v="2064-09-13T14:08:44"/>
        <d v="2065-01-06T05:28:48"/>
        <d v="2064-05-03T11:58:11"/>
        <d v="2062-11-13T16:27:25"/>
        <d v="2063-01-21T11:37:20"/>
        <d v="2064-11-13T16:08:57"/>
        <d v="2064-10-30T11:30:53"/>
        <d v="2063-05-22T14:37:46"/>
        <d v="2062-12-25T08:54:06"/>
        <d v="2063-04-29T14:58:15"/>
        <d v="2063-09-06T06:53:12"/>
        <d v="2062-12-03T20:18:32"/>
        <d v="2063-07-31T14:19:12"/>
        <d v="2063-11-13T12:32:51"/>
        <d v="2063-02-16T18:14:30"/>
        <d v="2062-12-17T13:37:14"/>
        <d v="2063-03-26T12:48:19"/>
        <d v="2063-08-17T08:22:30"/>
        <d v="2064-02-23T13:46:52"/>
        <d v="2063-03-14T02:40:20"/>
        <d v="2064-03-01T12:57:26"/>
        <d v="2065-02-11T03:32:28"/>
        <d v="2063-03-13T12:19:33"/>
        <d v="2064-02-10T10:41:46"/>
        <d v="2064-10-13T02:02:51"/>
        <d v="2063-12-24T18:33:25"/>
        <d v="2065-07-13T06:01:58"/>
        <d v="2064-01-04T12:16:58"/>
        <d v="2064-09-25T08:57:37"/>
        <d v="2064-12-13T09:42:14"/>
        <d v="2063-03-17T08:23:47"/>
        <d v="2064-04-25T12:16:07"/>
        <d v="2064-03-10T09:00:23"/>
        <d v="2064-03-15T09:21:50"/>
        <d v="2064-06-03T11:27:05"/>
        <d v="2063-04-25T02:30:16"/>
        <d v="2065-02-01T04:05:40"/>
        <d v="2065-03-02T12:08:42"/>
        <d v="2064-12-08T18:04:51"/>
        <d v="2064-02-18T11:31:15"/>
        <d v="2063-01-21T08:23:42"/>
        <d v="2063-12-08T12:07:39"/>
        <d v="2063-08-20T13:57:37"/>
        <d v="2063-09-24T13:22:39"/>
        <d v="2063-09-22T09:51:24"/>
        <d v="2064-11-01T19:53:21"/>
        <d v="2064-08-25T16:36:54"/>
        <d v="2064-02-19T03:27:53"/>
        <d v="2064-10-15T15:26:38"/>
        <d v="2062-11-06T06:22:50"/>
        <d v="2062-12-11T08:05:24"/>
        <d v="2064-01-22T18:41:20"/>
        <d v="2063-07-26T19:12:39"/>
        <d v="2065-05-02T04:36:34"/>
        <d v="2062-12-31T09:35:24"/>
        <d v="2062-10-14T00:38:31"/>
        <d v="2063-11-27T13:36:15"/>
        <d v="2064-01-20T20:18:28"/>
        <d v="2063-11-03T15:21:06"/>
        <d v="2064-01-30T10:19:38"/>
        <d v="2064-09-16T12:17:07"/>
        <d v="2065-01-16T10:07:36"/>
        <d v="2064-03-03T08:57:29"/>
        <d v="2063-06-15T11:50:08"/>
        <d v="2063-07-08T06:11:23"/>
        <d v="2063-11-23T13:27:24"/>
        <d v="2063-03-02T11:46:34"/>
        <d v="2063-06-23T10:31:36"/>
        <d v="2063-06-17T01:58:03"/>
        <d v="2063-04-14T14:36:53"/>
        <d v="2063-12-04T07:41:22"/>
        <d v="2063-04-23T03:00:46"/>
        <d v="2063-04-28T16:37:28"/>
        <d v="2065-01-22T12:48:47"/>
        <d v="2065-04-20T07:10:54"/>
        <d v="2063-10-12T12:53:03"/>
        <d v="2064-10-13T11:36:17"/>
        <d v="2064-09-13T12:17:36"/>
        <d v="2063-08-05T22:13:42"/>
        <d v="2063-01-28T05:18:30"/>
        <d v="2064-10-03T20:18:02"/>
        <d v="2064-09-01T04:13:25"/>
        <d v="2063-12-26T01:35:44"/>
        <d v="2063-06-05T11:11:30"/>
        <d v="2065-02-06T10:44:30"/>
        <d v="2064-11-25T06:57:34"/>
        <d v="2063-10-20T13:53:30"/>
        <d v="2063-11-13T09:32:27"/>
        <d v="2063-04-04T02:00:34"/>
        <d v="2063-07-14T16:45:44"/>
        <d v="2063-06-29T13:55:07"/>
        <d v="2063-06-15T15:33:59"/>
        <d v="2065-02-21T19:36:22"/>
        <d v="2063-08-29T18:12:03"/>
        <d v="2063-02-17T11:09:42"/>
        <d v="2064-08-31T08:03:10"/>
        <d v="2063-02-27T13:10:22"/>
        <d v="2064-02-16T13:04:37"/>
        <d v="2065-03-30T14:22:44"/>
        <d v="2063-07-01T17:58:02"/>
        <d v="2064-09-30T15:27:59"/>
        <d v="2064-04-19T14:44:40"/>
        <d v="2064-11-04T18:22:36"/>
        <d v="2064-07-28T13:02:06"/>
        <d v="2065-01-27T08:30:57"/>
        <d v="2064-06-13T17:08:02"/>
        <d v="2064-11-28T11:01:30"/>
        <d v="2064-09-12T17:48:05"/>
        <d v="2064-01-30T04:22:16"/>
        <d v="2063-09-21T02:53:21"/>
        <d v="2062-12-12T11:26:51"/>
        <d v="2062-12-11T08:09:34"/>
        <d v="2063-12-01T19:00:16"/>
        <d v="2064-05-24T08:14:56"/>
        <d v="2063-09-01T16:47:44"/>
        <d v="2065-08-28T08:38:49"/>
        <d v="2063-11-16T09:04:10"/>
        <d v="2065-05-01T21:10:26"/>
        <d v="2063-08-17T16:31:01"/>
        <d v="2065-03-21T16:27:24"/>
        <d v="2063-03-09T23:19:31"/>
        <d v="2063-01-20T11:41:10"/>
        <d v="2065-01-06T12:34:50"/>
        <d v="2063-12-15T09:39:37"/>
        <d v="2063-02-07T10:00:57"/>
        <d v="2064-10-13T11:48:07"/>
        <d v="2064-04-27T13:59:56"/>
        <d v="2064-09-19T20:16:04"/>
        <d v="2063-05-14T14:19:50"/>
        <d v="2063-03-13T12:04:57"/>
        <d v="2063-05-18T16:29:09"/>
        <d v="2065-04-20T08:57:47"/>
        <d v="2065-06-10T21:59:34"/>
        <d v="2064-10-03T15:11:16"/>
        <d v="2064-02-22T10:40:29"/>
        <d v="2063-06-16T10:48:55"/>
        <d v="2063-09-02T10:08:52"/>
        <d v="2065-02-20T10:15:06"/>
        <d v="2063-10-23T12:45:30"/>
        <d v="2063-04-01T09:02:59"/>
        <d v="2064-05-03T13:35:27"/>
        <d v="2064-04-20T21:27:19"/>
        <d v="2064-08-22T23:48:07"/>
        <d v="2065-05-06T17:17:18"/>
        <d v="2063-11-28T04:06:42"/>
        <d v="2065-02-28T11:58:47"/>
        <d v="2063-03-20T01:00:45"/>
        <d v="2062-12-03T11:06:34"/>
        <d v="2064-07-26T05:29:44"/>
        <d v="2063-01-20T09:30:42"/>
        <d v="2065-02-26T09:28:22"/>
        <d v="2064-01-18T02:43:27"/>
        <d v="2064-09-23T03:59:46"/>
        <d v="2063-12-31T13:16:38"/>
        <d v="2065-07-17T15:50:36"/>
        <d v="2064-11-21T09:06:59"/>
        <d v="2062-11-28T14:36:20"/>
        <d v="2063-09-04T00:39:10"/>
        <d v="2063-06-12T15:08:45"/>
        <d v="2064-09-30T15:31:12"/>
        <d v="2063-09-12T23:16:54"/>
        <d v="2065-05-06T04:50:30"/>
        <d v="2064-12-14T23:58:09"/>
        <d v="2064-04-30T13:23:42"/>
        <d v="2063-01-14T15:43:02"/>
        <d v="2063-12-31T17:16:59"/>
        <d v="2064-01-12T07:20:52"/>
        <d v="2063-11-24T10:12:17"/>
        <d v="2063-11-30T06:20:11"/>
        <d v="2063-01-12T09:04:27"/>
        <d v="2063-03-11T16:43:04"/>
        <d v="2063-04-16T01:04:57"/>
        <d v="2065-01-17T14:57:09"/>
        <d v="2064-11-15T08:19:42"/>
        <d v="2063-03-09T13:34:44"/>
        <d v="2062-12-25T07:46:58"/>
        <d v="2063-11-08T06:44:58"/>
        <d v="2062-12-09T12:16:21"/>
        <d v="2065-03-29T04:53:54"/>
        <d v="2064-07-19T09:38:10"/>
        <d v="2062-11-25T10:26:58"/>
        <d v="2065-04-03T20:48:16"/>
        <d v="2064-02-14T22:19:46"/>
        <d v="2062-11-06T08:14:19"/>
        <d v="2064-02-26T09:54:20"/>
        <d v="2062-12-09T23:14:15"/>
        <d v="2063-01-21T12:53:24"/>
        <d v="2063-12-05T13:50:39"/>
        <d v="2063-05-12T08:21:23"/>
        <d v="2063-07-31T10:48:49"/>
        <d v="2063-03-24T17:09:39"/>
        <d v="2064-05-14T22:35:29"/>
        <d v="2064-11-11T21:12:47"/>
        <d v="2063-07-06T14:53:30"/>
        <d v="2063-06-29T08:48:36"/>
        <d v="2064-11-01T05:10:48"/>
        <d v="2064-08-15T13:21:27"/>
        <d v="2063-03-30T08:26:56"/>
        <d v="2063-03-15T08:03:20"/>
        <d v="2063-11-17T06:59:53"/>
        <d v="2064-12-16T06:54:44"/>
        <d v="2065-01-17T06:06:28"/>
        <d v="2064-10-14T10:33:14"/>
        <d v="2062-12-15T07:01:54"/>
        <d v="2063-03-12T15:55:49"/>
        <d v="2065-01-12T19:09:38"/>
        <d v="2063-01-01T21:24:46"/>
        <d v="2062-12-08T10:59:06"/>
        <d v="2063-09-21T07:49:48"/>
        <d v="2062-12-02T11:22:53"/>
        <d v="2063-11-21T22:07:47"/>
        <d v="2064-11-27T11:42:46"/>
        <d v="2063-11-06T07:21:07"/>
        <d v="2063-08-16T17:53:39"/>
        <d v="2064-07-05T15:18:29"/>
        <d v="2063-10-21T14:47:29"/>
        <d v="2063-08-12T11:11:15"/>
        <d v="2063-12-05T11:31:06"/>
        <d v="2063-12-23T17:50:06"/>
        <d v="2063-04-29T16:28:04"/>
        <d v="2064-07-26T10:07:27"/>
        <d v="2063-05-15T12:04:22"/>
        <d v="2064-10-18T05:47:40"/>
        <d v="2064-08-15T16:41:07"/>
        <d v="2064-10-14T21:22:51"/>
        <d v="2065-04-03T02:21:34"/>
        <d v="2064-01-31T22:06:16"/>
        <d v="2063-08-20T22:55:12"/>
        <d v="2064-01-30T10:15:59"/>
        <d v="2063-06-24T12:04:06"/>
        <d v="2063-06-09T10:15:33"/>
        <d v="2063-10-21T18:35:08"/>
        <d v="2063-10-08T15:38:16"/>
        <d v="2063-11-10T10:38:09"/>
        <d v="2063-08-28T11:04:53"/>
        <d v="2064-05-03T10:35:03"/>
        <d v="2063-01-05T16:31:45"/>
        <d v="2065-01-09T04:47:48"/>
        <d v="2063-01-24T20:09:15"/>
        <d v="2064-05-31T16:05:50"/>
        <d v="2063-02-18T23:09:04"/>
        <d v="2062-12-16T11:02:44"/>
        <d v="2062-12-16T13:32:32"/>
        <d v="2063-01-23T10:45:02"/>
        <d v="2065-03-23T03:20:39"/>
        <d v="2063-12-22T01:11:36"/>
        <d v="2064-08-09T10:57:16"/>
        <d v="2064-10-10T21:03:08"/>
        <d v="2063-07-27T17:33:28"/>
        <d v="2064-08-16T18:51:13"/>
        <d v="2065-03-21T13:15:35"/>
        <d v="2063-11-16T13:46:40"/>
        <d v="2062-12-31T15:08:57"/>
        <d v="2064-09-28T14:48:27"/>
        <d v="2062-11-24T13:33:18"/>
        <d v="2063-05-26T14:25:15"/>
        <d v="2062-10-31T05:18:58"/>
        <d v="2064-01-08T20:35:53"/>
        <d v="2062-10-23T06:36:26"/>
        <d v="2063-12-31T05:12:17"/>
        <d v="2064-01-20T13:31:29"/>
        <d v="2063-09-14T12:00:26"/>
        <d v="2064-11-21T14:13:52"/>
        <d v="2063-01-12T12:38:02"/>
        <d v="2062-12-10T22:00:45"/>
        <d v="2063-08-29T18:28:17"/>
        <d v="2062-11-25T11:28:10"/>
        <d v="2064-09-28T08:21:19"/>
        <d v="2063-11-26T16:20:10"/>
        <d v="2064-11-15T14:34:12"/>
        <d v="2065-05-23T08:48:26"/>
        <d v="2065-04-26T18:07:27"/>
        <d v="2063-10-06T13:00:55"/>
        <d v="2063-09-24T16:37:23"/>
        <d v="2063-01-06T02:49:38"/>
        <d v="2063-03-19T20:40:21"/>
        <d v="2063-06-30T13:39:40"/>
        <d v="2064-09-08T11:39:00"/>
        <d v="2063-12-23T23:16:25"/>
        <d v="2063-02-26T15:11:25"/>
        <d v="2065-01-07T14:41:37"/>
        <d v="2064-09-02T21:22:00"/>
        <d v="2064-12-23T17:32:12"/>
        <d v="2065-01-09T09:19:29"/>
        <d v="2064-11-08T18:54:35"/>
        <d v="2063-12-25T06:50:06"/>
        <d v="2064-06-08T10:41:59"/>
        <d v="2063-11-26T13:10:18"/>
        <d v="2065-05-07T10:00:23"/>
        <d v="2062-11-19T10:36:32"/>
        <d v="2063-12-28T04:43:42"/>
        <d v="2063-06-09T16:32:09"/>
        <d v="2063-11-20T07:55:54"/>
        <d v="2064-01-28T04:28:10"/>
        <d v="2065-05-29T18:42:36"/>
        <d v="2063-10-03T15:09:25"/>
        <d v="2063-01-23T11:20:48"/>
        <d v="2064-08-24T16:20:43"/>
        <d v="2063-06-23T11:41:23"/>
        <d v="2063-06-16T10:13:36"/>
        <d v="2064-04-04T21:01:46"/>
        <d v="2064-08-17T17:19:28"/>
        <d v="2064-12-18T18:13:44"/>
        <d v="2063-02-10T15:17:20"/>
        <d v="2062-12-22T00:13:01"/>
        <d v="2063-10-09T15:48:59"/>
        <d v="2063-09-08T04:53:39"/>
        <d v="2062-12-23T06:38:27"/>
        <d v="2063-09-03T14:22:38"/>
        <d v="2064-11-09T09:02:53"/>
        <d v="2063-10-28T12:01:48"/>
        <d v="2064-11-19T00:37:01"/>
        <d v="2063-09-07T15:41:52"/>
        <d v="2064-02-03T00:14:17"/>
        <d v="2062-12-30T10:33:43"/>
        <d v="2064-04-20T10:43:36"/>
        <d v="2063-08-25T14:13:02"/>
        <d v="2064-01-10T23:01:44"/>
        <d v="2063-12-18T09:38:37"/>
        <d v="2064-06-15T22:20:07"/>
        <d v="2064-06-04T14:06:57"/>
        <d v="2063-12-28T15:50:44"/>
        <d v="2065-02-01T09:01:43"/>
        <d v="2063-12-08T19:40:14"/>
        <d v="2063-10-20T04:09:54"/>
        <d v="2063-08-14T16:16:41"/>
        <d v="2063-05-16T06:39:47"/>
        <d v="2065-02-23T14:46:11"/>
        <d v="2064-11-25T11:46:51"/>
        <d v="2063-04-29T14:22:25"/>
        <d v="2064-07-19T20:45:35"/>
        <d v="2063-06-04T14:56:12"/>
        <d v="2063-12-01T04:41:07"/>
        <d v="2064-10-13T16:36:48"/>
        <d v="2065-01-14T16:14:12"/>
        <d v="2063-12-10T12:22:38"/>
        <d v="2063-11-04T11:03:29"/>
        <d v="2063-12-12T21:25:24"/>
        <d v="2064-09-15T10:50:29"/>
        <d v="2062-12-03T12:51:27"/>
        <d v="2062-10-24T05:50:52"/>
        <d v="2062-11-18T19:44:24"/>
        <d v="2062-11-19T08:48:54"/>
        <d v="2064-03-15T09:02:54"/>
        <d v="2063-03-17T23:19:02"/>
        <d v="2063-12-16T23:23:11"/>
        <d v="2064-04-01T13:36:29"/>
        <d v="2063-11-24T12:24:44"/>
        <d v="2063-06-15T20:59:03"/>
        <d v="2063-12-30T04:32:59"/>
        <d v="2063-09-13T22:34:36"/>
        <d v="2063-02-09T14:09:38"/>
        <d v="2063-10-22T15:14:18"/>
        <d v="2063-09-08T17:17:51"/>
        <d v="2063-08-21T11:50:03"/>
        <d v="2063-01-21T11:41:30"/>
        <d v="2063-11-16T04:20:44"/>
        <d v="2062-12-12T15:26:47"/>
        <d v="2063-01-25T09:51:50"/>
        <d v="2063-04-16T08:09:37"/>
        <d v="2065-03-13T00:15:56"/>
        <d v="2064-03-20T09:11:45"/>
        <d v="2064-05-01T15:24:14"/>
        <d v="2063-02-02T09:38:18"/>
        <d v="2064-08-16T16:43:41"/>
        <d v="2064-12-01T13:32:19"/>
        <d v="2063-02-26T09:50:05"/>
        <d v="2063-08-27T11:23:12"/>
        <d v="2062-12-15T22:07:58"/>
        <d v="2065-08-12T12:44:10"/>
        <d v="2064-01-06T21:29:56"/>
        <d v="2064-03-22T10:42:15"/>
        <d v="2063-07-17T18:23:42"/>
        <d v="2065-03-17T02:19:25"/>
        <d v="2064-07-17T08:58:48"/>
        <d v="2065-05-23T10:15:52"/>
        <d v="2063-12-12T13:39:06"/>
        <d v="2063-07-10T14:39:56"/>
        <d v="2063-01-07T13:33:40"/>
        <d v="2065-08-04T18:26:39"/>
        <d v="2064-07-18T17:36:10"/>
        <d v="2063-02-15T08:27:49"/>
        <d v="2063-09-14T12:59:52"/>
        <d v="2064-10-22T16:49:51"/>
        <d v="2063-05-25T23:28:22"/>
        <d v="2063-09-28T14:35:29"/>
        <d v="2065-08-11T07:05:58"/>
        <d v="2063-06-17T18:07:10"/>
        <d v="2063-12-29T12:12:24"/>
        <d v="2063-09-04T21:10:44"/>
        <d v="2063-02-28T09:39:17"/>
        <d v="2062-12-02T09:47:20"/>
        <d v="2065-05-20T17:00:12"/>
        <d v="2063-08-12T00:00:18"/>
        <d v="2062-12-15T22:36:18"/>
        <d v="2063-06-23T14:58:03"/>
        <d v="2064-01-20T05:34:30"/>
        <d v="2063-02-04T12:36:01"/>
        <d v="2063-11-23T20:13:11"/>
        <d v="2064-05-23T13:49:59"/>
        <d v="2065-05-04T05:14:02"/>
        <d v="2064-01-12T18:16:05"/>
        <d v="2063-10-13T23:30:00"/>
        <d v="2063-11-12T08:58:23"/>
        <d v="2063-12-01T16:01:33"/>
        <d v="2063-04-08T13:40:06"/>
        <d v="2063-01-25T21:14:56"/>
        <d v="2063-02-24T02:37:22"/>
        <d v="2064-02-20T12:09:57"/>
        <d v="2063-05-11T13:29:37"/>
        <d v="2063-09-08T00:28:50"/>
        <d v="2064-05-13T23:04:09"/>
        <d v="2063-11-02T13:39:16"/>
        <d v="2064-11-14T17:38:29"/>
        <d v="2064-11-16T05:19:12"/>
        <d v="2063-02-24T06:39:21"/>
        <d v="2063-02-04T09:57:03"/>
        <d v="2064-07-03T10:26:13"/>
        <d v="2065-04-28T03:17:40"/>
        <d v="2063-04-28T07:00:55"/>
        <d v="2063-07-31T12:26:50"/>
        <d v="2063-09-24T17:31:11"/>
        <d v="2062-12-09T17:02:02"/>
        <d v="2063-01-12T14:53:59"/>
        <d v="2063-06-10T20:02:28"/>
        <d v="2063-01-22T00:25:04"/>
        <d v="2064-04-01T10:23:47"/>
        <d v="2065-03-03T13:51:05"/>
        <d v="2064-09-16T02:07:48"/>
        <d v="2064-02-23T21:38:27"/>
        <d v="2064-08-28T22:02:44"/>
        <d v="2064-12-30T17:14:22"/>
        <d v="2064-02-29T10:07:19"/>
        <d v="2064-02-17T09:45:46"/>
        <d v="2065-05-16T00:18:40"/>
        <d v="2064-12-26T09:09:20"/>
        <d v="2063-12-09T15:44:14"/>
        <d v="2063-04-17T03:36:19"/>
        <d v="2063-06-02T05:49:11"/>
        <d v="2063-05-12T08:05:37"/>
        <d v="2063-10-30T15:41:54"/>
        <d v="2064-04-15T12:41:08"/>
        <d v="2064-02-09T09:54:35"/>
        <d v="2063-10-28T13:14:28"/>
        <d v="2063-08-11T14:00:22"/>
        <d v="2065-03-16T21:25:44"/>
        <d v="2063-01-21T01:48:43"/>
        <d v="2063-07-26T20:53:41"/>
        <d v="2064-09-22T10:51:20"/>
        <d v="2064-09-16T13:49:02"/>
        <d v="2064-03-10T12:58:10"/>
        <d v="2065-01-10T19:09:46"/>
        <d v="2062-11-27T09:37:44"/>
        <d v="2064-05-12T14:22:21"/>
        <d v="2064-10-10T16:22:07"/>
        <d v="2064-12-05T17:25:54"/>
        <d v="2063-01-08T16:48:32"/>
        <d v="2063-03-13T12:55:56"/>
        <d v="2064-06-17T14:17:36"/>
        <d v="2062-10-29T15:23:30"/>
        <d v="2064-05-17T08:54:54"/>
        <d v="2064-05-01T21:41:57"/>
        <d v="2063-09-02T11:19:46"/>
        <d v="2064-08-27T23:39:40"/>
        <d v="2062-12-24T11:04:38"/>
        <d v="2065-08-19T00:58:27"/>
        <d v="2064-10-05T13:34:33"/>
        <d v="2065-03-03T14:30:46"/>
        <d v="2064-09-30T14:43:31"/>
        <d v="2063-01-03T06:52:06"/>
        <d v="2063-06-21T19:37:14"/>
        <d v="2064-10-22T10:25:10"/>
        <d v="2064-11-15T07:07:28"/>
        <d v="2064-12-26T14:48:18"/>
        <d v="2063-01-22T14:36:01"/>
        <d v="2065-01-04T12:55:32"/>
        <d v="2063-06-16T09:25:53"/>
        <d v="2063-09-18T15:40:57"/>
        <d v="2062-12-18T08:22:27"/>
        <d v="2064-11-29T22:19:09"/>
        <d v="2063-11-20T13:26:20"/>
        <d v="2062-10-31T14:52:36"/>
        <d v="2063-04-22T17:07:24"/>
        <d v="2064-08-13T10:58:40"/>
        <d v="2064-10-20T07:09:54"/>
        <d v="2062-11-18T16:11:30"/>
        <d v="2064-02-25T19:56:53"/>
        <d v="2064-04-22T11:59:41"/>
        <d v="2064-08-15T10:08:13"/>
        <d v="2063-11-13T09:28:02"/>
        <d v="2064-04-25T16:34:19"/>
        <d v="2063-10-26T14:45:12"/>
        <d v="2063-01-01T03:21:30"/>
        <d v="2063-07-30T10:24:37"/>
        <d v="2063-05-22T00:24:24"/>
        <d v="2063-09-18T03:23:41"/>
        <d v="2063-09-10T17:07:06"/>
        <d v="2063-02-03T13:53:18"/>
        <d v="2064-09-20T09:29:18"/>
        <d v="2065-08-24T17:08:28"/>
        <d v="2063-03-11T19:02:41"/>
        <d v="2063-07-31T08:05:47"/>
        <d v="2063-03-22T21:54:17"/>
        <d v="2063-03-05T13:23:05"/>
        <d v="2064-08-05T12:33:07"/>
        <d v="2063-02-09T12:33:01"/>
        <d v="2064-01-04T17:08:27"/>
        <d v="2063-02-12T10:49:20"/>
        <d v="2063-04-23T12:29:26"/>
        <d v="2063-07-13T07:04:38"/>
        <d v="2063-10-15T07:04:09"/>
        <d v="2063-08-01T01:13:43"/>
        <d v="2064-09-01T23:54:29"/>
        <d v="2064-01-01T12:44:23"/>
        <d v="2063-03-02T14:56:40"/>
        <d v="2063-02-17T10:07:54"/>
        <d v="2065-03-22T15:51:48"/>
        <d v="2064-08-31T10:13:16"/>
        <d v="2063-09-05T22:34:59"/>
        <d v="2063-03-11T15:52:38"/>
        <d v="2063-07-01T08:01:07"/>
        <d v="2064-08-22T17:59:23"/>
        <d v="2064-02-13T10:04:57"/>
        <d v="2063-12-08T23:42:16"/>
        <d v="2064-04-18T09:43:59"/>
        <d v="2065-08-17T17:18:01"/>
        <d v="2062-11-18T16:31:40"/>
        <d v="2064-05-27T18:36:10"/>
        <d v="2064-07-19T09:43:19"/>
        <d v="2063-05-13T08:02:44"/>
        <d v="2064-04-29T13:25:16"/>
        <d v="2065-03-16T00:27:04"/>
        <d v="2063-09-16T16:44:10"/>
        <d v="2063-04-05T15:11:27"/>
        <d v="2062-12-27T16:29:24"/>
        <d v="2064-11-18T19:41:55"/>
        <d v="2063-03-02T13:10:10"/>
        <d v="2064-05-11T10:06:07"/>
        <d v="2063-12-01T23:33:24"/>
        <d v="2065-01-20T05:22:34"/>
        <d v="2063-07-05T20:01:04"/>
        <d v="2063-05-20T16:58:45"/>
        <d v="2063-09-22T23:16:22"/>
        <d v="2063-02-02T22:49:49"/>
        <d v="2063-04-06T09:36:50"/>
        <d v="2063-07-01T18:32:23"/>
        <d v="2064-09-19T06:13:07"/>
        <d v="2063-12-27T17:00:15"/>
        <d v="2063-04-07T09:16:31"/>
        <d v="2062-11-14T13:26:37"/>
        <d v="2063-02-26T15:05:16"/>
        <d v="2063-04-30T10:33:48"/>
        <d v="2065-03-15T14:11:25"/>
        <d v="2062-12-02T09:33:51"/>
        <d v="2064-12-26T16:23:59"/>
        <d v="2064-05-16T17:14:40"/>
        <d v="2064-09-28T19:27:24"/>
        <d v="2063-02-27T09:22:32"/>
        <d v="2062-12-02T10:40:56"/>
        <d v="2064-09-03T21:23:43"/>
        <d v="2064-12-15T11:44:28"/>
        <d v="2062-12-10T10:21:24"/>
        <d v="2063-10-12T08:07:06"/>
        <d v="2063-01-25T16:50:11"/>
        <d v="2064-10-31T18:56:28"/>
        <d v="2064-03-01T20:49:10"/>
        <d v="2065-06-28T17:07:35"/>
        <d v="2063-08-02T09:52:36"/>
        <d v="2063-08-11T10:00:20"/>
        <d v="2065-06-10T13:18:51"/>
        <d v="2063-01-04T12:35:11"/>
        <d v="2063-09-27T02:17:06"/>
        <d v="2064-04-19T07:16:15"/>
        <d v="2062-12-01T19:06:09"/>
        <d v="2063-04-07T13:05:49"/>
        <d v="2065-06-05T11:03:14"/>
        <d v="2065-07-12T12:54:02"/>
        <d v="2064-12-02T16:32:01"/>
        <d v="2064-12-03T10:45:16"/>
        <d v="2063-08-21T07:57:05"/>
        <d v="2064-05-12T22:32:33"/>
        <d v="2064-06-28T12:16:56"/>
        <d v="2065-03-24T04:28:26"/>
        <d v="2063-09-07T08:29:35"/>
        <d v="2064-05-10T16:34:59"/>
        <d v="2064-12-30T11:49:46"/>
        <d v="2063-07-01T08:42:04"/>
        <d v="2063-11-10T11:34:48"/>
        <d v="2064-02-05T10:08:57"/>
        <d v="2063-07-01T06:09:11"/>
        <d v="2063-08-18T22:40:47"/>
        <d v="2064-01-05T13:34:53"/>
        <d v="2063-03-22T20:05:00"/>
        <d v="2065-06-02T18:45:50"/>
        <d v="2065-07-30T06:43:39"/>
        <d v="2064-06-19T13:47:17"/>
        <d v="2064-11-17T11:19:57"/>
        <d v="2065-01-31T14:24:33"/>
        <d v="2063-04-28T20:59:50"/>
        <d v="2065-07-10T15:41:22"/>
        <d v="2064-10-28T14:21:13"/>
        <d v="2064-01-15T13:59:26"/>
        <d v="2065-04-11T00:40:34"/>
        <d v="2065-06-06T18:15:09"/>
        <d v="2063-09-01T19:11:06"/>
        <d v="2063-03-16T16:00:01"/>
        <d v="2065-08-15T18:45:37"/>
        <d v="2064-05-13T06:56:44"/>
        <d v="2064-12-04T09:02:31"/>
        <d v="2063-08-08T21:15:40"/>
        <d v="2064-08-14T16:43:06"/>
        <d v="2064-07-03T07:45:23"/>
        <m/>
      </sharedItems>
      <fieldGroup par="21" base="18">
        <rangePr groupBy="months" startDate="2057-11-28T21:55:13" endDate="2065-09-27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27/2065"/>
        </groupItems>
      </fieldGroup>
    </cacheField>
    <cacheField name="Date Ended Conversion" numFmtId="0">
      <sharedItems containsNonDate="0" containsDate="1" containsString="0" containsBlank="1" minDate="2058-02-22T13:26:00" maxDate="2065-11-15T13:12:00"/>
    </cacheField>
    <cacheField name="Quarters" numFmtId="0" databaseField="0">
      <fieldGroup base="18">
        <rangePr groupBy="quarters" startDate="2057-11-28T21:55:13" endDate="2065-09-27T09:30:07"/>
        <groupItems count="6">
          <s v="&lt;11/28/2057"/>
          <s v="Qtr1"/>
          <s v="Qtr2"/>
          <s v="Qtr3"/>
          <s v="Qtr4"/>
          <s v="&gt;9/27/2065"/>
        </groupItems>
      </fieldGroup>
    </cacheField>
    <cacheField name="Years" numFmtId="0" databaseField="0">
      <fieldGroup base="18">
        <rangePr groupBy="years" startDate="2057-11-28T21:55:13" endDate="2065-09-27T09:30:07"/>
        <groupItems count="11">
          <s v="&lt;11/28/2057"/>
          <s v="2057"/>
          <s v="2058"/>
          <s v="2059"/>
          <s v="2060"/>
          <s v="2061"/>
          <s v="2062"/>
          <s v="2063"/>
          <s v="2064"/>
          <s v="2065"/>
          <s v="&gt;9/27/206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x v="0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x v="1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x v="2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x v="3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x v="4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x v="5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x v="6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x v="7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x v="8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x v="9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x v="10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x v="11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x v="12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x v="13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x v="14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x v="15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x v="16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x v="17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x v="18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x v="19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x v="20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x v="21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x v="22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x v="23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x v="24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x v="25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x v="26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x v="27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x v="28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x v="29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x v="30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x v="31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x v="32"/>
    <s v="Over &amp; Out"/>
    <x v="32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x v="33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x v="34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x v="35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x v="36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x v="37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x v="38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x v="39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x v="40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x v="41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x v="42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x v="43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x v="44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x v="45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x v="46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x v="47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x v="48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x v="49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x v="50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x v="51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x v="52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x v="53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x v="54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x v="55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x v="56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x v="57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x v="58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x v="59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x v="60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0"/>
  </r>
  <r>
    <x v="61"/>
    <s v="SPLITTING THE SYNAPSE"/>
    <x v="61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x v="62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x v="63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x v="64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x v="65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x v="66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x v="67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x v="68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x v="69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x v="70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x v="71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x v="72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x v="73"/>
    <x v="42"/>
    <n v="900"/>
    <x v="0"/>
    <s v="US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x v="74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x v="75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x v="76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x v="77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x v="78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x v="79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x v="80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x v="81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x v="82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x v="83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x v="84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x v="85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x v="86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x v="87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x v="88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x v="89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x v="90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x v="91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x v="92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x v="93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x v="94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x v="95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x v="96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x v="97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x v="98"/>
    <s v="CUT OUT"/>
    <x v="98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x v="99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x v="100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x v="101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x v="102"/>
    <s v="Dear God No!"/>
    <x v="102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x v="103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x v="104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x v="105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x v="106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x v="107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x v="108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x v="109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x v="110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x v="111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x v="112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x v="113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x v="114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x v="115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x v="116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x v="117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x v="118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x v="119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x v="120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1"/>
  </r>
  <r>
    <x v="121"/>
    <s v="MICRO-MISSION"/>
    <x v="121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x v="122"/>
    <x v="55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x v="123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x v="124"/>
    <x v="23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x v="125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x v="126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x v="127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x v="128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x v="129"/>
    <x v="22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x v="130"/>
    <x v="2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x v="131"/>
    <x v="38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x v="132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x v="133"/>
    <x v="59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x v="134"/>
    <x v="1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x v="135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x v="121"/>
    <x v="9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x v="136"/>
    <x v="56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x v="137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x v="138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x v="139"/>
    <x v="61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x v="140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x v="141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x v="142"/>
    <x v="62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x v="143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x v="144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x v="145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x v="146"/>
    <x v="39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x v="147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x v="148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x v="149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x v="150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x v="151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x v="152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x v="153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x v="154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x v="155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x v="156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x v="157"/>
    <x v="1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x v="158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x v="159"/>
    <x v="10"/>
    <n v="0"/>
    <x v="2"/>
    <s v="US"/>
    <s v="USD"/>
    <n v="1439675691"/>
    <n v="1434491691"/>
    <b v="0"/>
    <n v="0"/>
    <b v="0"/>
    <s v="film &amp; video/drama"/>
    <n v="0"/>
    <e v="#DIV/0!"/>
    <x v="0"/>
    <x v="2"/>
  </r>
  <r>
    <x v="161"/>
    <s v="Midway: The Turning Point"/>
    <x v="160"/>
    <x v="63"/>
    <n v="5"/>
    <x v="2"/>
    <s v="US"/>
    <s v="USD"/>
    <n v="1404318595"/>
    <n v="1401726595"/>
    <b v="0"/>
    <n v="1"/>
    <b v="0"/>
    <s v="film &amp; video/drama"/>
    <n v="1E-4"/>
    <n v="5"/>
    <x v="0"/>
    <x v="3"/>
  </r>
  <r>
    <x v="162"/>
    <s v="See It My Way"/>
    <x v="161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x v="162"/>
    <x v="71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x v="164"/>
    <s v="Angelix"/>
    <x v="163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x v="164"/>
    <x v="73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x v="166"/>
    <s v="Pressure"/>
    <x v="165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x v="167"/>
    <s v="Past"/>
    <x v="166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x v="168"/>
    <s v="Moving On"/>
    <x v="167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x v="168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x v="169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x v="170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x v="171"/>
    <x v="75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x v="173"/>
    <s v="7 Sins"/>
    <x v="172"/>
    <x v="76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x v="174"/>
    <s v="I Am Forgotten"/>
    <x v="173"/>
    <x v="12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x v="174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x v="175"/>
    <x v="15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x v="176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x v="177"/>
    <x v="69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x v="178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x v="179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x v="180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x v="181"/>
    <x v="28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x v="182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x v="183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x v="184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x v="185"/>
    <x v="1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x v="186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x v="187"/>
    <x v="15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x v="188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x v="189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x v="190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x v="191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x v="192"/>
    <x v="28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x v="193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x v="194"/>
    <x v="71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x v="195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x v="196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x v="198"/>
    <s v="Nine Lives"/>
    <x v="197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x v="198"/>
    <x v="3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x v="199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x v="200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x v="201"/>
    <x v="12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x v="203"/>
    <s v="TheM"/>
    <x v="202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x v="203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x v="204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x v="205"/>
    <x v="83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x v="206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x v="207"/>
    <x v="63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x v="208"/>
    <x v="31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x v="209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x v="210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x v="211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x v="212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x v="213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x v="214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x v="215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x v="216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x v="217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x v="219"/>
    <s v="True Colors"/>
    <x v="218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x v="219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x v="220"/>
    <x v="63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x v="221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x v="223"/>
    <s v="The Pass"/>
    <x v="222"/>
    <x v="86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x v="223"/>
    <x v="87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x v="224"/>
    <x v="48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x v="226"/>
    <s v="MAGGIE Film"/>
    <x v="225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x v="226"/>
    <x v="89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x v="227"/>
    <x v="6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x v="228"/>
    <x v="9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x v="229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x v="230"/>
    <x v="86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x v="231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x v="232"/>
    <x v="9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x v="233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x v="234"/>
    <x v="3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x v="235"/>
    <x v="6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x v="236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x v="237"/>
    <x v="91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x v="238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x v="239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3"/>
  </r>
  <r>
    <x v="241"/>
    <s v="&quot;LESLIE&quot;"/>
    <x v="240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x v="241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x v="242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x v="243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x v="24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x v="245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x v="246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x v="247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x v="248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x v="249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x v="250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x v="251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x v="252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x v="253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x v="254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x v="255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x v="256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x v="257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x v="258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x v="259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x v="260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x v="261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x v="262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x v="263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x v="264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x v="265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x v="266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x v="267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x v="268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x v="269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x v="270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x v="271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x v="272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x v="273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x v="274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x v="275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x v="276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x v="277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x v="278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x v="279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x v="280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x v="281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x v="282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x v="283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x v="284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x v="285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x v="286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x v="287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x v="288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x v="289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x v="290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x v="291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x v="292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x v="293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x v="294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x v="295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x v="296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x v="297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x v="298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x v="299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x v="300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x v="301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x v="302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x v="303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x v="304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x v="305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x v="306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x v="307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x v="308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x v="309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x v="310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x v="311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x v="312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x v="313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x v="314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x v="315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x v="316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x v="317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x v="318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x v="319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x v="320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x v="321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x v="322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x v="323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x v="324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x v="325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x v="326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x v="327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x v="328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x v="329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x v="330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x v="331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x v="332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x v="333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x v="334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x v="335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x v="336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x v="337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x v="338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x v="339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x v="340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x v="341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x v="342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x v="343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x v="344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x v="345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x v="346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x v="347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x v="348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x v="349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x v="350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x v="351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x v="352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x v="353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x v="354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x v="355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x v="356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x v="357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x v="358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x v="359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x v="360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x v="361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x v="362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x v="363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x v="364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x v="365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x v="366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x v="367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x v="368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x v="369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x v="370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x v="371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x v="372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x v="373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x v="374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x v="375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x v="376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x v="377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x v="378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x v="379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x v="380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x v="381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x v="382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x v="383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x v="384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x v="385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x v="386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x v="387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x v="388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x v="389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x v="390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x v="391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x v="392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x v="393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x v="394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x v="395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x v="396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x v="397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x v="398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x v="399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x v="400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x v="401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x v="402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x v="403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x v="404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x v="405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x v="406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x v="407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x v="408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x v="409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x v="410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x v="411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x v="412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x v="413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x v="414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x v="415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x v="416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x v="417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x v="418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x v="419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4"/>
  </r>
  <r>
    <x v="421"/>
    <s v="The monster Inside"/>
    <x v="420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x v="421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x v="422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x v="423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x v="424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x v="425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x v="426"/>
    <x v="115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x v="427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x v="428"/>
    <x v="1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x v="429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x v="430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x v="431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x v="432"/>
    <x v="9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x v="433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x v="434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x v="435"/>
    <x v="28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x v="436"/>
    <x v="39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x v="437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x v="438"/>
    <x v="52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x v="440"/>
    <s v="Consumed"/>
    <x v="439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x v="440"/>
    <x v="44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x v="441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x v="442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x v="443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x v="444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x v="445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x v="446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x v="447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x v="448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x v="449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x v="450"/>
    <x v="22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x v="451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x v="452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x v="453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x v="454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x v="455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x v="456"/>
    <x v="22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x v="457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x v="458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x v="459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x v="460"/>
    <x v="131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x v="461"/>
    <x v="57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x v="462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x v="463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x v="464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x v="465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x v="466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x v="467"/>
    <x v="51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x v="468"/>
    <x v="12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x v="469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x v="470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x v="471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x v="472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x v="473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x v="474"/>
    <x v="13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x v="475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x v="476"/>
    <x v="15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x v="477"/>
    <x v="3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x v="478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x v="479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x v="480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x v="481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x v="482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x v="483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x v="484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x v="485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x v="486"/>
    <x v="63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x v="487"/>
    <x v="14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x v="488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x v="489"/>
    <x v="28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x v="490"/>
    <x v="3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x v="491"/>
    <x v="139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x v="492"/>
    <x v="11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x v="493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x v="494"/>
    <x v="39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x v="495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x v="496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x v="497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x v="498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x v="499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x v="500"/>
    <x v="3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x v="501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x v="502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x v="503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x v="504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x v="505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x v="506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x v="507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x v="508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x v="509"/>
    <x v="32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x v="510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x v="511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x v="512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x v="513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x v="514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x v="515"/>
    <x v="1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x v="516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x v="517"/>
    <x v="144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x v="518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x v="519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0"/>
    <x v="5"/>
  </r>
  <r>
    <x v="521"/>
    <s v="U.S. Premiere of &quot;dirty butterfly&quot; by debbie tucker green"/>
    <x v="520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x v="521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x v="522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x v="523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x v="524"/>
    <x v="14"/>
    <n v="12000"/>
    <x v="0"/>
    <s v="US"/>
    <s v="USD"/>
    <n v="1410601041"/>
    <n v="1406713041"/>
    <b v="0"/>
    <n v="12"/>
    <b v="1"/>
    <s v="theater/plays"/>
    <n v="1"/>
    <n v="1000"/>
    <x v="1"/>
    <x v="6"/>
  </r>
  <r>
    <x v="526"/>
    <s v="Victory by Madicken Malm"/>
    <x v="525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x v="526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x v="527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x v="528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x v="529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x v="530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x v="531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x v="532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x v="533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x v="534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x v="535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x v="536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x v="537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x v="538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x v="539"/>
    <x v="36"/>
    <n v="1"/>
    <x v="2"/>
    <s v="US"/>
    <s v="USD"/>
    <n v="1423078606"/>
    <n v="1420486606"/>
    <b v="0"/>
    <n v="1"/>
    <b v="0"/>
    <s v="technology/web"/>
    <n v="6.666666666666667E-5"/>
    <n v="1"/>
    <x v="1"/>
    <x v="6"/>
  </r>
  <r>
    <x v="541"/>
    <s v="Deviations"/>
    <x v="540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x v="541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x v="542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x v="543"/>
    <x v="2"/>
    <n v="6"/>
    <x v="2"/>
    <s v="US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x v="544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x v="545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x v="546"/>
    <x v="51"/>
    <n v="0"/>
    <x v="2"/>
    <s v="GB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x v="547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x v="548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x v="549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x v="550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x v="551"/>
    <x v="101"/>
    <n v="0"/>
    <x v="2"/>
    <s v="CA"/>
    <s v="CAD"/>
    <n v="1452350896"/>
    <n v="1447166896"/>
    <b v="0"/>
    <n v="0"/>
    <b v="0"/>
    <s v="technology/web"/>
    <n v="0"/>
    <e v="#DIV/0!"/>
    <x v="2"/>
    <x v="7"/>
  </r>
  <r>
    <x v="553"/>
    <s v="sellorshopusa.com"/>
    <x v="552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x v="553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x v="554"/>
    <x v="51"/>
    <n v="0"/>
    <x v="2"/>
    <s v="GB"/>
    <s v="GBP"/>
    <n v="1465720143"/>
    <n v="1463128143"/>
    <b v="0"/>
    <n v="0"/>
    <b v="0"/>
    <s v="technology/web"/>
    <n v="0"/>
    <e v="#DIV/0!"/>
    <x v="2"/>
    <x v="7"/>
  </r>
  <r>
    <x v="556"/>
    <s v="Braille Academy"/>
    <x v="555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x v="556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x v="557"/>
    <x v="47"/>
    <n v="0"/>
    <x v="2"/>
    <s v="US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x v="558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x v="559"/>
    <x v="57"/>
    <n v="12"/>
    <x v="2"/>
    <s v="CA"/>
    <s v="CAD"/>
    <n v="1418841045"/>
    <n v="1416249045"/>
    <b v="0"/>
    <n v="3"/>
    <b v="0"/>
    <s v="technology/web"/>
    <n v="1.2E-4"/>
    <n v="4"/>
    <x v="2"/>
    <x v="7"/>
  </r>
  <r>
    <x v="561"/>
    <s v="CheckMate Careers"/>
    <x v="560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x v="561"/>
    <x v="63"/>
    <n v="0"/>
    <x v="2"/>
    <s v="NL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x v="562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x v="563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x v="564"/>
    <x v="31"/>
    <n v="0"/>
    <x v="2"/>
    <s v="GB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x v="565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x v="566"/>
    <x v="3"/>
    <n v="0"/>
    <x v="2"/>
    <s v="US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x v="567"/>
    <x v="142"/>
    <n v="245"/>
    <x v="2"/>
    <s v="NZ"/>
    <s v="NZD"/>
    <n v="1452942000"/>
    <n v="1449785223"/>
    <b v="0"/>
    <n v="5"/>
    <b v="0"/>
    <s v="technology/web"/>
    <n v="0.01"/>
    <n v="49"/>
    <x v="2"/>
    <x v="7"/>
  </r>
  <r>
    <x v="569"/>
    <s v="Mioti"/>
    <x v="568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x v="569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x v="570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x v="571"/>
    <x v="30"/>
    <n v="0"/>
    <x v="2"/>
    <s v="US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x v="572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x v="573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x v="574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x v="575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x v="576"/>
    <x v="10"/>
    <n v="10"/>
    <x v="2"/>
    <s v="US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x v="577"/>
    <x v="152"/>
    <n v="14"/>
    <x v="2"/>
    <s v="GB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x v="578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x v="579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x v="580"/>
    <x v="44"/>
    <n v="0"/>
    <x v="2"/>
    <s v="US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x v="581"/>
    <x v="57"/>
    <n v="0"/>
    <x v="2"/>
    <s v="US"/>
    <s v="USD"/>
    <n v="1426442400"/>
    <n v="1424454319"/>
    <b v="0"/>
    <n v="0"/>
    <b v="0"/>
    <s v="technology/web"/>
    <n v="0"/>
    <e v="#DIV/0!"/>
    <x v="2"/>
    <x v="7"/>
  </r>
  <r>
    <x v="583"/>
    <s v="HackersArchive.com"/>
    <x v="582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x v="583"/>
    <x v="28"/>
    <n v="10"/>
    <x v="2"/>
    <s v="US"/>
    <s v="USD"/>
    <n v="1426522316"/>
    <n v="1423933916"/>
    <b v="0"/>
    <n v="2"/>
    <b v="0"/>
    <s v="technology/web"/>
    <n v="0.01"/>
    <n v="5"/>
    <x v="2"/>
    <x v="7"/>
  </r>
  <r>
    <x v="585"/>
    <s v="Link Card"/>
    <x v="584"/>
    <x v="7"/>
    <n v="0"/>
    <x v="2"/>
    <s v="GB"/>
    <s v="GBP"/>
    <n v="1448928000"/>
    <n v="1444123377"/>
    <b v="0"/>
    <n v="0"/>
    <b v="0"/>
    <s v="technology/web"/>
    <n v="0"/>
    <e v="#DIV/0!"/>
    <x v="2"/>
    <x v="7"/>
  </r>
  <r>
    <x v="586"/>
    <s v="Employ College 2K"/>
    <x v="585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x v="586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x v="587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x v="588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x v="589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x v="590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x v="591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x v="592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x v="593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x v="594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x v="595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x v="596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x v="597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x v="598"/>
    <x v="63"/>
    <n v="31"/>
    <x v="2"/>
    <s v="US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x v="599"/>
    <x v="10"/>
    <n v="100"/>
    <x v="1"/>
    <s v="US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x v="600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x v="601"/>
    <x v="54"/>
    <n v="0"/>
    <x v="1"/>
    <s v="US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x v="602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x v="603"/>
    <x v="15"/>
    <n v="0"/>
    <x v="1"/>
    <s v="US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x v="604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x v="605"/>
    <x v="10"/>
    <n v="10"/>
    <x v="1"/>
    <s v="NL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x v="606"/>
    <x v="49"/>
    <n v="0"/>
    <x v="1"/>
    <s v="US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x v="607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x v="608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x v="609"/>
    <x v="154"/>
    <n v="0"/>
    <x v="1"/>
    <s v="US"/>
    <s v="USD"/>
    <n v="1429732586"/>
    <n v="1427140586"/>
    <b v="0"/>
    <n v="0"/>
    <b v="0"/>
    <s v="technology/web"/>
    <n v="0"/>
    <e v="#DIV/0!"/>
    <x v="2"/>
    <x v="7"/>
  </r>
  <r>
    <x v="611"/>
    <s v="Securivente (Canceled)"/>
    <x v="610"/>
    <x v="58"/>
    <n v="0"/>
    <x v="1"/>
    <s v="FR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x v="611"/>
    <x v="3"/>
    <n v="0"/>
    <x v="1"/>
    <s v="IT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x v="612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x v="613"/>
    <x v="3"/>
    <n v="0"/>
    <x v="1"/>
    <s v="US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x v="614"/>
    <x v="155"/>
    <n v="0"/>
    <x v="1"/>
    <s v="NZ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x v="615"/>
    <x v="10"/>
    <n v="0"/>
    <x v="1"/>
    <s v="FR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x v="616"/>
    <x v="13"/>
    <n v="60"/>
    <x v="1"/>
    <s v="GB"/>
    <s v="GBP"/>
    <n v="1431072843"/>
    <n v="1427184843"/>
    <b v="0"/>
    <n v="3"/>
    <b v="0"/>
    <s v="technology/web"/>
    <n v="0.03"/>
    <n v="20"/>
    <x v="2"/>
    <x v="7"/>
  </r>
  <r>
    <x v="618"/>
    <s v="Y2Y Tutors (Canceled)"/>
    <x v="617"/>
    <x v="44"/>
    <n v="0"/>
    <x v="1"/>
    <s v="US"/>
    <s v="USD"/>
    <n v="1449689203"/>
    <n v="1447097203"/>
    <b v="0"/>
    <n v="0"/>
    <b v="0"/>
    <s v="technology/web"/>
    <n v="0"/>
    <e v="#DIV/0!"/>
    <x v="2"/>
    <x v="7"/>
  </r>
  <r>
    <x v="619"/>
    <s v="Big Data (Canceled)"/>
    <x v="618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x v="619"/>
    <x v="11"/>
    <n v="300"/>
    <x v="1"/>
    <s v="CA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x v="620"/>
    <x v="31"/>
    <n v="261"/>
    <x v="1"/>
    <s v="US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x v="621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x v="622"/>
    <x v="96"/>
    <n v="0"/>
    <x v="1"/>
    <s v="AU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x v="623"/>
    <x v="10"/>
    <n v="0"/>
    <x v="1"/>
    <s v="US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x v="624"/>
    <x v="31"/>
    <n v="0"/>
    <x v="1"/>
    <s v="CA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x v="625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x v="626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x v="627"/>
    <x v="10"/>
    <n v="0"/>
    <x v="1"/>
    <s v="US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x v="628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x v="629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x v="630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x v="631"/>
    <x v="22"/>
    <n v="0"/>
    <x v="1"/>
    <s v="NL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x v="632"/>
    <x v="3"/>
    <n v="1245"/>
    <x v="1"/>
    <s v="US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x v="633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x v="634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x v="635"/>
    <x v="13"/>
    <n v="4"/>
    <x v="1"/>
    <s v="GB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x v="636"/>
    <x v="57"/>
    <n v="0"/>
    <x v="1"/>
    <s v="GB"/>
    <s v="GBP"/>
    <n v="1488063840"/>
    <n v="1485558318"/>
    <b v="0"/>
    <n v="0"/>
    <b v="0"/>
    <s v="technology/web"/>
    <n v="0"/>
    <e v="#DIV/0!"/>
    <x v="2"/>
    <x v="7"/>
  </r>
  <r>
    <x v="638"/>
    <s v="W (Canceled)"/>
    <x v="637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x v="638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x v="639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7"/>
  </r>
  <r>
    <x v="641"/>
    <s v="Help fund research of dual action compression breast pump"/>
    <x v="640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x v="641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x v="642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x v="643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x v="644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x v="645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x v="646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x v="647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x v="648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x v="649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x v="650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x v="651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x v="652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x v="653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x v="654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x v="655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x v="656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x v="657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x v="658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x v="659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x v="660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x v="661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x v="662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x v="663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x v="664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x v="665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x v="666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x v="667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x v="668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x v="669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x v="670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x v="671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x v="672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x v="673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x v="674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x v="675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x v="676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x v="677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x v="678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x v="679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x v="680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x v="681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x v="682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x v="683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x v="684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x v="685"/>
    <x v="69"/>
    <n v="0"/>
    <x v="2"/>
    <s v="IT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x v="686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x v="687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x v="688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x v="689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x v="690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x v="691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x v="692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x v="693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x v="694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x v="695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x v="696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x v="697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x v="698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x v="699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x v="700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x v="701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x v="702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x v="703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x v="704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x v="705"/>
    <x v="57"/>
    <n v="0"/>
    <x v="2"/>
    <s v="ES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x v="706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x v="707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x v="708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x v="709"/>
    <x v="38"/>
    <n v="0"/>
    <x v="2"/>
    <s v="CA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x v="710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x v="711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x v="712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x v="713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x v="714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x v="715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x v="716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x v="717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x v="718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x v="719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x v="8"/>
  </r>
  <r>
    <x v="721"/>
    <s v="Celebrating Brit Shalom â€” Now at CelebratingBritShalom.Com"/>
    <x v="720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x v="721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x v="722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x v="723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x v="724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x v="725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x v="726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x v="727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x v="728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x v="729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x v="730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x v="731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x v="732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x v="733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x v="734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x v="735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x v="736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x v="737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x v="738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x v="739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x v="740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x v="741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x v="742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x v="743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x v="744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x v="745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x v="746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x v="747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x v="748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x v="749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x v="750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x v="751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x v="752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x v="753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x v="754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x v="755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x v="756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x v="757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x v="758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x v="759"/>
    <x v="41"/>
    <n v="0"/>
    <x v="2"/>
    <s v="US"/>
    <s v="USD"/>
    <n v="1480188013"/>
    <n v="1477592413"/>
    <b v="0"/>
    <n v="0"/>
    <b v="0"/>
    <s v="publishing/fiction"/>
    <n v="0"/>
    <e v="#DIV/0!"/>
    <x v="3"/>
    <x v="9"/>
  </r>
  <r>
    <x v="761"/>
    <s v="DONE WITH DEATH"/>
    <x v="760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x v="761"/>
    <x v="8"/>
    <n v="0"/>
    <x v="2"/>
    <s v="MX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x v="762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x v="763"/>
    <x v="10"/>
    <n v="0"/>
    <x v="2"/>
    <s v="US"/>
    <s v="USD"/>
    <n v="1441858161"/>
    <n v="1439266161"/>
    <b v="0"/>
    <n v="0"/>
    <b v="0"/>
    <s v="publishing/fiction"/>
    <n v="0"/>
    <e v="#DIV/0!"/>
    <x v="3"/>
    <x v="10"/>
  </r>
  <r>
    <x v="765"/>
    <s v="Dirty Quiet Money"/>
    <x v="764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x v="765"/>
    <x v="23"/>
    <n v="0"/>
    <x v="2"/>
    <s v="CA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x v="766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x v="767"/>
    <x v="30"/>
    <n v="0"/>
    <x v="2"/>
    <s v="US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x v="768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x v="769"/>
    <x v="178"/>
    <n v="0"/>
    <x v="2"/>
    <s v="US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x v="770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x v="771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x v="772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x v="773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x v="774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x v="775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x v="776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x v="777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x v="778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x v="779"/>
    <x v="28"/>
    <n v="1040"/>
    <x v="0"/>
    <s v="US"/>
    <s v="USD"/>
    <n v="1304439025"/>
    <n v="1301847025"/>
    <b v="0"/>
    <n v="27"/>
    <b v="1"/>
    <s v="music/rock"/>
    <n v="1.04"/>
    <n v="38.518518518518519"/>
    <x v="3"/>
    <x v="10"/>
  </r>
  <r>
    <x v="781"/>
    <s v="Touring the United States This July"/>
    <x v="780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x v="781"/>
    <x v="176"/>
    <n v="700"/>
    <x v="0"/>
    <s v="US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x v="782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x v="783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x v="784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x v="785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x v="786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x v="787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x v="788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x v="789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x v="790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x v="791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x v="792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x v="793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x v="794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x v="795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x v="796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x v="797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x v="798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x v="799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x v="800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x v="801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x v="802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x v="803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x v="804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x v="805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x v="806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x v="807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x v="808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x v="809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x v="810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x v="811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x v="812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x v="813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x v="814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x v="815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x v="816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x v="817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x v="818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x v="819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x v="820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x v="821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x v="822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x v="823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x v="824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x v="825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x v="826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x v="827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x v="829"/>
    <s v="Monk"/>
    <x v="828"/>
    <x v="2"/>
    <n v="520"/>
    <x v="0"/>
    <s v="GB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x v="829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x v="830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x v="831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x v="832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x v="833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x v="834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x v="835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x v="836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x v="837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x v="838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x v="839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1"/>
  </r>
  <r>
    <x v="841"/>
    <s v="Peering Through The Lens Of Time - Dan Mumm - Studio Album"/>
    <x v="840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x v="841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x v="842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x v="843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x v="844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x v="845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x v="846"/>
    <x v="185"/>
    <n v="10"/>
    <x v="0"/>
    <s v="US"/>
    <s v="USD"/>
    <n v="1436555376"/>
    <n v="1433963376"/>
    <b v="0"/>
    <n v="1"/>
    <b v="1"/>
    <s v="music/metal"/>
    <n v="1"/>
    <n v="10"/>
    <x v="4"/>
    <x v="12"/>
  </r>
  <r>
    <x v="848"/>
    <s v="God Am"/>
    <x v="847"/>
    <x v="43"/>
    <n v="300"/>
    <x v="0"/>
    <s v="US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x v="848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x v="849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x v="850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x v="851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x v="852"/>
    <x v="43"/>
    <n v="300"/>
    <x v="0"/>
    <s v="US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x v="853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x v="854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x v="855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x v="856"/>
    <x v="38"/>
    <n v="1200"/>
    <x v="0"/>
    <s v="ES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x v="857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x v="858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x v="859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2"/>
  </r>
  <r>
    <x v="861"/>
    <s v="&quot;In My Own EYE &quot; a cabaret not to be missed"/>
    <x v="860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x v="861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x v="862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x v="863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x v="864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x v="865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x v="866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x v="867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x v="868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x v="869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x v="870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x v="871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x v="872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x v="873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x v="874"/>
    <x v="10"/>
    <n v="0"/>
    <x v="2"/>
    <s v="US"/>
    <s v="USD"/>
    <n v="1442856131"/>
    <n v="1441128131"/>
    <b v="0"/>
    <n v="0"/>
    <b v="0"/>
    <s v="music/jazz"/>
    <n v="0"/>
    <e v="#DIV/0!"/>
    <x v="4"/>
    <x v="13"/>
  </r>
  <r>
    <x v="876"/>
    <s v="Sound Of Dobells"/>
    <x v="875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x v="876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x v="877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x v="878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x v="879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3"/>
  </r>
  <r>
    <x v="881"/>
    <s v="Funding the new album by Chris Reed and the Anime Raiders"/>
    <x v="880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x v="881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x v="882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x v="883"/>
    <x v="13"/>
    <n v="20"/>
    <x v="2"/>
    <s v="US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x v="884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x v="885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x v="886"/>
    <x v="28"/>
    <n v="0"/>
    <x v="2"/>
    <s v="US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x v="887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x v="888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x v="889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x v="890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x v="891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x v="892"/>
    <x v="13"/>
    <n v="200"/>
    <x v="2"/>
    <s v="US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x v="893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x v="894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x v="895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x v="896"/>
    <x v="9"/>
    <n v="0"/>
    <x v="2"/>
    <s v="US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x v="897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x v="898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x v="899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4"/>
  </r>
  <r>
    <x v="901"/>
    <s v="Modern Jazz / Soul &quot;All Star&quot; CD Recording Project"/>
    <x v="900"/>
    <x v="115"/>
    <n v="0"/>
    <x v="2"/>
    <s v="US"/>
    <s v="USD"/>
    <n v="1276024260"/>
    <n v="1272050914"/>
    <b v="0"/>
    <n v="0"/>
    <b v="0"/>
    <s v="music/jazz"/>
    <n v="0"/>
    <e v="#DIV/0!"/>
    <x v="4"/>
    <x v="13"/>
  </r>
  <r>
    <x v="902"/>
    <s v="MISTER BROWN"/>
    <x v="901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x v="902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x v="903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x v="904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x v="905"/>
    <x v="36"/>
    <n v="0"/>
    <x v="2"/>
    <s v="US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x v="906"/>
    <x v="193"/>
    <n v="0"/>
    <x v="2"/>
    <s v="US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x v="907"/>
    <x v="30"/>
    <n v="0"/>
    <x v="2"/>
    <s v="US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x v="908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x v="909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x v="910"/>
    <x v="57"/>
    <n v="0"/>
    <x v="2"/>
    <s v="US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x v="911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x v="912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x v="913"/>
    <x v="15"/>
    <n v="0"/>
    <x v="2"/>
    <s v="US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x v="914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x v="915"/>
    <x v="126"/>
    <n v="0"/>
    <x v="2"/>
    <s v="US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x v="916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x v="917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x v="918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x v="919"/>
    <x v="62"/>
    <n v="0"/>
    <x v="2"/>
    <s v="US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x v="920"/>
    <x v="36"/>
    <n v="4635"/>
    <x v="2"/>
    <s v="US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x v="921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x v="922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x v="923"/>
    <x v="9"/>
    <n v="327"/>
    <x v="2"/>
    <s v="US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x v="924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x v="925"/>
    <x v="39"/>
    <n v="0"/>
    <x v="2"/>
    <s v="US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x v="926"/>
    <x v="22"/>
    <n v="0"/>
    <x v="2"/>
    <s v="US"/>
    <s v="USD"/>
    <n v="1337024695"/>
    <n v="1334432695"/>
    <b v="0"/>
    <n v="0"/>
    <b v="0"/>
    <s v="music/jazz"/>
    <n v="0"/>
    <e v="#DIV/0!"/>
    <x v="4"/>
    <x v="13"/>
  </r>
  <r>
    <x v="928"/>
    <s v="In a Jazzy Motown"/>
    <x v="927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x v="928"/>
    <x v="2"/>
    <n v="0"/>
    <x v="2"/>
    <s v="US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x v="929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x v="930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x v="931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x v="932"/>
    <x v="13"/>
    <n v="120"/>
    <x v="2"/>
    <s v="US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x v="933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x v="934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x v="935"/>
    <x v="123"/>
    <n v="0"/>
    <x v="2"/>
    <s v="US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x v="936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x v="937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x v="938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x v="939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4"/>
    <x v="13"/>
  </r>
  <r>
    <x v="941"/>
    <s v="Snoremedy - The answer to a more restful night's sleep"/>
    <x v="940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x v="941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x v="942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x v="943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x v="944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x v="945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x v="946"/>
    <x v="16"/>
    <n v="0"/>
    <x v="2"/>
    <s v="US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x v="947"/>
    <x v="23"/>
    <n v="480"/>
    <x v="2"/>
    <s v="NL"/>
    <s v="EUR"/>
    <n v="1457812364"/>
    <n v="1455220364"/>
    <b v="0"/>
    <n v="8"/>
    <b v="0"/>
    <s v="technology/wearables"/>
    <n v="0.12"/>
    <n v="60"/>
    <x v="2"/>
    <x v="8"/>
  </r>
  <r>
    <x v="949"/>
    <s v="INBED"/>
    <x v="948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x v="949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x v="950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x v="951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x v="952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x v="953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x v="954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x v="955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x v="956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x v="957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x v="958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x v="959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x v="960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x v="961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x v="962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x v="963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x v="964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x v="965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x v="966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x v="967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x v="968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x v="969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x v="970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x v="971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x v="972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x v="973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x v="974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x v="975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x v="976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x v="977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x v="978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x v="979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x v="980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x v="981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x v="982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x v="983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x v="984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x v="985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x v="986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x v="987"/>
    <x v="10"/>
    <n v="0"/>
    <x v="2"/>
    <s v="IT"/>
    <s v="EUR"/>
    <n v="1475310825"/>
    <n v="1472718825"/>
    <b v="0"/>
    <n v="0"/>
    <b v="0"/>
    <s v="technology/wearables"/>
    <n v="0"/>
    <e v="#DIV/0!"/>
    <x v="2"/>
    <x v="8"/>
  </r>
  <r>
    <x v="989"/>
    <s v="Power Rope"/>
    <x v="988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x v="989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x v="990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x v="991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x v="992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x v="993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x v="994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x v="995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x v="996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x v="997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x v="998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x v="999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x v="1000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x v="1001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x v="1002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x v="1003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x v="1004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x v="1005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x v="1006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x v="1007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x v="1008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x v="1009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x v="1010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x v="1011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x v="1012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x v="1013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x v="1014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x v="1015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x v="1016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x v="1017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x v="1018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x v="1019"/>
    <x v="207"/>
    <n v="3186"/>
    <x v="0"/>
    <s v="CA"/>
    <s v="CAD"/>
    <n v="1433206020"/>
    <n v="1430617209"/>
    <b v="0"/>
    <n v="30"/>
    <b v="1"/>
    <s v="music/electronic music"/>
    <n v="2.0554838709677421"/>
    <n v="106.2"/>
    <x v="2"/>
    <x v="8"/>
  </r>
  <r>
    <x v="1021"/>
    <s v="Rick and Morty Album &amp; Music Video"/>
    <x v="1020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x v="1021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x v="1022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x v="1023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x v="1024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x v="1025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x v="1026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x v="1027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x v="1028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x v="1029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x v="1030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x v="1031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x v="1032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x v="1033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x v="1034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x v="1035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x v="1036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x v="1037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x v="1038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x v="1039"/>
    <x v="94"/>
    <n v="250"/>
    <x v="1"/>
    <s v="US"/>
    <s v="USD"/>
    <n v="1472317209"/>
    <n v="1469725209"/>
    <b v="0"/>
    <n v="1"/>
    <b v="0"/>
    <s v="journalism/audio"/>
    <n v="2.9411764705882353E-3"/>
    <n v="250"/>
    <x v="4"/>
    <x v="15"/>
  </r>
  <r>
    <x v="1041"/>
    <s v="Industry Success Project (Canceled)"/>
    <x v="1040"/>
    <x v="45"/>
    <n v="0"/>
    <x v="1"/>
    <s v="US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x v="1041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x v="1042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x v="1043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x v="1044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x v="1045"/>
    <x v="9"/>
    <n v="0"/>
    <x v="1"/>
    <s v="DE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x v="1046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x v="1047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x v="1048"/>
    <x v="14"/>
    <n v="0"/>
    <x v="1"/>
    <s v="US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x v="1049"/>
    <x v="30"/>
    <n v="0"/>
    <x v="1"/>
    <s v="US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x v="1050"/>
    <x v="2"/>
    <n v="0"/>
    <x v="1"/>
    <s v="US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x v="1051"/>
    <x v="211"/>
    <n v="0"/>
    <x v="1"/>
    <s v="US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x v="1052"/>
    <x v="15"/>
    <n v="15"/>
    <x v="1"/>
    <s v="US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x v="1053"/>
    <x v="30"/>
    <n v="0"/>
    <x v="1"/>
    <s v="US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x v="1054"/>
    <x v="8"/>
    <n v="0"/>
    <x v="1"/>
    <s v="US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x v="1055"/>
    <x v="3"/>
    <n v="0"/>
    <x v="1"/>
    <s v="US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x v="1056"/>
    <x v="3"/>
    <n v="0"/>
    <x v="1"/>
    <s v="US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x v="1057"/>
    <x v="79"/>
    <n v="0"/>
    <x v="1"/>
    <s v="US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x v="1058"/>
    <x v="184"/>
    <n v="0"/>
    <x v="1"/>
    <s v="US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x v="1059"/>
    <x v="10"/>
    <n v="50"/>
    <x v="1"/>
    <s v="US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x v="1060"/>
    <x v="23"/>
    <n v="0"/>
    <x v="1"/>
    <s v="US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x v="1061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x v="1062"/>
    <x v="28"/>
    <n v="0"/>
    <x v="1"/>
    <s v="US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x v="1063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5"/>
    <x v="16"/>
  </r>
  <r>
    <x v="1065"/>
    <s v="Diggers Fall tactical multiplayer pc shooter"/>
    <x v="1064"/>
    <x v="9"/>
    <n v="81"/>
    <x v="2"/>
    <s v="AU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x v="1065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x v="1066"/>
    <x v="2"/>
    <n v="130"/>
    <x v="2"/>
    <s v="US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x v="1067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x v="1068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x v="1069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x v="1070"/>
    <x v="213"/>
    <n v="0"/>
    <x v="2"/>
    <s v="NO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x v="1071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x v="1072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x v="1073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x v="1074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x v="1075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x v="1076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x v="1077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x v="1078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x v="1079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x v="1080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x v="1081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x v="1082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x v="1083"/>
    <x v="131"/>
    <n v="0"/>
    <x v="2"/>
    <s v="US"/>
    <s v="USD"/>
    <n v="1407534804"/>
    <n v="1404942804"/>
    <b v="0"/>
    <n v="0"/>
    <b v="0"/>
    <s v="games/video games"/>
    <n v="0"/>
    <e v="#DIV/0!"/>
    <x v="6"/>
    <x v="17"/>
  </r>
  <r>
    <x v="1085"/>
    <s v="Sun Dryd Studios"/>
    <x v="1084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x v="1085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x v="1086"/>
    <x v="184"/>
    <n v="0"/>
    <x v="2"/>
    <s v="US"/>
    <s v="USD"/>
    <n v="1402852087"/>
    <n v="1400260087"/>
    <b v="0"/>
    <n v="0"/>
    <b v="0"/>
    <s v="games/video games"/>
    <n v="0"/>
    <e v="#DIV/0!"/>
    <x v="6"/>
    <x v="17"/>
  </r>
  <r>
    <x v="1088"/>
    <s v="Still Alive"/>
    <x v="1087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x v="1088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x v="1089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x v="1090"/>
    <x v="48"/>
    <n v="25"/>
    <x v="2"/>
    <s v="GB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x v="1091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x v="1092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x v="1093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x v="1094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x v="1095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x v="1096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x v="1097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x v="1098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x v="1099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x v="1100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x v="1101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x v="1102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x v="1103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x v="1104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x v="1105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x v="1106"/>
    <x v="3"/>
    <n v="0"/>
    <x v="2"/>
    <s v="US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x v="1107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x v="1108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x v="1109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x v="1110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x v="1111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x v="1112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x v="1113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x v="1114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x v="1115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x v="1116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x v="1117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x v="1118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x v="1119"/>
    <x v="31"/>
    <n v="0"/>
    <x v="2"/>
    <s v="US"/>
    <s v="USD"/>
    <n v="1319835400"/>
    <n v="1315947400"/>
    <b v="0"/>
    <n v="0"/>
    <b v="0"/>
    <s v="games/video games"/>
    <n v="0"/>
    <e v="#DIV/0!"/>
    <x v="6"/>
    <x v="17"/>
  </r>
  <r>
    <x v="1121"/>
    <s v="Pwincess"/>
    <x v="1120"/>
    <x v="65"/>
    <n v="29"/>
    <x v="2"/>
    <s v="US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x v="1121"/>
    <x v="50"/>
    <n v="0"/>
    <x v="2"/>
    <s v="GB"/>
    <s v="GBP"/>
    <n v="1369932825"/>
    <n v="1368723225"/>
    <b v="0"/>
    <n v="0"/>
    <b v="0"/>
    <s v="games/video games"/>
    <n v="0"/>
    <e v="#DIV/0!"/>
    <x v="6"/>
    <x v="17"/>
  </r>
  <r>
    <x v="1123"/>
    <s v="Droplets"/>
    <x v="1122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x v="1123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7"/>
  </r>
  <r>
    <x v="1125"/>
    <s v="Ultimate Supremacy"/>
    <x v="1124"/>
    <x v="9"/>
    <n v="0"/>
    <x v="2"/>
    <s v="GB"/>
    <s v="GBP"/>
    <n v="1443193130"/>
    <n v="1438009130"/>
    <b v="0"/>
    <n v="0"/>
    <b v="0"/>
    <s v="games/mobile games"/>
    <n v="0"/>
    <e v="#DIV/0!"/>
    <x v="6"/>
    <x v="18"/>
  </r>
  <r>
    <x v="1126"/>
    <s v="GAMING TO LEARN"/>
    <x v="1125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x v="1126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x v="1127"/>
    <x v="28"/>
    <n v="1"/>
    <x v="2"/>
    <s v="GB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x v="1128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x v="1129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x v="1130"/>
    <x v="79"/>
    <n v="0"/>
    <x v="2"/>
    <s v="AU"/>
    <s v="AUD"/>
    <n v="1450993668"/>
    <n v="1448401668"/>
    <b v="0"/>
    <n v="0"/>
    <b v="0"/>
    <s v="games/mobile games"/>
    <n v="0"/>
    <e v="#DIV/0!"/>
    <x v="6"/>
    <x v="18"/>
  </r>
  <r>
    <x v="1132"/>
    <s v="One"/>
    <x v="1131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x v="1132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x v="1133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x v="1134"/>
    <x v="28"/>
    <n v="50"/>
    <x v="2"/>
    <s v="DE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x v="1135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x v="1136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x v="1137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x v="1138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x v="1139"/>
    <x v="10"/>
    <n v="0"/>
    <x v="2"/>
    <s v="GB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x v="1140"/>
    <x v="2"/>
    <n v="0"/>
    <x v="2"/>
    <s v="DE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x v="1141"/>
    <x v="23"/>
    <n v="0"/>
    <x v="2"/>
    <s v="US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x v="1142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x v="1143"/>
    <x v="219"/>
    <n v="0"/>
    <x v="2"/>
    <s v="US"/>
    <s v="USD"/>
    <n v="1430281320"/>
    <n v="1427689320"/>
    <b v="0"/>
    <n v="0"/>
    <b v="0"/>
    <s v="food/food trucks"/>
    <n v="0"/>
    <e v="#DIV/0!"/>
    <x v="6"/>
    <x v="18"/>
  </r>
  <r>
    <x v="1145"/>
    <s v="A FORK IN THE ROAD food truck"/>
    <x v="1144"/>
    <x v="58"/>
    <n v="100"/>
    <x v="2"/>
    <s v="US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x v="1145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x v="1146"/>
    <x v="31"/>
    <n v="0"/>
    <x v="2"/>
    <s v="CA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x v="1147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x v="1148"/>
    <x v="63"/>
    <n v="75"/>
    <x v="2"/>
    <s v="US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x v="1149"/>
    <x v="30"/>
    <n v="252"/>
    <x v="2"/>
    <s v="US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x v="1150"/>
    <x v="31"/>
    <n v="0"/>
    <x v="2"/>
    <s v="US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x v="1151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x v="1152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x v="1153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x v="1154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x v="1155"/>
    <x v="115"/>
    <n v="0"/>
    <x v="2"/>
    <s v="US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x v="1156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x v="1157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x v="1158"/>
    <x v="220"/>
    <n v="0"/>
    <x v="2"/>
    <s v="US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x v="1159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x v="1160"/>
    <x v="102"/>
    <n v="0"/>
    <x v="2"/>
    <s v="US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x v="1161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x v="1162"/>
    <x v="221"/>
    <n v="0"/>
    <x v="2"/>
    <s v="US"/>
    <s v="USD"/>
    <n v="1407604920"/>
    <n v="1405012920"/>
    <b v="0"/>
    <n v="0"/>
    <b v="0"/>
    <s v="food/food trucks"/>
    <n v="0"/>
    <e v="#DIV/0!"/>
    <x v="7"/>
    <x v="19"/>
  </r>
  <r>
    <x v="1164"/>
    <s v="Bayou Classic BBQ"/>
    <x v="1163"/>
    <x v="3"/>
    <n v="0"/>
    <x v="2"/>
    <s v="US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x v="1164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x v="1165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x v="1166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x v="1167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x v="1168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x v="1169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x v="1170"/>
    <x v="31"/>
    <n v="25"/>
    <x v="2"/>
    <s v="US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x v="1171"/>
    <x v="7"/>
    <n v="0"/>
    <x v="2"/>
    <s v="US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x v="1172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x v="1173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x v="1174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x v="1175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x v="1176"/>
    <x v="12"/>
    <n v="0"/>
    <x v="2"/>
    <s v="GB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x v="1177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x v="1178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x v="1179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x v="1180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x v="1181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x v="1182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x v="1183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x v="19"/>
  </r>
  <r>
    <x v="1185"/>
    <s v="Katrina  Reflections"/>
    <x v="1184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x v="1185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x v="1186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x v="1187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x v="1188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x v="1189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x v="1190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x v="1191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x v="1192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x v="1193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x v="1194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x v="1195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x v="1196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x v="1197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x v="1198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x v="1199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x v="1200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x v="120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x v="1202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x v="1203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x v="1204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x v="1205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x v="1206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x v="1207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x v="1208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x v="1209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x v="1210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x v="1211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x v="1212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x v="1213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x v="1214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x v="1215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x v="1216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x v="1217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x v="1218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x v="1219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x v="1220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x v="1221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x v="1222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x v="1223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8"/>
    <x v="20"/>
  </r>
  <r>
    <x v="1225"/>
    <s v="Cesar Chavez's First Music Album (Canceled)"/>
    <x v="1224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x v="1225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x v="1226"/>
    <x v="13"/>
    <n v="0"/>
    <x v="1"/>
    <s v="US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x v="1227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x v="1228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x v="1229"/>
    <x v="69"/>
    <n v="0"/>
    <x v="1"/>
    <s v="US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x v="1230"/>
    <x v="10"/>
    <n v="0"/>
    <x v="1"/>
    <s v="US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x v="1231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x v="1232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x v="1233"/>
    <x v="63"/>
    <n v="0"/>
    <x v="1"/>
    <s v="GB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x v="1234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x v="1235"/>
    <x v="30"/>
    <n v="0"/>
    <x v="1"/>
    <s v="US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x v="1236"/>
    <x v="31"/>
    <n v="0"/>
    <x v="1"/>
    <s v="US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x v="1237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x v="1238"/>
    <x v="30"/>
    <n v="0"/>
    <x v="1"/>
    <s v="US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x v="1239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x v="1240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x v="124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x v="1242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x v="1243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21"/>
  </r>
  <r>
    <x v="1245"/>
    <s v="Help Smokey Folk Create Our First Album &amp; Music Video"/>
    <x v="1244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x v="1245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x v="1246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x v="1247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x v="1248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x v="1249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x v="1250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x v="1251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x v="1252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x v="1253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x v="1254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x v="1255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x v="1256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x v="1257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x v="1258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x v="1259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x v="1260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x v="1261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x v="1262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x v="1263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x v="1264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x v="1265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x v="1266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x v="1267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x v="1268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x v="1269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x v="1270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x v="1271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x v="1272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x v="1273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x v="1274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x v="1275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x v="1276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x v="1277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x v="1278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x v="1279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x v="1280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x v="1281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x v="1282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x v="1283"/>
    <x v="13"/>
    <n v="2020"/>
    <x v="0"/>
    <s v="US"/>
    <s v="USD"/>
    <n v="1483203540"/>
    <n v="1481175482"/>
    <b v="0"/>
    <n v="31"/>
    <b v="1"/>
    <s v="theater/plays"/>
    <n v="1.01"/>
    <n v="65.161290322580641"/>
    <x v="4"/>
    <x v="11"/>
  </r>
  <r>
    <x v="1285"/>
    <s v="We just keep going"/>
    <x v="1284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x v="1285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x v="1286"/>
    <x v="49"/>
    <n v="605"/>
    <x v="0"/>
    <s v="GB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x v="1287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x v="1288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x v="1289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x v="1290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x v="1291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x v="1292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x v="1293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x v="1294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x v="1295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x v="1296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x v="1297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x v="1298"/>
    <x v="8"/>
    <n v="4340"/>
    <x v="0"/>
    <s v="US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x v="1299"/>
    <x v="9"/>
    <n v="4050"/>
    <x v="0"/>
    <s v="US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x v="1300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x v="1301"/>
    <x v="30"/>
    <n v="2500"/>
    <x v="0"/>
    <s v="US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x v="1302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x v="1303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1"/>
    <x v="6"/>
  </r>
  <r>
    <x v="1305"/>
    <s v="Instantly Call for Help with Wearable SOS Ring - Mangos Ring"/>
    <x v="1304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x v="1305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x v="1306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x v="1307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x v="1308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x v="1309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x v="1310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x v="1311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x v="1312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x v="664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x v="1313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x v="1314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x v="1315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x v="1316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x v="1317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x v="1318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x v="1319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x v="1320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x v="1321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x v="1322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x v="1323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x v="1324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x v="1325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x v="1326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x v="1327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x v="1328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x v="1329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x v="1330"/>
    <x v="241"/>
    <n v="0"/>
    <x v="1"/>
    <s v="CH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x v="1331"/>
    <x v="30"/>
    <n v="0"/>
    <x v="1"/>
    <s v="AU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x v="1332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x v="1333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x v="1334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x v="1335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x v="1336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x v="1337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x v="1338"/>
    <x v="243"/>
    <n v="0"/>
    <x v="1"/>
    <s v="US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x v="1339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x v="1340"/>
    <x v="63"/>
    <n v="100"/>
    <x v="1"/>
    <s v="US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x v="1341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x v="1342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x v="8"/>
  </r>
  <r>
    <x v="1345"/>
    <s v="Tell the World - My journey from Islam to Christianity"/>
    <x v="1343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x v="1344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x v="1345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x v="1346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x v="1347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x v="1348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x v="1349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x v="1350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x v="1351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x v="1352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x v="1353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x v="1354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x v="1355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x v="1356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x v="1357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x v="1358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x v="1359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x v="1360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x v="1361"/>
    <x v="48"/>
    <n v="200"/>
    <x v="0"/>
    <s v="US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x v="1362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3"/>
    <x v="9"/>
  </r>
  <r>
    <x v="1365"/>
    <s v="MYFEVER's First Studio EP &quot;See The Light&quot;"/>
    <x v="1363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x v="1364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x v="1365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x v="1366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x v="1367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x v="1368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x v="1369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x v="1370"/>
    <x v="2"/>
    <n v="620"/>
    <x v="0"/>
    <s v="US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x v="1371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x v="1372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x v="1373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x v="1374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x v="1375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x v="1376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x v="1377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x v="1378"/>
    <x v="251"/>
    <n v="106"/>
    <x v="0"/>
    <s v="US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x v="1379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x v="1380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x v="1381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x v="1382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x v="1383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x v="1384"/>
    <x v="44"/>
    <n v="875"/>
    <x v="0"/>
    <s v="US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x v="1385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x v="1386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x v="1387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x v="1388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x v="1389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x v="1390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x v="1391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x v="1392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x v="1393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x v="1394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x v="1395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x v="1396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x v="1397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x v="1398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x v="1399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x v="1400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x v="1401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x v="1402"/>
    <x v="107"/>
    <n v="241"/>
    <x v="2"/>
    <s v="GB"/>
    <s v="GBP"/>
    <n v="1424607285"/>
    <n v="1422447285"/>
    <b v="1"/>
    <n v="5"/>
    <b v="0"/>
    <s v="publishing/translations"/>
    <n v="1.6620689655172414E-2"/>
    <n v="48.2"/>
    <x v="4"/>
    <x v="11"/>
  </r>
  <r>
    <x v="1405"/>
    <s v="The Bible translated into Emoticons"/>
    <x v="1403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x v="1404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x v="1405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x v="1406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x v="1407"/>
    <x v="23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x v="1408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x v="1409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x v="1410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x v="1411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x v="1412"/>
    <x v="2"/>
    <n v="1"/>
    <x v="2"/>
    <s v="US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x v="1413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x v="1414"/>
    <x v="63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x v="1415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x v="1416"/>
    <x v="9"/>
    <n v="6"/>
    <x v="2"/>
    <s v="ES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x v="1417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x v="1418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x v="1419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x v="1420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x v="1421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x v="1422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x v="1423"/>
    <x v="93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x v="1424"/>
    <x v="28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x v="1425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x v="1426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x v="1427"/>
    <x v="3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x v="1428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x v="1429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x v="1430"/>
    <x v="79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x v="1431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x v="1432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x v="1433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x v="1434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x v="1435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x v="1436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x v="1437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x v="1438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x v="1439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x v="1440"/>
    <x v="15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x v="1441"/>
    <x v="93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x v="1442"/>
    <x v="255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x v="1443"/>
    <x v="64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x v="1444"/>
    <x v="42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x v="1445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x v="1446"/>
    <x v="61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x v="1447"/>
    <x v="129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x v="1448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x v="1449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x v="1450"/>
    <x v="32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x v="1451"/>
    <x v="31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x v="1452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x v="1453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x v="1454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x v="1455"/>
    <x v="12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x v="1456"/>
    <x v="1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x v="1457"/>
    <x v="258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x v="1458"/>
    <x v="259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x v="1459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2"/>
  </r>
  <r>
    <x v="1462"/>
    <s v="Unbound: Fiction on the Radio"/>
    <x v="1460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x v="1461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x v="1462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x v="1463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x v="1464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x v="1465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x v="1466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x v="1467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x v="1468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x v="1469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x v="1470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x v="1471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x v="1472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x v="1473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x v="1474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x v="1475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x v="1476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x v="1477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x v="1478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x v="1479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23"/>
  </r>
  <r>
    <x v="1482"/>
    <s v="Black Matter: Reality is in the eyes of the beholder"/>
    <x v="1480"/>
    <x v="10"/>
    <n v="5"/>
    <x v="2"/>
    <s v="US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x v="1481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x v="1482"/>
    <x v="13"/>
    <n v="0"/>
    <x v="2"/>
    <s v="US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x v="1483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x v="1484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x v="1485"/>
    <x v="3"/>
    <n v="0"/>
    <x v="2"/>
    <s v="US"/>
    <s v="USD"/>
    <n v="1470175271"/>
    <n v="1467583271"/>
    <b v="0"/>
    <n v="0"/>
    <b v="0"/>
    <s v="publishing/fiction"/>
    <n v="0"/>
    <e v="#DIV/0!"/>
    <x v="3"/>
    <x v="10"/>
  </r>
  <r>
    <x v="1488"/>
    <s v="Nanolution"/>
    <x v="1486"/>
    <x v="36"/>
    <n v="360"/>
    <x v="2"/>
    <s v="AU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x v="1487"/>
    <x v="10"/>
    <n v="0"/>
    <x v="2"/>
    <s v="US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x v="1488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x v="1489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x v="1490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x v="1491"/>
    <x v="262"/>
    <n v="0"/>
    <x v="2"/>
    <s v="US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x v="1492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x v="1493"/>
    <x v="13"/>
    <n v="0"/>
    <x v="2"/>
    <s v="US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x v="1494"/>
    <x v="15"/>
    <n v="0"/>
    <x v="2"/>
    <s v="US"/>
    <s v="USD"/>
    <n v="1410866659"/>
    <n v="1405682659"/>
    <b v="0"/>
    <n v="0"/>
    <b v="0"/>
    <s v="publishing/fiction"/>
    <n v="0"/>
    <e v="#DIV/0!"/>
    <x v="3"/>
    <x v="10"/>
  </r>
  <r>
    <x v="1497"/>
    <s v="Daddy"/>
    <x v="1495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x v="1496"/>
    <x v="9"/>
    <n v="57"/>
    <x v="2"/>
    <s v="US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x v="1497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x v="1498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x v="1499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3"/>
    <x v="10"/>
  </r>
  <r>
    <x v="1502"/>
    <s v="Cosmic Surgery"/>
    <x v="1500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x v="1501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x v="1502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x v="1503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x v="1504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x v="1505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x v="1506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x v="1507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x v="1508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x v="1509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x v="1510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x v="1511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x v="1512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x v="1513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x v="1514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x v="1515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x v="1516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x v="1517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x v="1518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x v="1519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x v="1520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x v="1521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x v="1522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x v="1523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x v="1524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x v="1525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x v="1526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x v="1527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x v="1528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x v="1529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x v="1530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x v="1531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x v="1532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x v="1533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x v="1534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x v="1535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x v="1536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x v="1537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x v="1538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x v="1539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0"/>
  </r>
  <r>
    <x v="1542"/>
    <s v="From student to beekeeper"/>
    <x v="1540"/>
    <x v="2"/>
    <n v="20"/>
    <x v="2"/>
    <s v="CA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x v="1541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x v="1542"/>
    <x v="28"/>
    <n v="0"/>
    <x v="2"/>
    <s v="US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x v="1543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x v="1544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x v="1545"/>
    <x v="269"/>
    <n v="0"/>
    <x v="2"/>
    <s v="US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x v="1546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x v="1547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x v="1548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x v="1549"/>
    <x v="8"/>
    <n v="0"/>
    <x v="2"/>
    <s v="US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x v="1550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x v="1551"/>
    <x v="12"/>
    <n v="0"/>
    <x v="2"/>
    <s v="US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x v="1552"/>
    <x v="22"/>
    <n v="0"/>
    <x v="2"/>
    <s v="AU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x v="1553"/>
    <x v="47"/>
    <n v="0"/>
    <x v="2"/>
    <s v="US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x v="1554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x v="1555"/>
    <x v="30"/>
    <n v="100"/>
    <x v="2"/>
    <s v="US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x v="1556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x v="1557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x v="1558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x v="1559"/>
    <x v="3"/>
    <n v="67"/>
    <x v="1"/>
    <s v="US"/>
    <s v="USD"/>
    <n v="1383789603"/>
    <n v="1381194003"/>
    <b v="0"/>
    <n v="1"/>
    <b v="0"/>
    <s v="publishing/art books"/>
    <n v="6.7000000000000002E-3"/>
    <n v="67"/>
    <x v="8"/>
    <x v="24"/>
  </r>
  <r>
    <x v="1562"/>
    <s v="&quot;The Dreams Of Little Red Scooter&quot;  an artists hope to interact with other humans!! (Canceled)"/>
    <x v="1560"/>
    <x v="23"/>
    <n v="0"/>
    <x v="1"/>
    <s v="US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x v="1561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x v="1562"/>
    <x v="3"/>
    <n v="10"/>
    <x v="1"/>
    <s v="US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x v="1563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x v="1564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x v="1565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x v="1566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x v="1567"/>
    <x v="11"/>
    <n v="0"/>
    <x v="1"/>
    <s v="US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x v="1568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x v="1569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x v="1570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x v="1571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x v="1572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x v="1573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x v="1574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x v="1575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x v="1576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x v="1577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x v="1578"/>
    <x v="257"/>
    <n v="0"/>
    <x v="1"/>
    <s v="US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x v="1579"/>
    <x v="28"/>
    <n v="5"/>
    <x v="2"/>
    <s v="GB"/>
    <s v="GBP"/>
    <n v="1450521990"/>
    <n v="1447757190"/>
    <b v="0"/>
    <n v="1"/>
    <b v="0"/>
    <s v="photography/places"/>
    <n v="5.0000000000000001E-3"/>
    <n v="5"/>
    <x v="3"/>
    <x v="25"/>
  </r>
  <r>
    <x v="1582"/>
    <s v="Scenes from New Orleans"/>
    <x v="1580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x v="1581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x v="1582"/>
    <x v="38"/>
    <n v="0"/>
    <x v="2"/>
    <s v="US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x v="1583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x v="1584"/>
    <x v="15"/>
    <n v="0"/>
    <x v="2"/>
    <s v="US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x v="1585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x v="1586"/>
    <x v="274"/>
    <n v="0"/>
    <x v="2"/>
    <s v="US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x v="1587"/>
    <x v="38"/>
    <n v="0"/>
    <x v="2"/>
    <s v="US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x v="1588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x v="1589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x v="1590"/>
    <x v="251"/>
    <n v="0"/>
    <x v="2"/>
    <s v="US"/>
    <s v="USD"/>
    <n v="1427503485"/>
    <n v="1423619085"/>
    <b v="0"/>
    <n v="0"/>
    <b v="0"/>
    <s v="photography/places"/>
    <n v="0"/>
    <e v="#DIV/0!"/>
    <x v="8"/>
    <x v="26"/>
  </r>
  <r>
    <x v="1593"/>
    <s v="Picturing Italy"/>
    <x v="1591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x v="1592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x v="1593"/>
    <x v="57"/>
    <n v="280"/>
    <x v="2"/>
    <s v="US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x v="1594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x v="1595"/>
    <x v="36"/>
    <n v="0"/>
    <x v="2"/>
    <s v="US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x v="1596"/>
    <x v="134"/>
    <n v="1"/>
    <x v="2"/>
    <s v="US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x v="1597"/>
    <x v="2"/>
    <n v="0"/>
    <x v="2"/>
    <s v="GB"/>
    <s v="GBP"/>
    <n v="1460116576"/>
    <n v="1457528176"/>
    <b v="0"/>
    <n v="0"/>
    <b v="0"/>
    <s v="photography/places"/>
    <n v="0"/>
    <e v="#DIV/0!"/>
    <x v="8"/>
    <x v="26"/>
  </r>
  <r>
    <x v="1600"/>
    <s v="Organic in India"/>
    <x v="1598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x v="1599"/>
    <x v="30"/>
    <n v="2706.23"/>
    <x v="0"/>
    <s v="US"/>
    <s v="USD"/>
    <n v="1304561633"/>
    <n v="1301969633"/>
    <b v="0"/>
    <n v="56"/>
    <b v="1"/>
    <s v="music/rock"/>
    <n v="1.082492"/>
    <n v="48.325535714285714"/>
    <x v="8"/>
    <x v="26"/>
  </r>
  <r>
    <x v="1602"/>
    <s v="The Material - Let You Down music video"/>
    <x v="1600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x v="1601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x v="1602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x v="1603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x v="1604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x v="1605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x v="1606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x v="1607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x v="1608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x v="1609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x v="1610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x v="1611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x v="1612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x v="1613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x v="1614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x v="1615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x v="1616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x v="1617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x v="1618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x v="1619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x v="1620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x v="1621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x v="1622"/>
    <x v="28"/>
    <n v="1180"/>
    <x v="0"/>
    <s v="US"/>
    <s v="USD"/>
    <n v="1357721335"/>
    <n v="1354265335"/>
    <b v="0"/>
    <n v="25"/>
    <b v="1"/>
    <s v="music/rock"/>
    <n v="1.18"/>
    <n v="47.2"/>
    <x v="4"/>
    <x v="11"/>
  </r>
  <r>
    <x v="1625"/>
    <s v="Redemption's New DVD!"/>
    <x v="1623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x v="1624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x v="1625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x v="1626"/>
    <x v="23"/>
    <n v="4037"/>
    <x v="0"/>
    <s v="US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x v="1627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x v="1628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x v="1629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x v="1630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x v="1631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x v="1632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x v="1633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x v="1634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x v="1635"/>
    <x v="2"/>
    <n v="519"/>
    <x v="0"/>
    <s v="US"/>
    <s v="USD"/>
    <n v="1262302740"/>
    <n v="1257444140"/>
    <b v="0"/>
    <n v="15"/>
    <b v="1"/>
    <s v="music/rock"/>
    <n v="1.038"/>
    <n v="34.6"/>
    <x v="4"/>
    <x v="11"/>
  </r>
  <r>
    <x v="1638"/>
    <s v="Avenues EP 2013"/>
    <x v="1636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x v="1637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x v="1638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x v="1639"/>
    <x v="30"/>
    <n v="2535"/>
    <x v="0"/>
    <s v="US"/>
    <s v="USD"/>
    <n v="1418998744"/>
    <n v="1416406744"/>
    <b v="0"/>
    <n v="26"/>
    <b v="1"/>
    <s v="music/pop"/>
    <n v="1.014"/>
    <n v="97.5"/>
    <x v="4"/>
    <x v="11"/>
  </r>
  <r>
    <x v="1642"/>
    <s v="Pop Garden Radio Presents: Season 2 CD"/>
    <x v="1640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x v="1641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x v="1642"/>
    <x v="3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x v="1643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x v="1646"/>
    <s v="MADAM Album"/>
    <x v="1644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x v="1645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x v="1646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x v="1647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x v="1648"/>
    <x v="13"/>
    <n v="2831"/>
    <x v="0"/>
    <s v="US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x v="1649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x v="1650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x v="1651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x v="1652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x v="1653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x v="1654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x v="1655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x v="1656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x v="1657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x v="1658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x v="1661"/>
    <s v="Kyana"/>
    <x v="1659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x v="1660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x v="1661"/>
    <x v="28"/>
    <n v="1080"/>
    <x v="0"/>
    <s v="US"/>
    <s v="USD"/>
    <n v="1422750707"/>
    <n v="1420158707"/>
    <b v="0"/>
    <n v="32"/>
    <b v="1"/>
    <s v="music/pop"/>
    <n v="1.08"/>
    <n v="33.75"/>
    <x v="4"/>
    <x v="27"/>
  </r>
  <r>
    <x v="1664"/>
    <s v="Grace Sings Grace"/>
    <x v="1662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x v="1663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x v="1664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x v="1665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x v="1666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x v="1667"/>
    <x v="13"/>
    <n v="2795"/>
    <x v="0"/>
    <s v="US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x v="1668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x v="1669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x v="1670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x v="1671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x v="1672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x v="1673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x v="1674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x v="1675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x v="1676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x v="1677"/>
    <x v="13"/>
    <n v="3500"/>
    <x v="0"/>
    <s v="US"/>
    <s v="USD"/>
    <n v="1311298745"/>
    <n v="1309311545"/>
    <b v="0"/>
    <n v="56"/>
    <b v="1"/>
    <s v="music/pop"/>
    <n v="1.75"/>
    <n v="62.5"/>
    <x v="4"/>
    <x v="27"/>
  </r>
  <r>
    <x v="1680"/>
    <s v="Kick Out a Record"/>
    <x v="1678"/>
    <x v="28"/>
    <n v="1175"/>
    <x v="0"/>
    <s v="US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x v="1679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7"/>
  </r>
  <r>
    <x v="1682"/>
    <s v="Looking Up &amp; Holding On CD Project - Christian songwriter"/>
    <x v="1680"/>
    <x v="12"/>
    <n v="0"/>
    <x v="3"/>
    <s v="US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x v="1681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x v="1682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x v="1683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x v="1684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x v="1685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x v="1686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x v="1689"/>
    <s v="Fly Away"/>
    <x v="1687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x v="1688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x v="1689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x v="1690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x v="1691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x v="1692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x v="1693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x v="1694"/>
    <x v="82"/>
    <n v="0"/>
    <x v="3"/>
    <s v="US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x v="1695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x v="1696"/>
    <x v="152"/>
    <n v="0"/>
    <x v="3"/>
    <s v="US"/>
    <s v="USD"/>
    <n v="1490499180"/>
    <n v="1488430760"/>
    <b v="0"/>
    <n v="0"/>
    <b v="0"/>
    <s v="music/faith"/>
    <n v="0"/>
    <e v="#DIV/0!"/>
    <x v="4"/>
    <x v="28"/>
  </r>
  <r>
    <x v="1699"/>
    <s v="THE WORSHIP ALBUM!"/>
    <x v="1697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x v="1698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x v="1699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x v="1700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x v="1701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x v="1702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x v="1703"/>
    <x v="13"/>
    <n v="0"/>
    <x v="2"/>
    <s v="US"/>
    <s v="USD"/>
    <n v="1441814400"/>
    <n v="1440807846"/>
    <b v="0"/>
    <n v="0"/>
    <b v="0"/>
    <s v="music/faith"/>
    <n v="0"/>
    <e v="#DIV/0!"/>
    <x v="4"/>
    <x v="28"/>
  </r>
  <r>
    <x v="1706"/>
    <s v="Gemeinde in Bremen"/>
    <x v="1704"/>
    <x v="62"/>
    <n v="0"/>
    <x v="2"/>
    <s v="DE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x v="1705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x v="1706"/>
    <x v="39"/>
    <n v="0"/>
    <x v="2"/>
    <s v="US"/>
    <s v="USD"/>
    <n v="1462135706"/>
    <n v="1458679706"/>
    <b v="0"/>
    <n v="0"/>
    <b v="0"/>
    <s v="music/faith"/>
    <n v="0"/>
    <e v="#DIV/0!"/>
    <x v="4"/>
    <x v="28"/>
  </r>
  <r>
    <x v="1709"/>
    <s v="Psalms"/>
    <x v="1707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x v="1708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x v="1709"/>
    <x v="3"/>
    <n v="1050"/>
    <x v="2"/>
    <s v="US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x v="1710"/>
    <x v="10"/>
    <n v="0"/>
    <x v="2"/>
    <s v="US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x v="1711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x v="1712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x v="1713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x v="1714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x v="1715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x v="1716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x v="1717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x v="1718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x v="1719"/>
    <x v="10"/>
    <n v="0"/>
    <x v="2"/>
    <s v="US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x v="1720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x v="1721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x v="1722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x v="1723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x v="172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x v="1725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x v="1726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x v="1727"/>
    <x v="3"/>
    <n v="0"/>
    <x v="2"/>
    <s v="US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x v="1728"/>
    <x v="9"/>
    <n v="0"/>
    <x v="2"/>
    <s v="US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x v="1729"/>
    <x v="28"/>
    <n v="0"/>
    <x v="2"/>
    <s v="US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x v="1730"/>
    <x v="23"/>
    <n v="0"/>
    <x v="2"/>
    <s v="US"/>
    <s v="USD"/>
    <n v="1452920400"/>
    <n v="1447777481"/>
    <b v="0"/>
    <n v="0"/>
    <b v="0"/>
    <s v="music/faith"/>
    <n v="0"/>
    <e v="#DIV/0!"/>
    <x v="4"/>
    <x v="28"/>
  </r>
  <r>
    <x v="1733"/>
    <s v="What Faith Is EP/Album"/>
    <x v="1731"/>
    <x v="3"/>
    <n v="0"/>
    <x v="2"/>
    <s v="US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x v="1732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x v="1733"/>
    <x v="28"/>
    <n v="110"/>
    <x v="2"/>
    <s v="US"/>
    <s v="USD"/>
    <n v="1470598345"/>
    <n v="1468006345"/>
    <b v="0"/>
    <n v="2"/>
    <b v="0"/>
    <s v="music/faith"/>
    <n v="0.11"/>
    <n v="55"/>
    <x v="4"/>
    <x v="28"/>
  </r>
  <r>
    <x v="1736"/>
    <s v="In His Presence"/>
    <x v="1734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x v="1737"/>
    <s v="Healing"/>
    <x v="1735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x v="1736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x v="1737"/>
    <x v="28"/>
    <n v="1"/>
    <x v="2"/>
    <s v="US"/>
    <s v="USD"/>
    <n v="1462391932"/>
    <n v="1457297932"/>
    <b v="0"/>
    <n v="1"/>
    <b v="0"/>
    <s v="music/faith"/>
    <n v="1E-3"/>
    <n v="1"/>
    <x v="4"/>
    <x v="28"/>
  </r>
  <r>
    <x v="1740"/>
    <s v="Recording Studio Time"/>
    <x v="1738"/>
    <x v="9"/>
    <n v="0"/>
    <x v="2"/>
    <s v="US"/>
    <s v="USD"/>
    <n v="1437075422"/>
    <n v="1434483422"/>
    <b v="0"/>
    <n v="0"/>
    <b v="0"/>
    <s v="music/faith"/>
    <n v="0"/>
    <e v="#DIV/0!"/>
    <x v="4"/>
    <x v="28"/>
  </r>
  <r>
    <x v="1741"/>
    <s v="Caught off Guard"/>
    <x v="1739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x v="28"/>
  </r>
  <r>
    <x v="1742"/>
    <s v="Clark &amp; Addison: A Limited Edition Wrigley Field Photo Book"/>
    <x v="1740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x v="1741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x v="1742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x v="1743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x v="1744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x v="1745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x v="1746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x v="1747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x v="1748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x v="1749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x v="1750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x v="1751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x v="1752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x v="1753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x v="1754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x v="1755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x v="1756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x v="1757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x v="1758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x v="1759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x v="1760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x v="1761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x v="1762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x v="1763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x v="1764"/>
    <x v="15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x v="1765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x v="1766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x v="1767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x v="1768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x v="1769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x v="1770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x v="1771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x v="1772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x v="1773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x v="1774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x v="1775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x v="1776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x v="1777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x v="1778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x v="1779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x v="1780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x v="1781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x v="1782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x v="1783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x v="1784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x v="1785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x v="1786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x v="1787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x v="1788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x v="1789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x v="1790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x v="1791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x v="1792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x v="1793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x v="1794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x v="1795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x v="1796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x v="1797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x v="1798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x v="1799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x v="1800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x v="1801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x v="1802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x v="1803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x v="1804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x v="1805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x v="1806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x v="1807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x v="1808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x v="1809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x v="1810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x v="1811"/>
    <x v="222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x v="1812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x v="1813"/>
    <x v="9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x v="1814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x v="1815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x v="1816"/>
    <x v="36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x v="1817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x v="1818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x v="1819"/>
    <x v="30"/>
    <n v="3372.25"/>
    <x v="0"/>
    <s v="US"/>
    <s v="USD"/>
    <n v="1330760367"/>
    <n v="1326872367"/>
    <b v="0"/>
    <n v="57"/>
    <b v="1"/>
    <s v="music/rock"/>
    <n v="1.3489"/>
    <n v="59.162280701754383"/>
    <x v="8"/>
    <x v="20"/>
  </r>
  <r>
    <x v="1822"/>
    <s v="Wood Butcher's new music video- I Don't Wanna Party"/>
    <x v="1820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x v="1821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x v="1822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x v="1823"/>
    <x v="13"/>
    <n v="2101"/>
    <x v="0"/>
    <s v="US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x v="1824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x v="1825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x v="1826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x v="1827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x v="1828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x v="1829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x v="1830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x v="1831"/>
    <x v="44"/>
    <n v="1050"/>
    <x v="0"/>
    <s v="US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x v="1832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x v="1833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x v="1834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x v="1835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x v="1836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x v="1837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x v="1838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x v="1839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x v="1840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x v="1841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x v="1842"/>
    <x v="15"/>
    <n v="1521"/>
    <x v="0"/>
    <s v="US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x v="1843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x v="1844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x v="1845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x v="1846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x v="1847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x v="1848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x v="1849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x v="1850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x v="1851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x v="1852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x v="1853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x v="1854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x v="1855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x v="1856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x v="1857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x v="1858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x v="1859"/>
    <x v="65"/>
    <n v="0"/>
    <x v="2"/>
    <s v="GB"/>
    <s v="GBP"/>
    <n v="1422256341"/>
    <n v="1419664341"/>
    <b v="0"/>
    <n v="0"/>
    <b v="0"/>
    <s v="games/mobile games"/>
    <n v="0"/>
    <e v="#DIV/0!"/>
    <x v="4"/>
    <x v="11"/>
  </r>
  <r>
    <x v="1862"/>
    <s v="Purple Fishing - Trump Supporters/Critics Find Common Ground"/>
    <x v="1860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x v="1861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x v="1862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x v="1863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x v="1864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x v="1865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x v="1866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x v="1867"/>
    <x v="3"/>
    <n v="0"/>
    <x v="2"/>
    <s v="US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x v="1868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x v="1869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x v="1870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x v="1871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x v="1872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x v="1873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x v="1874"/>
    <x v="293"/>
    <n v="0"/>
    <x v="2"/>
    <s v="AU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x v="1875"/>
    <x v="294"/>
    <n v="0"/>
    <x v="2"/>
    <s v="US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x v="1876"/>
    <x v="6"/>
    <n v="0"/>
    <x v="2"/>
    <s v="AU"/>
    <s v="AUD"/>
    <n v="1402618355"/>
    <n v="1400026355"/>
    <b v="0"/>
    <n v="0"/>
    <b v="0"/>
    <s v="games/mobile games"/>
    <n v="0"/>
    <e v="#DIV/0!"/>
    <x v="6"/>
    <x v="18"/>
  </r>
  <r>
    <x v="1879"/>
    <s v="Alex and More"/>
    <x v="1877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x v="1878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x v="1879"/>
    <x v="13"/>
    <n v="3453.69"/>
    <x v="0"/>
    <s v="US"/>
    <s v="USD"/>
    <n v="1425955189"/>
    <n v="1423366789"/>
    <b v="0"/>
    <n v="70"/>
    <b v="1"/>
    <s v="music/indie rock"/>
    <n v="1.726845"/>
    <n v="49.338428571428572"/>
    <x v="6"/>
    <x v="18"/>
  </r>
  <r>
    <x v="1882"/>
    <s v="American Lit or...Trespassing for Beginners"/>
    <x v="1880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x v="1881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x v="1882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x v="1883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x v="1884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x v="1885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x v="1886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x v="1887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x v="1888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x v="1889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x v="1890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x v="1891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x v="1892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x v="1893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x v="1894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x v="1895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x v="1896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x v="1897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x v="1898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x v="1899"/>
    <x v="300"/>
    <n v="2670"/>
    <x v="2"/>
    <s v="GB"/>
    <s v="GBP"/>
    <n v="1432299600"/>
    <n v="1429707729"/>
    <b v="0"/>
    <n v="25"/>
    <b v="0"/>
    <s v="technology/gadgets"/>
    <n v="2.696969696969697E-2"/>
    <n v="106.8"/>
    <x v="4"/>
    <x v="14"/>
  </r>
  <r>
    <x v="1902"/>
    <s v="Cardboard reality"/>
    <x v="1900"/>
    <x v="28"/>
    <n v="12"/>
    <x v="2"/>
    <s v="NL"/>
    <s v="EUR"/>
    <n v="1425495447"/>
    <n v="1422903447"/>
    <b v="0"/>
    <n v="3"/>
    <b v="0"/>
    <s v="technology/gadgets"/>
    <n v="1.2E-2"/>
    <n v="4"/>
    <x v="2"/>
    <x v="29"/>
  </r>
  <r>
    <x v="1903"/>
    <s v="MiPointer"/>
    <x v="1901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x v="1902"/>
    <x v="63"/>
    <n v="50"/>
    <x v="2"/>
    <s v="US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x v="1903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x v="1904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x v="1905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x v="1906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x v="1907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x v="1908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x v="1909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x v="1910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x v="1911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x v="1912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x v="1913"/>
    <x v="2"/>
    <n v="8"/>
    <x v="2"/>
    <s v="US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x v="1914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x v="1915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x v="1916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x v="1917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x v="1918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x v="1919"/>
    <x v="15"/>
    <n v="2052"/>
    <x v="0"/>
    <s v="US"/>
    <s v="USD"/>
    <n v="1342243143"/>
    <n v="1339651143"/>
    <b v="0"/>
    <n v="38"/>
    <b v="1"/>
    <s v="music/indie rock"/>
    <n v="1.3680000000000001"/>
    <n v="54"/>
    <x v="2"/>
    <x v="29"/>
  </r>
  <r>
    <x v="1922"/>
    <s v="Low Weather // Debut Album"/>
    <x v="1920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x v="1921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x v="1922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x v="1923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x v="1924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x v="1925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x v="1926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x v="1927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x v="1928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x v="1929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x v="1930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x v="1931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x v="1932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x v="1933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x v="1934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x v="1935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x v="1936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x v="1937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x v="1938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x v="1939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4"/>
    <x v="14"/>
  </r>
  <r>
    <x v="1942"/>
    <s v="building the world's longest marble run relaunch"/>
    <x v="1940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x v="1941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x v="1942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x v="1943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x v="1944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x v="1945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x v="1946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x v="1947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x v="1948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x v="1949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x v="1950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x v="1951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x v="1952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x v="1953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x v="1954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x v="1955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x v="1956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x v="1957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x v="1958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x v="1959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x v="1960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x v="1961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x v="1962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x v="1963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x v="1964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x v="1965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x v="1966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x v="1967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x v="1968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x v="1969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x v="1970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x v="1971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x v="1972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x v="1973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x v="1974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x v="1975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x v="1976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x v="1977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x v="1978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x v="1979"/>
    <x v="51"/>
    <n v="381"/>
    <x v="2"/>
    <s v="CA"/>
    <s v="CAD"/>
    <n v="1404926665"/>
    <n v="1402334665"/>
    <b v="0"/>
    <n v="12"/>
    <b v="0"/>
    <s v="photography/people"/>
    <n v="5.0799999999999998E-2"/>
    <n v="31.75"/>
    <x v="2"/>
    <x v="30"/>
  </r>
  <r>
    <x v="1982"/>
    <s v="Lonely Boy: 55 male models 200s sensual expression"/>
    <x v="1980"/>
    <x v="237"/>
    <n v="0"/>
    <x v="2"/>
    <s v="HK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x v="1981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x v="1982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x v="1983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x v="1984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x v="1985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x v="1986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x v="1987"/>
    <x v="10"/>
    <n v="50"/>
    <x v="2"/>
    <s v="US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x v="1988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x v="1989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x v="1990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x v="1991"/>
    <x v="13"/>
    <n v="0"/>
    <x v="2"/>
    <s v="GB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x v="1992"/>
    <x v="50"/>
    <n v="0"/>
    <x v="2"/>
    <s v="US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x v="1993"/>
    <x v="28"/>
    <n v="78"/>
    <x v="2"/>
    <s v="CA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x v="1994"/>
    <x v="309"/>
    <n v="0"/>
    <x v="2"/>
    <s v="US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x v="1995"/>
    <x v="115"/>
    <n v="0"/>
    <x v="2"/>
    <s v="US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x v="1996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x v="1997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x v="1998"/>
    <x v="1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x v="1999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8"/>
    <x v="31"/>
  </r>
  <r>
    <x v="2002"/>
    <s v="JeVois: Open-Source Quad-Core Smart Machine Vision Camera"/>
    <x v="2000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x v="2001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x v="2002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x v="2003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x v="2004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x v="2005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x v="2006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x v="2007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x v="2008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x v="2009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x v="2010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x v="2011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x v="2012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x v="2013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x v="2014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x v="2015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x v="2016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x v="2017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x v="2018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x v="2019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x v="2020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x v="2021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x v="2022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x v="2023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x v="2024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x v="2025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x v="2026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x v="2027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x v="2028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x v="2029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x v="2030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x v="2031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x v="2032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x v="2033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x v="2034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x v="2035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x v="2036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x v="2037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x v="2038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x v="2039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x v="2040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x v="2041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x v="2042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x v="2043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x v="2044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x v="2045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x v="2046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x v="2047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x v="2048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x v="2049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x v="2050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x v="2051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x v="2052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x v="2053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x v="2054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x v="2055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x v="2056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x v="2057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x v="2058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x v="2059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x v="2060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x v="2061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x v="2062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x v="2063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x v="2064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x v="2065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x v="2066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x v="2067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x v="2068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x v="2069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x v="2070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x v="2071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x v="2072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x v="2073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x v="2074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x v="2075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x v="2076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x v="2077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x v="2078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x v="2079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2"/>
    <x v="30"/>
  </r>
  <r>
    <x v="2082"/>
    <s v="Nights On First's First CD!"/>
    <x v="2080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x v="2081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x v="2082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x v="2083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x v="2084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x v="2085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x v="2086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x v="2087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x v="2088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x v="2089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x v="2090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x v="2091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x v="2092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x v="2093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x v="2094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x v="2095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x v="2096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x v="2097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x v="2098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x v="2099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x v="2100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x v="2101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x v="2102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x v="2103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x v="2104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x v="2105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x v="2106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x v="2107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x v="2108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x v="2109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x v="2110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x v="2111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x v="2112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x v="2113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x v="2114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x v="2115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x v="2116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x v="2117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x v="2118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x v="2119"/>
    <x v="63"/>
    <n v="284"/>
    <x v="2"/>
    <s v="CH"/>
    <s v="CHF"/>
    <n v="1484156948"/>
    <n v="1481564948"/>
    <b v="0"/>
    <n v="10"/>
    <b v="0"/>
    <s v="games/video games"/>
    <n v="5.6800000000000002E-3"/>
    <n v="28.4"/>
    <x v="4"/>
    <x v="14"/>
  </r>
  <r>
    <x v="2122"/>
    <s v="CapitÃ¡n Kalani y el sindicato robÃ³tico"/>
    <x v="2120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x v="2121"/>
    <x v="2"/>
    <n v="50"/>
    <x v="2"/>
    <s v="US"/>
    <s v="USD"/>
    <n v="1268636340"/>
    <n v="1263982307"/>
    <b v="0"/>
    <n v="5"/>
    <b v="0"/>
    <s v="games/video games"/>
    <n v="0.1"/>
    <n v="10"/>
    <x v="6"/>
    <x v="17"/>
  </r>
  <r>
    <x v="2124"/>
    <s v="AZAMAR"/>
    <x v="2122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x v="2123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x v="2124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x v="2125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x v="2126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x v="2127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x v="2128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x v="2129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x v="2130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x v="2131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x v="2132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x v="2133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x v="2134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x v="2135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x v="2136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x v="2137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x v="2138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x v="2139"/>
    <x v="36"/>
    <n v="0"/>
    <x v="2"/>
    <s v="US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x v="2140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x v="2141"/>
    <x v="13"/>
    <n v="225"/>
    <x v="2"/>
    <s v="US"/>
    <s v="USD"/>
    <n v="1279738800"/>
    <n v="1275599812"/>
    <b v="0"/>
    <n v="5"/>
    <b v="0"/>
    <s v="games/video games"/>
    <n v="0.1125"/>
    <n v="45"/>
    <x v="6"/>
    <x v="17"/>
  </r>
  <r>
    <x v="2144"/>
    <s v="Project Starborn"/>
    <x v="2142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x v="2143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x v="2144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x v="2145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x v="2146"/>
    <x v="213"/>
    <n v="2"/>
    <x v="2"/>
    <s v="GB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x v="2147"/>
    <x v="13"/>
    <n v="0"/>
    <x v="2"/>
    <s v="US"/>
    <s v="USD"/>
    <n v="1280534400"/>
    <n v="1277512556"/>
    <b v="0"/>
    <n v="0"/>
    <b v="0"/>
    <s v="games/video games"/>
    <n v="0"/>
    <e v="#DIV/0!"/>
    <x v="6"/>
    <x v="17"/>
  </r>
  <r>
    <x v="2150"/>
    <s v="The Unknown Door"/>
    <x v="2148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x v="2149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x v="2150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x v="2151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x v="2152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x v="2153"/>
    <x v="10"/>
    <n v="115"/>
    <x v="2"/>
    <s v="GB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x v="2154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x v="2155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x v="2156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x v="2157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x v="2158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x v="2159"/>
    <x v="44"/>
    <n v="463"/>
    <x v="0"/>
    <s v="US"/>
    <s v="USD"/>
    <n v="1443040059"/>
    <n v="1440448059"/>
    <b v="0"/>
    <n v="13"/>
    <b v="1"/>
    <s v="music/rock"/>
    <n v="1.1575"/>
    <n v="35.615384615384613"/>
    <x v="6"/>
    <x v="17"/>
  </r>
  <r>
    <x v="2162"/>
    <s v="&quot;Then &amp; Now&quot;"/>
    <x v="2160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x v="2161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x v="2162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x v="2163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x v="2164"/>
    <x v="13"/>
    <n v="2932"/>
    <x v="0"/>
    <s v="US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x v="2165"/>
    <x v="325"/>
    <n v="180"/>
    <x v="0"/>
    <s v="US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x v="2166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x v="2167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x v="2168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x v="2169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x v="2170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x v="2171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x v="2172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x v="2173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x v="2174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x v="2175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x v="2176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x v="2177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x v="2178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x v="2179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x v="11"/>
  </r>
  <r>
    <x v="2182"/>
    <s v="Broken World - A Post-Apocalypse Tabletop RPG"/>
    <x v="2180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x v="2181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x v="2182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x v="2183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x v="2184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x v="2185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x v="2186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x v="2187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x v="2188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x v="2189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x v="2190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x v="2191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x v="2192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x v="2193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x v="2194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x v="2195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x v="2196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x v="2197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x v="2198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x v="2199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x v="32"/>
  </r>
  <r>
    <x v="2202"/>
    <s v="zircon - &quot;Identity Sequence&quot;: A cyberpunk-inspired journey"/>
    <x v="2200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x v="2201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x v="2202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x v="2203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x v="2204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x v="2205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x v="2206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x v="2207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x v="2208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x v="2209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x v="2210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x v="2211"/>
    <x v="328"/>
    <n v="10"/>
    <x v="0"/>
    <s v="US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x v="2212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x v="2213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x v="2214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x v="2215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x v="2216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x v="2217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x v="2218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x v="2219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x v="15"/>
  </r>
  <r>
    <x v="2222"/>
    <s v="Passing Shot: Dice Tennis Game"/>
    <x v="2220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x v="2221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x v="2222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x v="2223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x v="2224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x v="2225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x v="2226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x v="2227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x v="2228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x v="2229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x v="2230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x v="2231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x v="2232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x v="2233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x v="2234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x v="2235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x v="2236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x v="2237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x v="2238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x v="2239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x v="2240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x v="2241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x v="2242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x v="2243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x v="2244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x v="2245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x v="2246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x v="2247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x v="2248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x v="2249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x v="2250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x v="2251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x v="2252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x v="2253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x v="2254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x v="2255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x v="2256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x v="2257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x v="2258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x v="2259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x v="2260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x v="2261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x v="2262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x v="2263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x v="2264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x v="2265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x v="2266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x v="2267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x v="2268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x v="2269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x v="2270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x v="2271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x v="2272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x v="2273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x v="2274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x v="2275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x v="2276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x v="2277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x v="2278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x v="2279"/>
    <x v="43"/>
    <n v="555"/>
    <x v="0"/>
    <s v="US"/>
    <s v="USD"/>
    <n v="1311576600"/>
    <n v="1306219897"/>
    <b v="0"/>
    <n v="11"/>
    <b v="1"/>
    <s v="music/rock"/>
    <n v="1.85"/>
    <n v="50.454545454545453"/>
    <x v="6"/>
    <x v="32"/>
  </r>
  <r>
    <x v="2282"/>
    <s v="Sage King's Debut Album"/>
    <x v="2280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x v="2281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x v="2282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x v="2283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x v="2284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x v="2285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x v="2286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x v="2287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x v="2288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x v="2289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x v="2290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x v="2291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x v="2292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x v="2293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x v="2294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x v="2295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x v="2296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x v="2297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x v="2298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x v="2299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1"/>
  </r>
  <r>
    <x v="2302"/>
    <s v="Wildcat Strike's 2nd album release - Digital Age"/>
    <x v="2300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x v="2301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x v="2302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x v="2303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x v="2304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x v="2305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x v="2306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x v="2307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x v="2308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x v="2309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x v="2310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x v="2311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x v="2312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x v="2313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x v="2314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x v="2315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x v="2316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x v="2317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x v="2318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x v="2319"/>
    <x v="339"/>
    <n v="4130"/>
    <x v="3"/>
    <s v="AT"/>
    <s v="EUR"/>
    <n v="1491282901"/>
    <n v="1488694501"/>
    <b v="0"/>
    <n v="64"/>
    <b v="0"/>
    <s v="food/small batch"/>
    <n v="0.39120962394619685"/>
    <n v="64.53125"/>
    <x v="4"/>
    <x v="14"/>
  </r>
  <r>
    <x v="2322"/>
    <s v="Jen bakes shortbread needs a commercial kitchen!"/>
    <x v="2320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x v="2321"/>
    <x v="49"/>
    <n v="120"/>
    <x v="3"/>
    <s v="US"/>
    <s v="USD"/>
    <n v="1490033247"/>
    <n v="1489428447"/>
    <b v="0"/>
    <n v="4"/>
    <b v="0"/>
    <s v="food/small batch"/>
    <n v="0.48"/>
    <n v="30"/>
    <x v="7"/>
    <x v="33"/>
  </r>
  <r>
    <x v="2324"/>
    <s v="Pies not Lies"/>
    <x v="2322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x v="2323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x v="2324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x v="2325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x v="2326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x v="2327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x v="2328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x v="2329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x v="2330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x v="2331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x v="2332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x v="2333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x v="2334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x v="2335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x v="2336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x v="2337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x v="2338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x v="2339"/>
    <x v="10"/>
    <n v="0"/>
    <x v="1"/>
    <s v="US"/>
    <s v="USD"/>
    <n v="1436729504"/>
    <n v="1434137504"/>
    <b v="0"/>
    <n v="0"/>
    <b v="0"/>
    <s v="technology/web"/>
    <n v="0"/>
    <e v="#DIV/0!"/>
    <x v="7"/>
    <x v="33"/>
  </r>
  <r>
    <x v="2342"/>
    <s v="The Future Mind of Business Project (Canceled)"/>
    <x v="2340"/>
    <x v="62"/>
    <n v="0"/>
    <x v="1"/>
    <s v="US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x v="2341"/>
    <x v="3"/>
    <n v="300"/>
    <x v="1"/>
    <s v="US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x v="2342"/>
    <x v="28"/>
    <n v="1"/>
    <x v="1"/>
    <s v="CA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x v="2343"/>
    <x v="9"/>
    <n v="0"/>
    <x v="1"/>
    <s v="US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x v="2344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x v="2345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x v="2346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x v="2347"/>
    <x v="340"/>
    <n v="0"/>
    <x v="1"/>
    <s v="SE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x v="2348"/>
    <x v="63"/>
    <n v="0"/>
    <x v="1"/>
    <s v="IE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x v="2349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x v="2350"/>
    <x v="13"/>
    <n v="0"/>
    <x v="1"/>
    <s v="US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x v="2351"/>
    <x v="28"/>
    <n v="0"/>
    <x v="1"/>
    <s v="US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x v="2352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x v="2353"/>
    <x v="6"/>
    <n v="55"/>
    <x v="1"/>
    <s v="AU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x v="2354"/>
    <x v="3"/>
    <n v="0"/>
    <x v="1"/>
    <s v="NL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x v="2355"/>
    <x v="100"/>
    <n v="0"/>
    <x v="1"/>
    <s v="GB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x v="2356"/>
    <x v="15"/>
    <n v="0"/>
    <x v="1"/>
    <s v="GB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x v="2357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x v="2358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x v="2359"/>
    <x v="48"/>
    <n v="0"/>
    <x v="1"/>
    <s v="CA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x v="2360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x v="2361"/>
    <x v="164"/>
    <n v="0"/>
    <x v="1"/>
    <s v="US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x v="2362"/>
    <x v="342"/>
    <n v="0"/>
    <x v="1"/>
    <s v="US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x v="2363"/>
    <x v="28"/>
    <n v="0"/>
    <x v="1"/>
    <s v="IT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x v="2364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x v="2365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x v="2366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x v="2367"/>
    <x v="31"/>
    <n v="0"/>
    <x v="1"/>
    <s v="US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x v="2368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x v="2369"/>
    <x v="13"/>
    <n v="0"/>
    <x v="1"/>
    <s v="US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x v="2370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x v="2371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x v="2372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x v="2373"/>
    <x v="3"/>
    <n v="0"/>
    <x v="1"/>
    <s v="US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x v="2374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x v="2375"/>
    <x v="30"/>
    <n v="0"/>
    <x v="1"/>
    <s v="CA"/>
    <s v="CAD"/>
    <n v="1480110783"/>
    <n v="1477515183"/>
    <b v="0"/>
    <n v="0"/>
    <b v="0"/>
    <s v="technology/web"/>
    <n v="0"/>
    <e v="#DIV/0!"/>
    <x v="2"/>
    <x v="7"/>
  </r>
  <r>
    <x v="2378"/>
    <s v="KEEPUP INC (Canceled)"/>
    <x v="2376"/>
    <x v="74"/>
    <n v="0"/>
    <x v="1"/>
    <s v="US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x v="2377"/>
    <x v="11"/>
    <n v="0"/>
    <x v="1"/>
    <s v="US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x v="2378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x v="2379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x v="2380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x v="2381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x v="2382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x v="2383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x v="2384"/>
    <x v="11"/>
    <n v="0"/>
    <x v="1"/>
    <s v="CA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x v="2385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x v="2386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x v="2387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x v="2388"/>
    <x v="345"/>
    <n v="0"/>
    <x v="1"/>
    <s v="AU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x v="2389"/>
    <x v="22"/>
    <n v="25"/>
    <x v="1"/>
    <s v="US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x v="2390"/>
    <x v="285"/>
    <n v="0"/>
    <x v="1"/>
    <s v="US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x v="2391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x v="2392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x v="2393"/>
    <x v="287"/>
    <n v="0"/>
    <x v="1"/>
    <s v="US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x v="2394"/>
    <x v="10"/>
    <n v="10"/>
    <x v="1"/>
    <s v="CH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x v="2395"/>
    <x v="346"/>
    <n v="0"/>
    <x v="1"/>
    <s v="US"/>
    <s v="USD"/>
    <n v="1420233256"/>
    <n v="1417641256"/>
    <b v="0"/>
    <n v="0"/>
    <b v="0"/>
    <s v="technology/web"/>
    <n v="0"/>
    <e v="#DIV/0!"/>
    <x v="2"/>
    <x v="7"/>
  </r>
  <r>
    <x v="2398"/>
    <s v="Roekee.com (Canceled)"/>
    <x v="2396"/>
    <x v="23"/>
    <n v="0"/>
    <x v="1"/>
    <s v="US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x v="2397"/>
    <x v="93"/>
    <n v="0"/>
    <x v="1"/>
    <s v="SE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x v="2398"/>
    <x v="63"/>
    <n v="0"/>
    <x v="1"/>
    <s v="AU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x v="2399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2"/>
    <x v="7"/>
  </r>
  <r>
    <x v="2402"/>
    <s v="Cupcake Truck Unite"/>
    <x v="2400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x v="2401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x v="2402"/>
    <x v="36"/>
    <n v="0"/>
    <x v="2"/>
    <s v="US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x v="2403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x v="2404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x v="2405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x v="2406"/>
    <x v="36"/>
    <n v="30"/>
    <x v="2"/>
    <s v="US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x v="2407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x v="2408"/>
    <x v="36"/>
    <n v="0"/>
    <x v="2"/>
    <s v="AU"/>
    <s v="AUD"/>
    <n v="1441619275"/>
    <n v="1439027275"/>
    <b v="0"/>
    <n v="0"/>
    <b v="0"/>
    <s v="food/food trucks"/>
    <n v="0"/>
    <e v="#DIV/0!"/>
    <x v="7"/>
    <x v="19"/>
  </r>
  <r>
    <x v="2411"/>
    <s v="Was ist das"/>
    <x v="2409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x v="2410"/>
    <x v="6"/>
    <n v="0"/>
    <x v="2"/>
    <s v="FR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x v="2411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x v="2412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x v="2413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x v="2414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x v="2415"/>
    <x v="28"/>
    <n v="0"/>
    <x v="2"/>
    <s v="US"/>
    <s v="USD"/>
    <n v="1407705187"/>
    <n v="1405113187"/>
    <b v="0"/>
    <n v="0"/>
    <b v="0"/>
    <s v="food/food trucks"/>
    <n v="0"/>
    <e v="#DIV/0!"/>
    <x v="7"/>
    <x v="19"/>
  </r>
  <r>
    <x v="2418"/>
    <s v="Mexican food truck"/>
    <x v="2416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x v="2417"/>
    <x v="9"/>
    <n v="0"/>
    <x v="2"/>
    <s v="US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x v="2418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x v="2419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x v="2420"/>
    <x v="2"/>
    <n v="1"/>
    <x v="2"/>
    <s v="US"/>
    <s v="USD"/>
    <n v="1426091036"/>
    <n v="1423502636"/>
    <b v="0"/>
    <n v="1"/>
    <b v="0"/>
    <s v="food/food trucks"/>
    <n v="2E-3"/>
    <n v="1"/>
    <x v="7"/>
    <x v="19"/>
  </r>
  <r>
    <x v="2423"/>
    <s v="FBTR BBQ"/>
    <x v="2421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x v="2422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x v="2423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x v="2424"/>
    <x v="22"/>
    <n v="0"/>
    <x v="2"/>
    <s v="US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x v="2425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x v="2426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x v="2427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x v="2428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x v="2429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x v="2430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x v="2431"/>
    <x v="3"/>
    <n v="0"/>
    <x v="2"/>
    <s v="US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x v="2432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x v="2433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x v="2434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x v="2435"/>
    <x v="6"/>
    <n v="0"/>
    <x v="2"/>
    <s v="US"/>
    <s v="USD"/>
    <n v="1426615200"/>
    <n v="1422400188"/>
    <b v="0"/>
    <n v="0"/>
    <b v="0"/>
    <s v="food/food trucks"/>
    <n v="0"/>
    <e v="#DIV/0!"/>
    <x v="7"/>
    <x v="19"/>
  </r>
  <r>
    <x v="2438"/>
    <s v="FOOD|Art"/>
    <x v="2436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x v="2437"/>
    <x v="3"/>
    <n v="0"/>
    <x v="2"/>
    <s v="US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x v="2438"/>
    <x v="10"/>
    <n v="10"/>
    <x v="2"/>
    <s v="BE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x v="2439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19"/>
  </r>
  <r>
    <x v="2442"/>
    <s v="Young Mountain Tea: A New White Tea from India's Himalayas"/>
    <x v="2440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x v="2441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x v="2442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x v="2443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x v="2444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x v="2445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x v="2446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x v="2447"/>
    <x v="3"/>
    <n v="10800"/>
    <x v="0"/>
    <s v="US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x v="2448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x v="2449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x v="2450"/>
    <x v="2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x v="2451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x v="2452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x v="2453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x v="2454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x v="2455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x v="2456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x v="2457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x v="2458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x v="2459"/>
    <x v="51"/>
    <n v="7785"/>
    <x v="0"/>
    <s v="US"/>
    <s v="USD"/>
    <n v="1317438000"/>
    <n v="1314577097"/>
    <b v="0"/>
    <n v="86"/>
    <b v="1"/>
    <s v="music/indie rock"/>
    <n v="1.038"/>
    <n v="90.523255813953483"/>
    <x v="7"/>
    <x v="33"/>
  </r>
  <r>
    <x v="2462"/>
    <s v="Help CHURCHES turn this song into an LGBT anthem!"/>
    <x v="2460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x v="2461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x v="2462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x v="2463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x v="2464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x v="2465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x v="2466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x v="2467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x v="2468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x v="2469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x v="2470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x v="2471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x v="2472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x v="2473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x v="2474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x v="2475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x v="2476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x v="2477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x v="2478"/>
    <x v="13"/>
    <n v="2000"/>
    <x v="0"/>
    <s v="US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x v="2479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x v="2480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x v="2481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x v="2482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x v="2483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x v="2484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x v="2485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x v="2486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x v="2487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x v="2488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x v="2489"/>
    <x v="2"/>
    <n v="516"/>
    <x v="0"/>
    <s v="US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x v="2490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x v="2491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x v="2492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x v="2493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x v="2494"/>
    <x v="12"/>
    <n v="6000"/>
    <x v="0"/>
    <s v="US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x v="2495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x v="2496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x v="2497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x v="2498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x v="2499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4"/>
    <x v="14"/>
  </r>
  <r>
    <x v="2502"/>
    <s v="Cupcake Chaos"/>
    <x v="2500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x v="2501"/>
    <x v="3"/>
    <n v="0"/>
    <x v="2"/>
    <s v="US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x v="2502"/>
    <x v="19"/>
    <n v="0"/>
    <x v="2"/>
    <s v="US"/>
    <s v="USD"/>
    <n v="1416014534"/>
    <n v="1413418934"/>
    <b v="0"/>
    <n v="0"/>
    <b v="0"/>
    <s v="food/restaurants"/>
    <n v="0"/>
    <e v="#DIV/0!"/>
    <x v="7"/>
    <x v="34"/>
  </r>
  <r>
    <x v="2505"/>
    <s v="PASTATUTION"/>
    <x v="2503"/>
    <x v="39"/>
    <n v="0"/>
    <x v="2"/>
    <s v="US"/>
    <s v="USD"/>
    <n v="1426292416"/>
    <n v="1423704016"/>
    <b v="0"/>
    <n v="0"/>
    <b v="0"/>
    <s v="food/restaurants"/>
    <n v="0"/>
    <e v="#DIV/0!"/>
    <x v="7"/>
    <x v="34"/>
  </r>
  <r>
    <x v="2506"/>
    <s v="Bowlz Cafe, Hull"/>
    <x v="2504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x v="2505"/>
    <x v="350"/>
    <n v="0"/>
    <x v="2"/>
    <s v="US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x v="2506"/>
    <x v="22"/>
    <n v="0"/>
    <x v="2"/>
    <s v="US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x v="2507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x v="2508"/>
    <x v="63"/>
    <n v="75"/>
    <x v="2"/>
    <s v="US"/>
    <s v="USD"/>
    <n v="1431647772"/>
    <n v="1426463772"/>
    <b v="0"/>
    <n v="2"/>
    <b v="0"/>
    <s v="food/restaurants"/>
    <n v="1.5E-3"/>
    <n v="37.5"/>
    <x v="7"/>
    <x v="34"/>
  </r>
  <r>
    <x v="2511"/>
    <s v="loluli's"/>
    <x v="2509"/>
    <x v="57"/>
    <n v="0"/>
    <x v="2"/>
    <s v="GB"/>
    <s v="GBP"/>
    <n v="1454323413"/>
    <n v="1451731413"/>
    <b v="0"/>
    <n v="0"/>
    <b v="0"/>
    <s v="food/restaurants"/>
    <n v="0"/>
    <e v="#DIV/0!"/>
    <x v="7"/>
    <x v="34"/>
  </r>
  <r>
    <x v="2512"/>
    <s v="Somethin' Tasty"/>
    <x v="2510"/>
    <x v="146"/>
    <n v="0"/>
    <x v="2"/>
    <s v="US"/>
    <s v="USD"/>
    <n v="1418504561"/>
    <n v="1417208561"/>
    <b v="0"/>
    <n v="0"/>
    <b v="0"/>
    <s v="food/restaurants"/>
    <n v="0"/>
    <e v="#DIV/0!"/>
    <x v="7"/>
    <x v="34"/>
  </r>
  <r>
    <x v="2513"/>
    <s v="Yahu Restaurants"/>
    <x v="2511"/>
    <x v="237"/>
    <n v="0"/>
    <x v="2"/>
    <s v="DE"/>
    <s v="EUR"/>
    <n v="1488067789"/>
    <n v="1482883789"/>
    <b v="0"/>
    <n v="0"/>
    <b v="0"/>
    <s v="food/restaurants"/>
    <n v="0"/>
    <e v="#DIV/0!"/>
    <x v="7"/>
    <x v="34"/>
  </r>
  <r>
    <x v="2514"/>
    <s v="Lunch For Tots"/>
    <x v="2512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x v="2513"/>
    <x v="1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x v="2516"/>
    <s v="Morning Glory"/>
    <x v="2514"/>
    <x v="29"/>
    <n v="0"/>
    <x v="2"/>
    <s v="US"/>
    <s v="USD"/>
    <n v="1417279252"/>
    <n v="1414683652"/>
    <b v="0"/>
    <n v="0"/>
    <b v="0"/>
    <s v="food/restaurants"/>
    <n v="0"/>
    <e v="#DIV/0!"/>
    <x v="7"/>
    <x v="34"/>
  </r>
  <r>
    <x v="2517"/>
    <s v="The Canteen"/>
    <x v="2515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x v="2516"/>
    <x v="10"/>
    <n v="0"/>
    <x v="2"/>
    <s v="US"/>
    <s v="USD"/>
    <n v="1415899228"/>
    <n v="1413303628"/>
    <b v="0"/>
    <n v="0"/>
    <b v="0"/>
    <s v="food/restaurants"/>
    <n v="0"/>
    <e v="#DIV/0!"/>
    <x v="7"/>
    <x v="34"/>
  </r>
  <r>
    <x v="2519"/>
    <s v="Kelli's Kitchen"/>
    <x v="2517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x v="2518"/>
    <x v="57"/>
    <n v="0"/>
    <x v="2"/>
    <s v="US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x v="2519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x v="34"/>
  </r>
  <r>
    <x v="2522"/>
    <s v="FALLING MAN @ Center for Contemporary Opera"/>
    <x v="2520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x v="2521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x v="2522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x v="2523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x v="2524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x v="2525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x v="2526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x v="2527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x v="2528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x v="2529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x v="2530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x v="2531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x v="2532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x v="2533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x v="2534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x v="2535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x v="2536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x v="2537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x v="2538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x v="25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x v="2540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x v="2541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x v="2542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x v="2543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x v="254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x v="2545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x v="2546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x v="2547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x v="2548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x v="2549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x v="2550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x v="2551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x v="2552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x v="2553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x v="2554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x v="2555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x v="2556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x v="2557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x v="2558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x v="2559"/>
    <x v="57"/>
    <n v="0"/>
    <x v="1"/>
    <s v="CA"/>
    <s v="CAD"/>
    <n v="1444740089"/>
    <n v="1442148089"/>
    <b v="0"/>
    <n v="0"/>
    <b v="0"/>
    <s v="food/food trucks"/>
    <n v="0"/>
    <e v="#DIV/0!"/>
    <x v="4"/>
    <x v="35"/>
  </r>
  <r>
    <x v="2562"/>
    <s v="Jamaican food truck in Munich in the making! (Canceled)"/>
    <x v="2560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x v="2561"/>
    <x v="22"/>
    <n v="0"/>
    <x v="1"/>
    <s v="US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x v="2562"/>
    <x v="79"/>
    <n v="0"/>
    <x v="1"/>
    <s v="CA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x v="2563"/>
    <x v="3"/>
    <n v="100"/>
    <x v="1"/>
    <s v="US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x v="2564"/>
    <x v="19"/>
    <n v="0"/>
    <x v="1"/>
    <s v="US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x v="2565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x v="2566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x v="2567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x v="2568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x v="2569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x v="2570"/>
    <x v="11"/>
    <n v="0"/>
    <x v="1"/>
    <s v="US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x v="2571"/>
    <x v="6"/>
    <n v="0"/>
    <x v="1"/>
    <s v="US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x v="2572"/>
    <x v="3"/>
    <n v="0"/>
    <x v="1"/>
    <s v="US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x v="2573"/>
    <x v="94"/>
    <n v="0"/>
    <x v="1"/>
    <s v="US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x v="2574"/>
    <x v="3"/>
    <n v="0"/>
    <x v="1"/>
    <s v="US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x v="2575"/>
    <x v="36"/>
    <n v="0"/>
    <x v="1"/>
    <s v="US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x v="2576"/>
    <x v="12"/>
    <n v="0"/>
    <x v="1"/>
    <s v="US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x v="2577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x v="2578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x v="2579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x v="2580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x v="2581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x v="2582"/>
    <x v="3"/>
    <n v="0"/>
    <x v="2"/>
    <s v="US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x v="2583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x v="2584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x v="2585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x v="2586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x v="2587"/>
    <x v="63"/>
    <n v="5"/>
    <x v="2"/>
    <s v="DK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x v="2588"/>
    <x v="9"/>
    <n v="0"/>
    <x v="2"/>
    <s v="AU"/>
    <s v="AUD"/>
    <n v="1453817297"/>
    <n v="1453212497"/>
    <b v="0"/>
    <n v="0"/>
    <b v="0"/>
    <s v="food/food trucks"/>
    <n v="0"/>
    <e v="#DIV/0!"/>
    <x v="7"/>
    <x v="19"/>
  </r>
  <r>
    <x v="2591"/>
    <s v="patent pending"/>
    <x v="2589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x v="2590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x v="2591"/>
    <x v="3"/>
    <n v="0"/>
    <x v="2"/>
    <s v="US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x v="2592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x v="2593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x v="2594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x v="2595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x v="2596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x v="2597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x v="2598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x v="2599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7"/>
    <x v="19"/>
  </r>
  <r>
    <x v="2602"/>
    <s v="Historic Robotic Spacecraft Poster Series"/>
    <x v="2600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x v="2601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x v="2602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x v="2603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x v="2604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x v="2605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x v="2606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x v="2607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x v="2608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x v="2609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x v="2610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x v="2611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x v="2612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x v="2613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x v="2614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x v="2615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x v="2616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x v="2617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x v="2618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x v="2619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x v="2620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x v="2621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x v="2622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x v="2623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x v="2624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x v="2625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x v="2626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x v="2627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x v="2628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x v="2629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x v="2630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x v="2631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x v="2632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x v="2633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x v="2634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x v="2635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x v="2636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x v="2637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x v="2638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x v="2639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x v="2640"/>
    <x v="69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x v="2641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x v="2642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x v="2643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x v="2644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x v="2645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x v="2646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x v="2647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x v="2648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x v="2649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x v="2650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x v="2651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x v="2652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x v="2653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x v="2654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x v="2655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x v="2656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x v="2657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x v="2658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x v="2659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6"/>
  </r>
  <r>
    <x v="2662"/>
    <s v="The Mini Maker, a kid focused makerspace"/>
    <x v="2660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x v="2661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x v="2662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x v="2663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x v="2664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x v="2665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x v="2666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x v="2667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x v="2668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x v="2669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x v="2670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x v="2671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x v="2672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x v="2673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x v="2674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x v="2675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x v="2676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x v="2677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x v="2678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x v="2679"/>
    <x v="6"/>
    <n v="55"/>
    <x v="2"/>
    <s v="US"/>
    <s v="USD"/>
    <n v="1405027750"/>
    <n v="1402867750"/>
    <b v="0"/>
    <n v="2"/>
    <b v="0"/>
    <s v="food/food trucks"/>
    <n v="6.875E-3"/>
    <n v="27.5"/>
    <x v="2"/>
    <x v="37"/>
  </r>
  <r>
    <x v="2682"/>
    <s v="Toastie's Gourmet Toast"/>
    <x v="2680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x v="2681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x v="2682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x v="2683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x v="2684"/>
    <x v="11"/>
    <n v="0"/>
    <x v="2"/>
    <s v="US"/>
    <s v="USD"/>
    <n v="1412119423"/>
    <n v="1410391423"/>
    <b v="0"/>
    <n v="0"/>
    <b v="0"/>
    <s v="food/food trucks"/>
    <n v="0"/>
    <e v="#DIV/0!"/>
    <x v="7"/>
    <x v="19"/>
  </r>
  <r>
    <x v="2687"/>
    <s v="Munch Wagon"/>
    <x v="2685"/>
    <x v="36"/>
    <n v="0"/>
    <x v="2"/>
    <s v="US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x v="2686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x v="2687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x v="2688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x v="2689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x v="2690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x v="2691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x v="2692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x v="2693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x v="2694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x v="2695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x v="2696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x v="2697"/>
    <x v="365"/>
    <n v="0"/>
    <x v="2"/>
    <s v="CA"/>
    <s v="CAD"/>
    <n v="1407533463"/>
    <n v="1404941463"/>
    <b v="0"/>
    <n v="0"/>
    <b v="0"/>
    <s v="food/food trucks"/>
    <n v="0"/>
    <e v="#DIV/0!"/>
    <x v="7"/>
    <x v="19"/>
  </r>
  <r>
    <x v="2700"/>
    <s v="Holly's Hot Stuff"/>
    <x v="2698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x v="2699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7"/>
    <x v="19"/>
  </r>
  <r>
    <x v="2702"/>
    <s v="Hygienic Art Amphitheater Project New London, Connecticut"/>
    <x v="2700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x v="2701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x v="2702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x v="2703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x v="2704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x v="2705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x v="2706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x v="2707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x v="2708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x v="2709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x v="2710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x v="2711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x v="2712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x v="2713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x v="2714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x v="2715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x v="2716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x v="2717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x v="2718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x v="2719"/>
    <x v="47"/>
    <n v="10965"/>
    <x v="0"/>
    <s v="GB"/>
    <s v="GBP"/>
    <n v="1378494000"/>
    <n v="1375880598"/>
    <b v="0"/>
    <n v="269"/>
    <b v="1"/>
    <s v="technology/hardware"/>
    <n v="14.62"/>
    <n v="40.762081784386616"/>
    <x v="1"/>
    <x v="38"/>
  </r>
  <r>
    <x v="2722"/>
    <s v="Ransomly | A bluetooth beacon to make any room app-free."/>
    <x v="2720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x v="2721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x v="2722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x v="2723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x v="2724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x v="2725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x v="2726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x v="2727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x v="2728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x v="2729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x v="2730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x v="2731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x v="2732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x v="2733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x v="2734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x v="2735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x v="2736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x v="2737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x v="2738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x v="2739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2"/>
    <x v="30"/>
  </r>
  <r>
    <x v="2742"/>
    <s v="What a Zoo!"/>
    <x v="2740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x v="2741"/>
    <x v="368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x v="2742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x v="2743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x v="2744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x v="2745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x v="2746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x v="2747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x v="2748"/>
    <x v="36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x v="2749"/>
    <x v="370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x v="2750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x v="2751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x v="2752"/>
    <x v="3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x v="2753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x v="2754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x v="2755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x v="2756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x v="2757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x v="2758"/>
    <x v="1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x v="2759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x v="2760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x v="2761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x v="2762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x v="2763"/>
    <x v="23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x v="2766"/>
    <s v="Jambie"/>
    <x v="2764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x v="2765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x v="2766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x v="2767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x v="2768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x v="2769"/>
    <x v="372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x v="2770"/>
    <x v="6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x v="2771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x v="2772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x v="2773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x v="2774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x v="2775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x v="2776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x v="2777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x v="2778"/>
    <x v="57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x v="2779"/>
    <x v="21"/>
    <n v="1316"/>
    <x v="0"/>
    <s v="US"/>
    <s v="USD"/>
    <n v="1423724400"/>
    <n v="1421274954"/>
    <b v="0"/>
    <n v="28"/>
    <b v="1"/>
    <s v="theater/plays"/>
    <n v="1.0528"/>
    <n v="47"/>
    <x v="3"/>
    <x v="39"/>
  </r>
  <r>
    <x v="2782"/>
    <s v="Better Than Ever Productions presents Geezer Game"/>
    <x v="2780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x v="2781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x v="2782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x v="2783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x v="2784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x v="2785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x v="2786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x v="2787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x v="2788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x v="2789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x v="2790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x v="2791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x v="2792"/>
    <x v="45"/>
    <n v="75"/>
    <x v="0"/>
    <s v="GB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x v="2793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x v="2794"/>
    <x v="134"/>
    <n v="924"/>
    <x v="0"/>
    <s v="GB"/>
    <s v="GBP"/>
    <n v="1404564028"/>
    <n v="1401972028"/>
    <b v="0"/>
    <n v="21"/>
    <b v="1"/>
    <s v="theater/plays"/>
    <n v="1.155"/>
    <n v="44"/>
    <x v="1"/>
    <x v="6"/>
  </r>
  <r>
    <x v="2797"/>
    <s v="Once Upon A Nightmare"/>
    <x v="2795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x v="2796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x v="2797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x v="2798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x v="2799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x v="2800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x v="2801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x v="2802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x v="2803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x v="2804"/>
    <x v="9"/>
    <n v="3363"/>
    <x v="0"/>
    <s v="GB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x v="2805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x v="2806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x v="2807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x v="2808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x v="2809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x v="2810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x v="2811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x v="2812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x v="2813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x v="2814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x v="2815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x v="2816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x v="2817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x v="2818"/>
    <x v="48"/>
    <n v="272"/>
    <x v="0"/>
    <s v="GB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x v="2819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x v="2820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x v="2821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x v="2822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x v="2823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x v="2824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x v="2825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x v="2826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x v="2827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x v="2828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x v="2829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x v="2830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x v="2831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x v="2832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x v="2833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x v="2834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x v="2835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x v="2836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x v="2837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x v="2838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x v="2839"/>
    <x v="28"/>
    <n v="10"/>
    <x v="2"/>
    <s v="GB"/>
    <s v="GBP"/>
    <n v="1450032297"/>
    <n v="1444844697"/>
    <b v="0"/>
    <n v="1"/>
    <b v="0"/>
    <s v="theater/plays"/>
    <n v="0.01"/>
    <n v="10"/>
    <x v="1"/>
    <x v="6"/>
  </r>
  <r>
    <x v="2842"/>
    <s v="HIDDEN: The FCO Plays"/>
    <x v="2840"/>
    <x v="15"/>
    <n v="0"/>
    <x v="2"/>
    <s v="GB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x v="2841"/>
    <x v="38"/>
    <n v="0"/>
    <x v="2"/>
    <s v="US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x v="2842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x v="2843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x v="2844"/>
    <x v="6"/>
    <n v="0"/>
    <x v="2"/>
    <s v="US"/>
    <s v="USD"/>
    <n v="1432917394"/>
    <n v="1429029394"/>
    <b v="0"/>
    <n v="0"/>
    <b v="0"/>
    <s v="theater/plays"/>
    <n v="0"/>
    <e v="#DIV/0!"/>
    <x v="1"/>
    <x v="6"/>
  </r>
  <r>
    <x v="2847"/>
    <s v="COLOR ME"/>
    <x v="2845"/>
    <x v="13"/>
    <n v="0"/>
    <x v="2"/>
    <s v="US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x v="2846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x v="2847"/>
    <x v="2"/>
    <n v="5"/>
    <x v="2"/>
    <s v="GB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x v="2848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x v="2849"/>
    <x v="37"/>
    <n v="0"/>
    <x v="2"/>
    <s v="IE"/>
    <s v="EUR"/>
    <n v="1454109420"/>
    <n v="1453334629"/>
    <b v="0"/>
    <n v="0"/>
    <b v="0"/>
    <s v="theater/plays"/>
    <n v="0"/>
    <e v="#DIV/0!"/>
    <x v="1"/>
    <x v="6"/>
  </r>
  <r>
    <x v="2852"/>
    <s v="Freedom Train"/>
    <x v="2850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x v="2851"/>
    <x v="196"/>
    <n v="0"/>
    <x v="2"/>
    <s v="CA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x v="2852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x v="2853"/>
    <x v="20"/>
    <n v="300"/>
    <x v="2"/>
    <s v="US"/>
    <s v="USD"/>
    <n v="1454110440"/>
    <n v="1451607071"/>
    <b v="0"/>
    <n v="5"/>
    <b v="0"/>
    <s v="theater/plays"/>
    <n v="0.5"/>
    <n v="60"/>
    <x v="1"/>
    <x v="6"/>
  </r>
  <r>
    <x v="2856"/>
    <s v="The JOkeress Going Live"/>
    <x v="2854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x v="2855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x v="2856"/>
    <x v="28"/>
    <n v="0"/>
    <x v="2"/>
    <s v="NL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x v="2857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x v="2858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x v="2859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x v="2860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x v="2861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x v="2862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x v="2863"/>
    <x v="374"/>
    <n v="0"/>
    <x v="2"/>
    <s v="US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x v="2864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x v="2865"/>
    <x v="30"/>
    <n v="504"/>
    <x v="2"/>
    <s v="US"/>
    <s v="USD"/>
    <n v="1467604800"/>
    <n v="1465533672"/>
    <b v="0"/>
    <n v="10"/>
    <b v="0"/>
    <s v="theater/plays"/>
    <n v="0.2016"/>
    <n v="50.4"/>
    <x v="1"/>
    <x v="6"/>
  </r>
  <r>
    <x v="2868"/>
    <s v="Becoming UNZIPPED"/>
    <x v="2866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x v="2867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x v="2868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x v="2869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x v="2870"/>
    <x v="9"/>
    <n v="0"/>
    <x v="2"/>
    <s v="US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x v="2871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x v="2872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x v="2873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x v="2874"/>
    <x v="60"/>
    <n v="0"/>
    <x v="2"/>
    <s v="US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x v="2875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x v="2876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x v="2877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x v="2878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x v="2879"/>
    <x v="62"/>
    <n v="0"/>
    <x v="2"/>
    <s v="US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x v="2880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x v="2881"/>
    <x v="3"/>
    <n v="1908"/>
    <x v="2"/>
    <s v="US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x v="2882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x v="2883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x v="2884"/>
    <x v="48"/>
    <n v="10"/>
    <x v="2"/>
    <s v="US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x v="2885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x v="2886"/>
    <x v="11"/>
    <n v="0"/>
    <x v="2"/>
    <s v="US"/>
    <s v="USD"/>
    <n v="1413608340"/>
    <n v="1412945440"/>
    <b v="0"/>
    <n v="0"/>
    <b v="0"/>
    <s v="theater/plays"/>
    <n v="0"/>
    <e v="#DIV/0!"/>
    <x v="1"/>
    <x v="6"/>
  </r>
  <r>
    <x v="2889"/>
    <s v="Halfway, Nebraska"/>
    <x v="2887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x v="2888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x v="2889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x v="2890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x v="2891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x v="2892"/>
    <x v="63"/>
    <n v="0"/>
    <x v="2"/>
    <s v="US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x v="2893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x v="2894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x v="2895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x v="2896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x v="2897"/>
    <x v="3"/>
    <n v="0"/>
    <x v="2"/>
    <s v="US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x v="2898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x v="2899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x v="2900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x v="2901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x v="2902"/>
    <x v="15"/>
    <n v="75"/>
    <x v="2"/>
    <s v="GB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x v="2903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x v="2904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x v="2905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x v="2906"/>
    <x v="376"/>
    <n v="264"/>
    <x v="2"/>
    <s v="US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x v="2907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x v="2910"/>
    <s v="Strive"/>
    <x v="2908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x v="2909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x v="2910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x v="2911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x v="2912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x v="2913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x v="2914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x v="2915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x v="2916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x v="2917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x v="2918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x v="2919"/>
    <x v="213"/>
    <n v="129"/>
    <x v="0"/>
    <s v="US"/>
    <s v="USD"/>
    <n v="1411679804"/>
    <n v="1409087804"/>
    <b v="0"/>
    <n v="3"/>
    <b v="1"/>
    <s v="theater/musical"/>
    <n v="1.29"/>
    <n v="43"/>
    <x v="1"/>
    <x v="6"/>
  </r>
  <r>
    <x v="2922"/>
    <s v="Les Miserables - Backing fund"/>
    <x v="2920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x v="2921"/>
    <x v="43"/>
    <n v="300"/>
    <x v="0"/>
    <s v="US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x v="2922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x v="2923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x v="2924"/>
    <x v="9"/>
    <n v="3750"/>
    <x v="0"/>
    <s v="US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x v="2925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x v="2926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x v="2927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x v="2928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x v="2929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x v="2930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x v="2931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x v="2932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x v="2933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x v="2934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x v="2937"/>
    <s v="UCAS"/>
    <x v="2935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x v="2936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x v="2937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x v="2938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x v="2939"/>
    <x v="31"/>
    <n v="1"/>
    <x v="2"/>
    <s v="US"/>
    <s v="USD"/>
    <n v="1425250955"/>
    <n v="1422658955"/>
    <b v="0"/>
    <n v="1"/>
    <b v="0"/>
    <s v="theater/spaces"/>
    <n v="4.0000000000000003E-5"/>
    <n v="1"/>
    <x v="1"/>
    <x v="40"/>
  </r>
  <r>
    <x v="2942"/>
    <s v="Penmar Community Arts Society"/>
    <x v="2940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x v="2941"/>
    <x v="9"/>
    <n v="0"/>
    <x v="2"/>
    <s v="US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x v="2942"/>
    <x v="3"/>
    <n v="100"/>
    <x v="2"/>
    <s v="US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x v="2943"/>
    <x v="63"/>
    <n v="0"/>
    <x v="2"/>
    <s v="US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x v="2944"/>
    <x v="13"/>
    <n v="2"/>
    <x v="2"/>
    <s v="GB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x v="2945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x v="2946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x v="2947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x v="2948"/>
    <x v="380"/>
    <n v="0"/>
    <x v="2"/>
    <s v="US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x v="2949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x v="2950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x v="2951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x v="2952"/>
    <x v="36"/>
    <n v="0"/>
    <x v="1"/>
    <s v="US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x v="2953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x v="2954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x v="2955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x v="2956"/>
    <x v="58"/>
    <n v="0"/>
    <x v="1"/>
    <s v="US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x v="2957"/>
    <x v="3"/>
    <n v="0"/>
    <x v="1"/>
    <s v="GB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x v="2958"/>
    <x v="381"/>
    <n v="0"/>
    <x v="1"/>
    <s v="US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x v="2959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38"/>
  </r>
  <r>
    <x v="2962"/>
    <s v="Grassroots Shakespeare Company â€¢ Arizona"/>
    <x v="2960"/>
    <x v="28"/>
    <n v="1218"/>
    <x v="0"/>
    <s v="US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x v="2961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x v="2962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x v="2963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x v="2964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x v="2965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x v="2966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x v="2967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x v="2968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x v="2969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x v="2970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x v="2971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x v="2972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x v="2973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x v="2974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x v="2975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x v="2976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x v="2977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x v="2978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x v="2979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6"/>
  </r>
  <r>
    <x v="2982"/>
    <s v="Railway Playhouse: Setting up a community arts space"/>
    <x v="2980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x v="2981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x v="2982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x v="2983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x v="2984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x v="2985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x v="2986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x v="2987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x v="2988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x v="2989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x v="2990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x v="2991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x v="2992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x v="2993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x v="2994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x v="2995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x v="2996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x v="2997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x v="2998"/>
    <x v="2"/>
    <n v="500"/>
    <x v="0"/>
    <s v="US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x v="2999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x v="3000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x v="3001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x v="3002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x v="3003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x v="3004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x v="3005"/>
    <x v="20"/>
    <n v="1080"/>
    <x v="0"/>
    <s v="US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x v="3006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x v="3007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x v="3008"/>
    <x v="15"/>
    <n v="2370"/>
    <x v="0"/>
    <s v="US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x v="3009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x v="3010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x v="3011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x v="3012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x v="3013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x v="3014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x v="3015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x v="3016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x v="3017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x v="3018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x v="3019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x v="3020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x v="3021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x v="3022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x v="3023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x v="3024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x v="3025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x v="3026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x v="3027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x v="3028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x v="3029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x v="3030"/>
    <x v="28"/>
    <n v="1272"/>
    <x v="0"/>
    <s v="US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x v="3031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x v="3032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x v="3033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x v="3034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x v="3035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x v="3036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x v="3037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x v="3038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x v="3039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x v="3040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x v="3041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x v="3042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x v="3043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x v="3044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x v="3045"/>
    <x v="2"/>
    <n v="745"/>
    <x v="0"/>
    <s v="US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x v="3046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x v="3047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x v="3048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x v="3049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x v="3050"/>
    <x v="63"/>
    <n v="75"/>
    <x v="2"/>
    <s v="US"/>
    <s v="USD"/>
    <n v="1432828740"/>
    <n v="1430237094"/>
    <b v="0"/>
    <n v="2"/>
    <b v="0"/>
    <s v="theater/spaces"/>
    <n v="1.5E-3"/>
    <n v="37.5"/>
    <x v="1"/>
    <x v="38"/>
  </r>
  <r>
    <x v="3053"/>
    <s v="Showroom"/>
    <x v="3051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x v="3052"/>
    <x v="43"/>
    <n v="0"/>
    <x v="2"/>
    <s v="US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x v="3053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x v="3054"/>
    <x v="31"/>
    <n v="0"/>
    <x v="2"/>
    <s v="US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x v="3055"/>
    <x v="63"/>
    <n v="0"/>
    <x v="2"/>
    <s v="GB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x v="3056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x v="3057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x v="3058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x v="3059"/>
    <x v="80"/>
    <n v="0"/>
    <x v="2"/>
    <s v="US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x v="3060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x v="3061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x v="3062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x v="3063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x v="3064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x v="3065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x v="3066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x v="3067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x v="3068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x v="3069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x v="3070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x v="3071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x v="3072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x v="3073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x v="3074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x v="3075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x v="3076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x v="3077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x v="3078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x v="3079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x v="3080"/>
    <x v="7"/>
    <n v="0"/>
    <x v="2"/>
    <s v="US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x v="3081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x v="3082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x v="3083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x v="3084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x v="3085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x v="3086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x v="3087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x v="3088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x v="3089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x v="3090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x v="3091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x v="3092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x v="3093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x v="3094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x v="3095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x v="3096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x v="3097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x v="3098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x v="3099"/>
    <x v="30"/>
    <n v="300"/>
    <x v="2"/>
    <s v="FR"/>
    <s v="EUR"/>
    <n v="1437033360"/>
    <n v="1434445937"/>
    <b v="0"/>
    <n v="12"/>
    <b v="0"/>
    <s v="theater/spaces"/>
    <n v="0.12"/>
    <n v="25"/>
    <x v="1"/>
    <x v="38"/>
  </r>
  <r>
    <x v="3102"/>
    <s v="Theatre Bath Bus"/>
    <x v="3100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x v="3101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x v="3102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x v="3103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x v="3104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x v="3105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x v="3106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x v="3107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x v="3108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x v="3109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x v="3110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x v="3111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x v="3112"/>
    <x v="96"/>
    <n v="0"/>
    <x v="2"/>
    <s v="US"/>
    <s v="USD"/>
    <n v="1411312250"/>
    <n v="1406128250"/>
    <b v="0"/>
    <n v="0"/>
    <b v="0"/>
    <s v="theater/spaces"/>
    <n v="0"/>
    <e v="#DIV/0!"/>
    <x v="1"/>
    <x v="38"/>
  </r>
  <r>
    <x v="3115"/>
    <s v="spoken word pop-up:"/>
    <x v="3113"/>
    <x v="3"/>
    <n v="300"/>
    <x v="2"/>
    <s v="SE"/>
    <s v="SEK"/>
    <n v="1465123427"/>
    <n v="1462531427"/>
    <b v="0"/>
    <n v="1"/>
    <b v="0"/>
    <s v="theater/spaces"/>
    <n v="0.03"/>
    <n v="300"/>
    <x v="1"/>
    <x v="38"/>
  </r>
  <r>
    <x v="3116"/>
    <s v="CoreCon Asylum"/>
    <x v="3114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x v="3115"/>
    <x v="28"/>
    <n v="1"/>
    <x v="2"/>
    <s v="GB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x v="3116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x v="3117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x v="3118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x v="3119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x v="3120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x v="3121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x v="3122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x v="3123"/>
    <x v="86"/>
    <n v="0"/>
    <x v="1"/>
    <s v="US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x v="3124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x v="3125"/>
    <x v="57"/>
    <n v="0"/>
    <x v="1"/>
    <s v="US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x v="3126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38"/>
  </r>
  <r>
    <x v="3129"/>
    <s v="Marcus Rashad's &quot;The Domino Effect Stage Play&quot;"/>
    <x v="3127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x v="3128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x v="3129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x v="3130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x v="3131"/>
    <x v="2"/>
    <n v="540"/>
    <x v="3"/>
    <s v="GB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x v="3132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x v="3133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x v="3134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x v="3135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x v="3136"/>
    <x v="48"/>
    <n v="0"/>
    <x v="3"/>
    <s v="GB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x v="3137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x v="3138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x v="3139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x v="3140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x v="3141"/>
    <x v="176"/>
    <n v="0"/>
    <x v="3"/>
    <s v="GB"/>
    <s v="GBP"/>
    <n v="1491726956"/>
    <n v="1489480556"/>
    <b v="0"/>
    <n v="0"/>
    <b v="0"/>
    <s v="theater/plays"/>
    <n v="0"/>
    <e v="#DIV/0!"/>
    <x v="1"/>
    <x v="6"/>
  </r>
  <r>
    <x v="3144"/>
    <s v="Benghazi Bergen-Belsen"/>
    <x v="3142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x v="3143"/>
    <x v="31"/>
    <n v="0"/>
    <x v="3"/>
    <s v="US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x v="3144"/>
    <x v="63"/>
    <n v="5250"/>
    <x v="3"/>
    <s v="MX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x v="3145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x v="3146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x v="3147"/>
    <x v="21"/>
    <n v="1300"/>
    <x v="0"/>
    <s v="US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x v="3148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x v="3149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x v="3150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x v="3151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x v="3152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x v="3153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x v="3154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x v="3155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x v="3156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x v="3157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x v="3158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x v="3159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x v="3160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x v="3161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x v="3162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x v="3163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x v="3164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x v="3165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x v="3166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x v="3167"/>
    <x v="6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x v="3168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x v="3169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x v="3170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x v="3171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x v="3172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x v="3173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x v="3174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x v="3175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x v="3176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x v="3177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x v="3178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x v="3179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x v="3180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x v="3181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x v="3182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x v="3183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x v="3186"/>
    <s v="Honest"/>
    <x v="3184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x v="3185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x v="3186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6"/>
  </r>
  <r>
    <x v="3189"/>
    <s v="Hednadotter Jubileumskonsert"/>
    <x v="3187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x v="3188"/>
    <x v="23"/>
    <n v="0"/>
    <x v="2"/>
    <s v="CA"/>
    <s v="CAD"/>
    <n v="1481258275"/>
    <n v="1478662675"/>
    <b v="0"/>
    <n v="0"/>
    <b v="0"/>
    <s v="theater/musical"/>
    <n v="0"/>
    <e v="#DIV/0!"/>
    <x v="1"/>
    <x v="40"/>
  </r>
  <r>
    <x v="3191"/>
    <s v="Decree 770: Europa"/>
    <x v="3189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x v="3190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x v="3191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x v="3192"/>
    <x v="34"/>
    <n v="0"/>
    <x v="2"/>
    <s v="US"/>
    <s v="USD"/>
    <n v="1437960598"/>
    <n v="1435368598"/>
    <b v="0"/>
    <n v="0"/>
    <b v="0"/>
    <s v="theater/musical"/>
    <n v="0"/>
    <e v="#DIV/0!"/>
    <x v="1"/>
    <x v="40"/>
  </r>
  <r>
    <x v="3195"/>
    <s v="Emerson Sings!"/>
    <x v="3193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x v="3194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x v="3195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x v="3196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x v="3197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x v="3198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x v="3199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x v="3200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x v="3201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x v="3202"/>
    <x v="2"/>
    <n v="0"/>
    <x v="2"/>
    <s v="US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x v="3203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x v="3204"/>
    <x v="10"/>
    <n v="0"/>
    <x v="2"/>
    <s v="US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x v="3205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x v="3206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40"/>
  </r>
  <r>
    <x v="3209"/>
    <s v="King Kirby, a play by Crystal Skillman and Fred Van Lente"/>
    <x v="3207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x v="3208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x v="3209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x v="3210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x v="3211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x v="3212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x v="3213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x v="3214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x v="3215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x v="3216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x v="3217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x v="3218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x v="3219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x v="3220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x v="3221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x v="3222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x v="3223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x v="3224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x v="3225"/>
    <x v="38"/>
    <n v="1500"/>
    <x v="0"/>
    <s v="GB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x v="3226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x v="3227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x v="3228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x v="3229"/>
    <x v="28"/>
    <n v="1610"/>
    <x v="0"/>
    <s v="US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x v="3230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x v="3231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x v="3232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x v="3233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x v="3234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x v="3235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x v="3236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x v="3237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x v="3238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x v="3239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x v="3240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x v="3241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x v="3242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x v="3243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x v="3244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x v="3245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x v="3246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x v="3247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x v="3248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x v="3249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x v="3250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x v="3251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x v="3252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x v="3253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x v="3254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x v="3255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x v="3256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x v="3257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x v="3258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x v="3259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x v="3260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x v="3261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x v="3262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x v="3263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x v="3266"/>
    <s v="Macbeth"/>
    <x v="3264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x v="3265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x v="3266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x v="3267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x v="3268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x v="3269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x v="3270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x v="3271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x v="3272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x v="3273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x v="3274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x v="3275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x v="3276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x v="3277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x v="3278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x v="3279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x v="3280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x v="3281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x v="3282"/>
    <x v="9"/>
    <n v="3048"/>
    <x v="0"/>
    <s v="US"/>
    <s v="USD"/>
    <n v="1454047140"/>
    <n v="1452546853"/>
    <b v="0"/>
    <n v="15"/>
    <b v="1"/>
    <s v="theater/plays"/>
    <n v="1.016"/>
    <n v="203.2"/>
    <x v="1"/>
    <x v="6"/>
  </r>
  <r>
    <x v="3285"/>
    <s v="By Morning"/>
    <x v="3283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x v="3284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x v="3285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x v="3286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x v="3287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x v="3288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x v="3289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x v="3290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x v="3291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x v="3292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x v="3293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x v="3294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x v="3295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x v="3296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x v="3297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x v="3298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x v="3299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x v="3300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x v="3301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x v="3302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x v="3303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x v="3304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x v="3305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x v="3306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x v="3307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x v="3308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x v="3309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x v="3310"/>
    <x v="30"/>
    <n v="2501"/>
    <x v="0"/>
    <s v="US"/>
    <s v="USD"/>
    <n v="1478901600"/>
    <n v="1477077946"/>
    <b v="0"/>
    <n v="41"/>
    <b v="1"/>
    <s v="theater/plays"/>
    <n v="1.0004"/>
    <n v="61"/>
    <x v="1"/>
    <x v="6"/>
  </r>
  <r>
    <x v="3313"/>
    <s v="Melbin the Accidental"/>
    <x v="3311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x v="3312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x v="3313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x v="3314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x v="3315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x v="3316"/>
    <x v="13"/>
    <n v="2512"/>
    <x v="0"/>
    <s v="CA"/>
    <s v="CAD"/>
    <n v="1460341800"/>
    <n v="1456902893"/>
    <b v="0"/>
    <n v="32"/>
    <b v="1"/>
    <s v="theater/plays"/>
    <n v="1.256"/>
    <n v="78.5"/>
    <x v="1"/>
    <x v="6"/>
  </r>
  <r>
    <x v="3319"/>
    <s v="Down the Rabbit Hole"/>
    <x v="3317"/>
    <x v="2"/>
    <n v="540"/>
    <x v="0"/>
    <s v="GB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x v="3318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x v="3319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x v="3320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x v="3321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x v="3322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x v="3323"/>
    <x v="44"/>
    <n v="450"/>
    <x v="0"/>
    <s v="GB"/>
    <s v="GBP"/>
    <n v="1428256277"/>
    <n v="1425235877"/>
    <b v="0"/>
    <n v="15"/>
    <b v="1"/>
    <s v="theater/plays"/>
    <n v="1.125"/>
    <n v="30"/>
    <x v="1"/>
    <x v="6"/>
  </r>
  <r>
    <x v="3326"/>
    <s v="Me? A Caregiver?"/>
    <x v="3324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x v="3325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x v="3326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x v="3327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x v="3328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x v="3329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x v="3330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x v="3331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x v="3332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x v="3333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x v="3334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x v="3335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x v="3336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x v="3337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x v="3338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x v="3339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x v="3340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x v="3341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x v="3342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x v="3343"/>
    <x v="2"/>
    <n v="650"/>
    <x v="0"/>
    <s v="US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x v="3344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x v="3345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x v="3346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x v="3347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x v="3348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x v="3349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x v="3350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x v="3351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x v="3352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x v="3353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x v="3354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x v="3355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x v="3356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x v="3357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x v="3358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x v="3359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x v="3360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x v="3361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x v="3362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x v="3363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x v="3364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x v="3365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x v="3366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x v="3367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x v="3368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x v="3369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x v="3370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x v="3371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x v="3372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x v="3373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x v="3376"/>
    <s v="The Tutors"/>
    <x v="3374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x v="3375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x v="3376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x v="3377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x v="3378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x v="3379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x v="3380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x v="3381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x v="3382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x v="3383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x v="3384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x v="3385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x v="3386"/>
    <x v="15"/>
    <n v="1557"/>
    <x v="0"/>
    <s v="GB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x v="3387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x v="3388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x v="3389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x v="3392"/>
    <s v="1 in 3"/>
    <x v="3390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x v="3391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x v="3392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x v="3395"/>
    <s v="MIRAMAR"/>
    <x v="3393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x v="3394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x v="3395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x v="3396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x v="3397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x v="3398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x v="3399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x v="3400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x v="3401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x v="3402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x v="3403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x v="3404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x v="3405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x v="3406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x v="3407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x v="3408"/>
    <x v="9"/>
    <n v="3255"/>
    <x v="0"/>
    <s v="US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x v="3409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x v="3410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x v="3411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x v="3412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x v="3413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x v="3414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x v="3415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x v="3416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x v="3417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x v="3418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x v="3419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x v="3420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x v="3421"/>
    <x v="49"/>
    <n v="350"/>
    <x v="0"/>
    <s v="US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x v="3422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x v="3423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x v="3424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x v="3425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x v="3426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x v="3427"/>
    <x v="325"/>
    <n v="195"/>
    <x v="0"/>
    <s v="GB"/>
    <s v="GBP"/>
    <n v="1478046661"/>
    <n v="1476837061"/>
    <b v="0"/>
    <n v="12"/>
    <b v="1"/>
    <s v="theater/plays"/>
    <n v="1.3"/>
    <n v="16.25"/>
    <x v="1"/>
    <x v="6"/>
  </r>
  <r>
    <x v="3430"/>
    <s v="Being Patient"/>
    <x v="3428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x v="3429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x v="3430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x v="3431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x v="3432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x v="3433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x v="3434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x v="3435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x v="3436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x v="3437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x v="3438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x v="3439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x v="3440"/>
    <x v="49"/>
    <n v="250"/>
    <x v="0"/>
    <s v="US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x v="3441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x v="3442"/>
    <x v="43"/>
    <n v="867"/>
    <x v="0"/>
    <s v="AU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x v="3443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x v="3444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x v="3445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x v="3446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x v="3447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x v="3448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x v="3449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x v="3450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x v="3451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x v="3452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x v="3453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x v="3456"/>
    <s v="THIEF"/>
    <x v="3454"/>
    <x v="9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x v="3455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x v="3456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x v="3457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x v="3458"/>
    <x v="2"/>
    <n v="950"/>
    <x v="0"/>
    <s v="GB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x v="3459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x v="3460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x v="3461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x v="3462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x v="3463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x v="3464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x v="3465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x v="3466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x v="3467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x v="3468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x v="3469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x v="3470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x v="3471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x v="3474"/>
    <s v="Be Prepared"/>
    <x v="3472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x v="3475"/>
    <s v="Score"/>
    <x v="3473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x v="3474"/>
    <x v="43"/>
    <n v="312"/>
    <x v="0"/>
    <s v="US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x v="3475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x v="3476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x v="3477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x v="3478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x v="3479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x v="3480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x v="3481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x v="3482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x v="3483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x v="3484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x v="348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x v="3486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x v="3487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x v="3488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x v="3489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x v="3490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x v="3491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x v="3492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x v="3493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x v="3494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x v="3495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x v="3496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x v="3497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x v="3498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x v="3499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x v="3500"/>
    <x v="23"/>
    <n v="4216"/>
    <x v="0"/>
    <s v="US"/>
    <s v="USD"/>
    <n v="1458100740"/>
    <n v="1456862924"/>
    <b v="0"/>
    <n v="31"/>
    <b v="1"/>
    <s v="theater/plays"/>
    <n v="1.054"/>
    <n v="136"/>
    <x v="1"/>
    <x v="6"/>
  </r>
  <r>
    <x v="3503"/>
    <s v="Tarantella"/>
    <x v="3501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x v="3502"/>
    <x v="28"/>
    <n v="1000"/>
    <x v="0"/>
    <s v="US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x v="3503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x v="3504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x v="3505"/>
    <x v="3"/>
    <n v="10440"/>
    <x v="0"/>
    <s v="US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x v="3506"/>
    <x v="213"/>
    <n v="180"/>
    <x v="0"/>
    <s v="GB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x v="3507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x v="3508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x v="3509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x v="3510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x v="3511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x v="3512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x v="3513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x v="3514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x v="3515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x v="3516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x v="3517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x v="3518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x v="3519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x v="3520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x v="3521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x v="3522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x v="3523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x v="3524"/>
    <x v="126"/>
    <n v="3366"/>
    <x v="0"/>
    <s v="US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x v="3525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x v="3526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x v="3527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x v="3528"/>
    <x v="181"/>
    <n v="2750"/>
    <x v="0"/>
    <s v="GB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x v="3529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x v="3530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x v="3531"/>
    <x v="2"/>
    <n v="631"/>
    <x v="0"/>
    <s v="US"/>
    <s v="USD"/>
    <n v="1447269367"/>
    <n v="1444673767"/>
    <b v="0"/>
    <n v="8"/>
    <b v="1"/>
    <s v="theater/plays"/>
    <n v="1.262"/>
    <n v="78.875"/>
    <x v="1"/>
    <x v="6"/>
  </r>
  <r>
    <x v="3534"/>
    <s v="Night of Ashes"/>
    <x v="3532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x v="3533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x v="3534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x v="3535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x v="3536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x v="3537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x v="3538"/>
    <x v="43"/>
    <n v="369"/>
    <x v="0"/>
    <s v="GB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x v="3539"/>
    <x v="38"/>
    <n v="1260"/>
    <x v="0"/>
    <s v="GB"/>
    <s v="GBP"/>
    <n v="1441042275"/>
    <n v="1438882275"/>
    <b v="0"/>
    <n v="32"/>
    <b v="1"/>
    <s v="theater/plays"/>
    <n v="1.05"/>
    <n v="39.375"/>
    <x v="1"/>
    <x v="6"/>
  </r>
  <r>
    <x v="3542"/>
    <s v="Gifts of War"/>
    <x v="3540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x v="3541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x v="3542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x v="3543"/>
    <x v="49"/>
    <n v="251"/>
    <x v="0"/>
    <s v="US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x v="3544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x v="3545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x v="3546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x v="3547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x v="3548"/>
    <x v="3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x v="3549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x v="3550"/>
    <x v="414"/>
    <n v="773"/>
    <x v="0"/>
    <s v="GB"/>
    <s v="GBP"/>
    <n v="1403964324"/>
    <n v="1401372324"/>
    <b v="0"/>
    <n v="20"/>
    <b v="1"/>
    <s v="theater/plays"/>
    <n v="1"/>
    <n v="38.65"/>
    <x v="1"/>
    <x v="6"/>
  </r>
  <r>
    <x v="3553"/>
    <s v="Coming Home"/>
    <x v="3551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x v="3552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x v="3553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x v="3556"/>
    <s v="Immortal"/>
    <x v="3554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x v="3555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x v="3556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x v="3557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x v="3558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x v="3559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x v="3560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x v="3561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x v="3562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x v="3563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x v="3564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x v="3565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x v="3566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x v="3567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x v="3568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x v="3569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x v="3570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x v="3571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x v="3572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x v="3573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x v="3574"/>
    <x v="213"/>
    <n v="100"/>
    <x v="0"/>
    <s v="US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x v="3575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x v="3578"/>
    <s v="Home"/>
    <x v="3576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x v="3577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x v="3578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x v="3579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x v="3580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x v="3581"/>
    <x v="9"/>
    <n v="3255"/>
    <x v="0"/>
    <s v="US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x v="3582"/>
    <x v="9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x v="3583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x v="3584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x v="3585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x v="3586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x v="3587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x v="3588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x v="3589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x v="3590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x v="3591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x v="3592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x v="3593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x v="3594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x v="3595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x v="3596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x v="3597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x v="3600"/>
    <s v="Pariah"/>
    <x v="3598"/>
    <x v="185"/>
    <n v="13"/>
    <x v="0"/>
    <s v="US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x v="3599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x v="3600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x v="3601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x v="3602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x v="3603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x v="3604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x v="3605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x v="3606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x v="3607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x v="3608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x v="3609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x v="3610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x v="3611"/>
    <x v="21"/>
    <n v="1250"/>
    <x v="0"/>
    <s v="US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x v="3612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x v="3613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x v="3614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x v="3615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x v="3616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x v="3617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x v="3618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x v="3619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x v="3620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x v="3621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x v="3622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x v="3623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x v="3624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x v="3625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x v="3626"/>
    <x v="57"/>
    <n v="0"/>
    <x v="2"/>
    <s v="US"/>
    <s v="USD"/>
    <n v="1450040396"/>
    <n v="1444852796"/>
    <b v="0"/>
    <n v="0"/>
    <b v="0"/>
    <s v="theater/musical"/>
    <n v="0"/>
    <e v="#DIV/0!"/>
    <x v="1"/>
    <x v="6"/>
  </r>
  <r>
    <x v="3629"/>
    <s v="Capricorn Horn- Entertainment for the World's Finest Gents"/>
    <x v="3627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x v="3628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x v="3629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x v="3630"/>
    <x v="2"/>
    <n v="100"/>
    <x v="2"/>
    <s v="GB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x v="3631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x v="3632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x v="3633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x v="3634"/>
    <x v="60"/>
    <n v="0"/>
    <x v="2"/>
    <s v="US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x v="3635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x v="3636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x v="3639"/>
    <s v="POE!"/>
    <x v="3637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x v="3638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x v="3639"/>
    <x v="9"/>
    <n v="0"/>
    <x v="2"/>
    <s v="US"/>
    <s v="USD"/>
    <n v="1412485200"/>
    <n v="1410966179"/>
    <b v="0"/>
    <n v="0"/>
    <b v="0"/>
    <s v="theater/musical"/>
    <n v="0"/>
    <e v="#DIV/0!"/>
    <x v="1"/>
    <x v="40"/>
  </r>
  <r>
    <x v="3642"/>
    <s v="My own musical"/>
    <x v="3640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x v="3641"/>
    <x v="31"/>
    <n v="0"/>
    <x v="2"/>
    <s v="US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x v="3642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x v="3643"/>
    <x v="28"/>
    <n v="1"/>
    <x v="2"/>
    <s v="CA"/>
    <s v="CAD"/>
    <n v="1479773838"/>
    <n v="1477178238"/>
    <b v="0"/>
    <n v="1"/>
    <b v="0"/>
    <s v="theater/musical"/>
    <n v="1E-3"/>
    <n v="1"/>
    <x v="1"/>
    <x v="40"/>
  </r>
  <r>
    <x v="3646"/>
    <s v="Our Sacred Honor"/>
    <x v="3644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x v="3645"/>
    <x v="2"/>
    <n v="30"/>
    <x v="2"/>
    <s v="GB"/>
    <s v="GBP"/>
    <n v="1475258327"/>
    <n v="1471370327"/>
    <b v="0"/>
    <n v="2"/>
    <b v="0"/>
    <s v="theater/musical"/>
    <n v="0.06"/>
    <n v="15"/>
    <x v="1"/>
    <x v="40"/>
  </r>
  <r>
    <x v="3648"/>
    <s v="Moth Theater Lives"/>
    <x v="3646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40"/>
  </r>
  <r>
    <x v="3649"/>
    <s v="Honest Aesop's Fables - Tall tales for short people"/>
    <x v="3647"/>
    <x v="47"/>
    <n v="780"/>
    <x v="0"/>
    <s v="CA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x v="3648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x v="3649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x v="3650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x v="3651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x v="3652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x v="3653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x v="3654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x v="3655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x v="3656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x v="3657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x v="3658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x v="3659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x v="3660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x v="3661"/>
    <x v="419"/>
    <n v="234"/>
    <x v="0"/>
    <s v="GB"/>
    <s v="GBP"/>
    <n v="1482321030"/>
    <n v="1477133430"/>
    <b v="0"/>
    <n v="9"/>
    <b v="1"/>
    <s v="theater/plays"/>
    <n v="1.04"/>
    <n v="26"/>
    <x v="1"/>
    <x v="6"/>
  </r>
  <r>
    <x v="3664"/>
    <s v="Cubs: an Original Work"/>
    <x v="3662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x v="3663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x v="3664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x v="3665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x v="3666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x v="3667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x v="3668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x v="3669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x v="3670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x v="3671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x v="3672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x v="3673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x v="3674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x v="3675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x v="3676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x v="3677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x v="3678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x v="3679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x v="3680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x v="3681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x v="3682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x v="3683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x v="3684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x v="3685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x v="3686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x v="3687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x v="3688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x v="3689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x v="3690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x v="3691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x v="3692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x v="3693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x v="3694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x v="3695"/>
    <x v="13"/>
    <n v="2160"/>
    <x v="0"/>
    <s v="GB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x v="3696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x v="3697"/>
    <x v="30"/>
    <n v="2520"/>
    <x v="0"/>
    <s v="US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x v="3698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x v="3699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x v="3700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x v="3701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x v="3702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x v="3703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x v="3704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x v="3705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x v="3706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x v="3707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x v="3708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x v="3709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x v="3710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x v="3711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x v="3712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x v="3713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x v="3714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x v="3715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x v="3716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x v="3717"/>
    <x v="48"/>
    <n v="420"/>
    <x v="0"/>
    <s v="GB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x v="3718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x v="3719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x v="3720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x v="3721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x v="3722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x v="3723"/>
    <x v="43"/>
    <n v="381"/>
    <x v="0"/>
    <s v="GB"/>
    <s v="GBP"/>
    <n v="1455831000"/>
    <n v="1454366467"/>
    <b v="0"/>
    <n v="15"/>
    <b v="1"/>
    <s v="theater/plays"/>
    <n v="1.27"/>
    <n v="25.4"/>
    <x v="1"/>
    <x v="6"/>
  </r>
  <r>
    <x v="3726"/>
    <s v="Howard's End 3.0"/>
    <x v="3724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x v="3725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x v="3726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x v="3727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x v="3728"/>
    <x v="28"/>
    <n v="100"/>
    <x v="2"/>
    <s v="US"/>
    <s v="USD"/>
    <n v="1439828159"/>
    <n v="1437236159"/>
    <b v="0"/>
    <n v="1"/>
    <b v="0"/>
    <s v="theater/plays"/>
    <n v="0.1"/>
    <n v="100"/>
    <x v="1"/>
    <x v="6"/>
  </r>
  <r>
    <x v="3731"/>
    <s v="The Rabbit on the Moon"/>
    <x v="3729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x v="3730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x v="3731"/>
    <x v="15"/>
    <n v="0"/>
    <x v="2"/>
    <s v="US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x v="3732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x v="3733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x v="3734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x v="3735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x v="3736"/>
    <x v="15"/>
    <n v="270"/>
    <x v="2"/>
    <s v="GB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x v="3737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x v="3738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x v="3739"/>
    <x v="22"/>
    <n v="0"/>
    <x v="2"/>
    <s v="US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x v="3740"/>
    <x v="10"/>
    <n v="100"/>
    <x v="2"/>
    <s v="US"/>
    <s v="USD"/>
    <n v="1409980144"/>
    <n v="1407388144"/>
    <b v="0"/>
    <n v="4"/>
    <b v="0"/>
    <s v="theater/plays"/>
    <n v="0.02"/>
    <n v="25"/>
    <x v="1"/>
    <x v="6"/>
  </r>
  <r>
    <x v="3743"/>
    <s v="Down the Mississippi"/>
    <x v="3741"/>
    <x v="41"/>
    <n v="0"/>
    <x v="2"/>
    <s v="US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x v="3742"/>
    <x v="38"/>
    <n v="0"/>
    <x v="2"/>
    <s v="US"/>
    <s v="USD"/>
    <n v="1404532740"/>
    <n v="1401823952"/>
    <b v="0"/>
    <n v="0"/>
    <b v="0"/>
    <s v="theater/plays"/>
    <n v="0"/>
    <e v="#DIV/0!"/>
    <x v="1"/>
    <x v="6"/>
  </r>
  <r>
    <x v="3745"/>
    <s v="Tyke Theatre Web Show"/>
    <x v="3743"/>
    <x v="213"/>
    <n v="10"/>
    <x v="2"/>
    <s v="US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x v="3744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x v="3745"/>
    <x v="30"/>
    <n v="25"/>
    <x v="2"/>
    <s v="GB"/>
    <s v="GBP"/>
    <n v="1436137140"/>
    <n v="1433833896"/>
    <b v="0"/>
    <n v="1"/>
    <b v="0"/>
    <s v="theater/plays"/>
    <n v="0.01"/>
    <n v="25"/>
    <x v="1"/>
    <x v="6"/>
  </r>
  <r>
    <x v="3748"/>
    <s v="CAUCUS! THE MUSICAL"/>
    <x v="3746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6"/>
  </r>
  <r>
    <x v="3749"/>
    <s v="Dante's Capstone Project: Who am I?"/>
    <x v="3747"/>
    <x v="2"/>
    <n v="525"/>
    <x v="0"/>
    <s v="US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x v="3748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x v="3749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x v="3750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x v="3751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x v="3752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x v="3753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x v="3754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x v="3755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x v="3756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x v="3757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x v="3758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x v="3759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x v="3760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x v="3761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x v="3762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x v="3763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x v="3764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x v="3765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x v="3766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x v="3767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x v="3768"/>
    <x v="13"/>
    <n v="2000"/>
    <x v="0"/>
    <s v="GB"/>
    <s v="GBP"/>
    <n v="1434234010"/>
    <n v="1431642010"/>
    <b v="0"/>
    <n v="20"/>
    <b v="1"/>
    <s v="theater/musical"/>
    <n v="1"/>
    <n v="100"/>
    <x v="1"/>
    <x v="40"/>
  </r>
  <r>
    <x v="3771"/>
    <s v="COME OUT SWINGIN'!"/>
    <x v="3769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x v="3770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x v="3771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x v="3772"/>
    <x v="30"/>
    <n v="2500"/>
    <x v="0"/>
    <s v="CA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x v="3773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x v="3774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x v="3775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x v="3776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x v="3777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x v="3778"/>
    <x v="30"/>
    <n v="3000"/>
    <x v="0"/>
    <s v="US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x v="3779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x v="3780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x v="3781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x v="3782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x v="3783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x v="3784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x v="3785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x v="3786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x v="3787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x v="3788"/>
    <x v="36"/>
    <n v="0"/>
    <x v="2"/>
    <s v="US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x v="3789"/>
    <x v="15"/>
    <n v="0"/>
    <x v="2"/>
    <s v="US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x v="3790"/>
    <x v="78"/>
    <n v="35"/>
    <x v="2"/>
    <s v="US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x v="3791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x v="3792"/>
    <x v="10"/>
    <n v="50"/>
    <x v="2"/>
    <s v="GB"/>
    <s v="GBP"/>
    <n v="1433685354"/>
    <n v="1431093354"/>
    <b v="0"/>
    <n v="1"/>
    <b v="0"/>
    <s v="theater/musical"/>
    <n v="0.01"/>
    <n v="50"/>
    <x v="1"/>
    <x v="40"/>
  </r>
  <r>
    <x v="3795"/>
    <s v="Duodeca"/>
    <x v="3793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x v="3794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x v="3795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x v="3796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x v="3797"/>
    <x v="3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x v="3798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x v="3799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x v="3800"/>
    <x v="9"/>
    <n v="0"/>
    <x v="2"/>
    <s v="US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x v="3801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x v="3802"/>
    <x v="6"/>
    <n v="0"/>
    <x v="2"/>
    <s v="US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x v="3803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x v="3804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x v="3805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x v="3806"/>
    <x v="28"/>
    <n v="1000"/>
    <x v="0"/>
    <s v="GB"/>
    <s v="GBP"/>
    <n v="1429955619"/>
    <n v="1424775219"/>
    <b v="0"/>
    <n v="24"/>
    <b v="1"/>
    <s v="theater/plays"/>
    <n v="1"/>
    <n v="41.666666666666664"/>
    <x v="1"/>
    <x v="40"/>
  </r>
  <r>
    <x v="3809"/>
    <s v="15% of The Seagull Flies to Edinburgh"/>
    <x v="3807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x v="3808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x v="3809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x v="3810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x v="3811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x v="3812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x v="3813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x v="3814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x v="3815"/>
    <x v="13"/>
    <n v="2145"/>
    <x v="0"/>
    <s v="US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x v="3816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x v="3705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x v="3817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x v="3818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x v="3819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x v="3820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x v="3821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x v="3822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x v="3823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x v="3824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x v="3825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x v="3826"/>
    <x v="2"/>
    <n v="501"/>
    <x v="0"/>
    <s v="US"/>
    <s v="USD"/>
    <n v="1472676371"/>
    <n v="1470948371"/>
    <b v="0"/>
    <n v="8"/>
    <b v="1"/>
    <s v="theater/plays"/>
    <n v="1.002"/>
    <n v="62.625"/>
    <x v="1"/>
    <x v="6"/>
  </r>
  <r>
    <x v="3830"/>
    <s v="Run Away"/>
    <x v="3827"/>
    <x v="213"/>
    <n v="225"/>
    <x v="0"/>
    <s v="US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x v="3828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x v="3829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x v="3830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x v="3831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x v="3832"/>
    <x v="48"/>
    <n v="320"/>
    <x v="0"/>
    <s v="GB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x v="3833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x v="3834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x v="3835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x v="3836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x v="3837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x v="3838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x v="3839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x v="3840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x v="3841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x v="3842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x v="3843"/>
    <x v="39"/>
    <n v="189"/>
    <x v="2"/>
    <s v="US"/>
    <s v="USD"/>
    <n v="1412405940"/>
    <n v="1409721542"/>
    <b v="1"/>
    <n v="8"/>
    <b v="0"/>
    <s v="theater/plays"/>
    <n v="2.7E-2"/>
    <n v="23.625"/>
    <x v="1"/>
    <x v="6"/>
  </r>
  <r>
    <x v="3847"/>
    <s v="Madame X"/>
    <x v="3844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x v="3845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x v="3846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x v="3847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x v="3848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x v="3849"/>
    <x v="3"/>
    <n v="20"/>
    <x v="2"/>
    <s v="US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x v="3850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x v="3851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x v="3852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x v="3853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x v="3854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x v="3855"/>
    <x v="2"/>
    <n v="10"/>
    <x v="2"/>
    <s v="GB"/>
    <s v="GBP"/>
    <n v="1432328400"/>
    <n v="1430734844"/>
    <b v="0"/>
    <n v="1"/>
    <b v="0"/>
    <s v="theater/plays"/>
    <n v="0.02"/>
    <n v="10"/>
    <x v="1"/>
    <x v="6"/>
  </r>
  <r>
    <x v="3859"/>
    <s v="What Dreams Were Made Of"/>
    <x v="3856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x v="3857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x v="3858"/>
    <x v="13"/>
    <n v="100"/>
    <x v="2"/>
    <s v="US"/>
    <s v="USD"/>
    <n v="1415828820"/>
    <n v="1412258977"/>
    <b v="0"/>
    <n v="1"/>
    <b v="0"/>
    <s v="theater/plays"/>
    <n v="0.05"/>
    <n v="100"/>
    <x v="1"/>
    <x v="6"/>
  </r>
  <r>
    <x v="3862"/>
    <s v="The Container Play"/>
    <x v="3859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x v="3860"/>
    <x v="12"/>
    <n v="0"/>
    <x v="2"/>
    <s v="US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x v="3861"/>
    <x v="10"/>
    <n v="60"/>
    <x v="2"/>
    <s v="US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x v="3862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x v="3863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x v="3864"/>
    <x v="13"/>
    <n v="251"/>
    <x v="2"/>
    <s v="US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x v="3865"/>
    <x v="10"/>
    <n v="10"/>
    <x v="1"/>
    <s v="GB"/>
    <s v="GBP"/>
    <n v="1410191405"/>
    <n v="1408031405"/>
    <b v="0"/>
    <n v="1"/>
    <b v="0"/>
    <s v="theater/musical"/>
    <n v="2E-3"/>
    <n v="10"/>
    <x v="1"/>
    <x v="6"/>
  </r>
  <r>
    <x v="3869"/>
    <s v="The Masturbation Musical (Canceled)"/>
    <x v="3866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x v="3867"/>
    <x v="3"/>
    <n v="1500"/>
    <x v="1"/>
    <s v="US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x v="3868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x v="3869"/>
    <x v="36"/>
    <n v="0"/>
    <x v="1"/>
    <s v="US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x v="3870"/>
    <x v="62"/>
    <n v="0"/>
    <x v="1"/>
    <s v="US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x v="3871"/>
    <x v="420"/>
    <n v="0"/>
    <x v="1"/>
    <s v="NZ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x v="3872"/>
    <x v="11"/>
    <n v="0"/>
    <x v="1"/>
    <s v="DK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x v="3873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x v="3874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x v="3875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x v="3876"/>
    <x v="36"/>
    <n v="0"/>
    <x v="1"/>
    <s v="GB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x v="3877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x v="3878"/>
    <x v="2"/>
    <n v="25"/>
    <x v="1"/>
    <s v="US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x v="3879"/>
    <x v="11"/>
    <n v="0"/>
    <x v="1"/>
    <s v="AU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x v="3880"/>
    <x v="36"/>
    <n v="0"/>
    <x v="1"/>
    <s v="GB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x v="3881"/>
    <x v="3"/>
    <n v="0"/>
    <x v="1"/>
    <s v="US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x v="3882"/>
    <x v="427"/>
    <n v="0"/>
    <x v="1"/>
    <s v="US"/>
    <s v="USD"/>
    <n v="1462834191"/>
    <n v="1460242191"/>
    <b v="0"/>
    <n v="0"/>
    <b v="0"/>
    <s v="theater/musical"/>
    <n v="0"/>
    <e v="#DIV/0!"/>
    <x v="1"/>
    <x v="40"/>
  </r>
  <r>
    <x v="3886"/>
    <s v="a (Canceled)"/>
    <x v="3883"/>
    <x v="3"/>
    <n v="0"/>
    <x v="1"/>
    <s v="AU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x v="3884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x v="3885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40"/>
  </r>
  <r>
    <x v="3889"/>
    <s v="Sherri's Playhouse Present's A Heavenly Hand!"/>
    <x v="3886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x v="3887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x v="3888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x v="3889"/>
    <x v="28"/>
    <n v="0"/>
    <x v="2"/>
    <s v="US"/>
    <s v="USD"/>
    <n v="1408863600"/>
    <n v="1408203557"/>
    <b v="0"/>
    <n v="0"/>
    <b v="0"/>
    <s v="theater/plays"/>
    <n v="0"/>
    <e v="#DIV/0!"/>
    <x v="1"/>
    <x v="6"/>
  </r>
  <r>
    <x v="3893"/>
    <s v="MY PRIVATE REVOLUTION"/>
    <x v="3890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x v="3891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x v="3892"/>
    <x v="28"/>
    <n v="50"/>
    <x v="2"/>
    <s v="US"/>
    <s v="USD"/>
    <n v="1425103218"/>
    <n v="1422424818"/>
    <b v="0"/>
    <n v="1"/>
    <b v="0"/>
    <s v="theater/plays"/>
    <n v="0.05"/>
    <n v="50"/>
    <x v="1"/>
    <x v="6"/>
  </r>
  <r>
    <x v="3896"/>
    <s v="Yorick and Company"/>
    <x v="3893"/>
    <x v="183"/>
    <n v="170"/>
    <x v="2"/>
    <s v="US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x v="3894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x v="3895"/>
    <x v="30"/>
    <n v="814"/>
    <x v="2"/>
    <s v="GB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x v="3896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x v="3897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x v="3898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x v="3899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x v="3900"/>
    <x v="15"/>
    <n v="0"/>
    <x v="2"/>
    <s v="US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x v="3901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x v="3902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x v="3903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x v="3904"/>
    <x v="28"/>
    <n v="153"/>
    <x v="2"/>
    <s v="US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x v="3905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x v="3906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x v="3907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x v="3908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x v="3909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x v="3910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x v="3911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x v="3912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x v="3913"/>
    <x v="13"/>
    <n v="0"/>
    <x v="2"/>
    <s v="DK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x v="3914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x v="3915"/>
    <x v="127"/>
    <n v="120"/>
    <x v="2"/>
    <s v="GB"/>
    <s v="GBP"/>
    <n v="1407168000"/>
    <n v="1406131023"/>
    <b v="0"/>
    <n v="3"/>
    <b v="0"/>
    <s v="theater/plays"/>
    <n v="2E-3"/>
    <n v="40"/>
    <x v="1"/>
    <x v="6"/>
  </r>
  <r>
    <x v="3919"/>
    <s v="After The Blue"/>
    <x v="3916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x v="3917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x v="3918"/>
    <x v="9"/>
    <n v="0"/>
    <x v="2"/>
    <s v="GB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x v="3919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x v="3920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x v="3921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x v="3922"/>
    <x v="325"/>
    <n v="15"/>
    <x v="2"/>
    <s v="US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x v="3923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x v="3924"/>
    <x v="30"/>
    <n v="25"/>
    <x v="2"/>
    <s v="GB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x v="3925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x v="3926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x v="3927"/>
    <x v="3"/>
    <n v="0"/>
    <x v="2"/>
    <s v="AU"/>
    <s v="AUD"/>
    <n v="1459490400"/>
    <n v="1457078868"/>
    <b v="0"/>
    <n v="0"/>
    <b v="0"/>
    <s v="theater/plays"/>
    <n v="0"/>
    <e v="#DIV/0!"/>
    <x v="1"/>
    <x v="6"/>
  </r>
  <r>
    <x v="3931"/>
    <s v="Still I Weep"/>
    <x v="3928"/>
    <x v="6"/>
    <n v="0"/>
    <x v="2"/>
    <s v="US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x v="3929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x v="3930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x v="3931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x v="3932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x v="3933"/>
    <x v="22"/>
    <n v="0"/>
    <x v="2"/>
    <s v="US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x v="3934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x v="3935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x v="3936"/>
    <x v="10"/>
    <n v="5"/>
    <x v="2"/>
    <s v="AU"/>
    <s v="AUD"/>
    <n v="1412656200"/>
    <n v="1412328979"/>
    <b v="0"/>
    <n v="1"/>
    <b v="0"/>
    <s v="theater/plays"/>
    <n v="1E-3"/>
    <n v="5"/>
    <x v="1"/>
    <x v="6"/>
  </r>
  <r>
    <x v="3940"/>
    <s v="Attraction"/>
    <x v="3937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x v="3938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x v="3939"/>
    <x v="38"/>
    <n v="0"/>
    <x v="2"/>
    <s v="US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x v="3940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x v="3941"/>
    <x v="10"/>
    <n v="0"/>
    <x v="2"/>
    <s v="US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x v="3942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x v="3943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x v="3944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x v="3945"/>
    <x v="11"/>
    <n v="0"/>
    <x v="2"/>
    <s v="AU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x v="3946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x v="3947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x v="2849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x v="3948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x v="3949"/>
    <x v="430"/>
    <n v="0"/>
    <x v="2"/>
    <s v="US"/>
    <s v="USD"/>
    <n v="1469834940"/>
    <n v="1467162586"/>
    <b v="0"/>
    <n v="0"/>
    <b v="0"/>
    <s v="theater/plays"/>
    <n v="0"/>
    <e v="#DIV/0!"/>
    <x v="1"/>
    <x v="6"/>
  </r>
  <r>
    <x v="3954"/>
    <s v="City of Joy"/>
    <x v="3950"/>
    <x v="31"/>
    <n v="0"/>
    <x v="2"/>
    <s v="CA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x v="3951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x v="3952"/>
    <x v="62"/>
    <n v="0"/>
    <x v="2"/>
    <s v="US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x v="3953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x v="3954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x v="3955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x v="3956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x v="3957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x v="3958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x v="3959"/>
    <x v="3"/>
    <n v="0"/>
    <x v="2"/>
    <s v="CA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x v="3960"/>
    <x v="13"/>
    <n v="126"/>
    <x v="2"/>
    <s v="US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x v="3961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x v="3962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x v="3963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x v="3964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x v="3965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x v="3966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x v="3967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x v="3968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x v="3969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x v="3970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x v="3971"/>
    <x v="432"/>
    <n v="0"/>
    <x v="2"/>
    <s v="US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x v="3972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x v="3973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x v="3974"/>
    <x v="13"/>
    <n v="214"/>
    <x v="2"/>
    <s v="US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x v="397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x v="3976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x v="3357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x v="3977"/>
    <x v="16"/>
    <n v="170"/>
    <x v="2"/>
    <s v="GB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x v="3978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x v="3979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x v="3980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x v="3981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x v="3982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x v="3983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x v="3984"/>
    <x v="9"/>
    <n v="0"/>
    <x v="2"/>
    <s v="US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x v="3985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x v="3986"/>
    <x v="2"/>
    <n v="100"/>
    <x v="2"/>
    <s v="US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x v="3987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x v="3988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x v="3989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x v="3990"/>
    <x v="48"/>
    <n v="70"/>
    <x v="2"/>
    <s v="GB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x v="3991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x v="3992"/>
    <x v="9"/>
    <n v="0"/>
    <x v="2"/>
    <s v="GB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x v="3993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x v="3994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x v="3995"/>
    <x v="6"/>
    <n v="10"/>
    <x v="2"/>
    <s v="US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x v="3996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x v="3997"/>
    <x v="21"/>
    <n v="23"/>
    <x v="2"/>
    <s v="US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x v="3960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x v="3998"/>
    <x v="2"/>
    <n v="1"/>
    <x v="2"/>
    <s v="US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x v="3999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x v="4000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x v="4001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x v="4002"/>
    <x v="28"/>
    <n v="60"/>
    <x v="2"/>
    <s v="GB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x v="4003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x v="4004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x v="4005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x v="4006"/>
    <x v="435"/>
    <n v="0"/>
    <x v="2"/>
    <s v="GB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x v="4007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x v="4008"/>
    <x v="7"/>
    <n v="0"/>
    <x v="2"/>
    <s v="US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x v="4009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x v="4010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x v="4011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x v="4012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x v="4013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x v="4014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x v="4015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x v="4016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x v="4017"/>
    <x v="39"/>
    <n v="0"/>
    <x v="2"/>
    <s v="US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x v="4018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x v="4019"/>
    <x v="10"/>
    <n v="250"/>
    <x v="2"/>
    <s v="FR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x v="4020"/>
    <x v="23"/>
    <n v="0"/>
    <x v="2"/>
    <s v="US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x v="4021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x v="4022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x v="4023"/>
    <x v="22"/>
    <n v="0"/>
    <x v="2"/>
    <s v="US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x v="4024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x v="4025"/>
    <x v="10"/>
    <n v="0"/>
    <x v="2"/>
    <s v="US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x v="4026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x v="4027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x v="4028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x v="4029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x v="3326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x v="4030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x v="4031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x v="4032"/>
    <x v="2"/>
    <n v="300"/>
    <x v="2"/>
    <s v="US"/>
    <s v="USD"/>
    <n v="1448949540"/>
    <n v="1446048367"/>
    <b v="0"/>
    <n v="5"/>
    <b v="0"/>
    <s v="theater/plays"/>
    <n v="0.6"/>
    <n v="60"/>
    <x v="1"/>
    <x v="6"/>
  </r>
  <r>
    <x v="4040"/>
    <s v="The Last Encore Musical"/>
    <x v="4033"/>
    <x v="6"/>
    <n v="2500"/>
    <x v="2"/>
    <s v="US"/>
    <s v="USD"/>
    <n v="1437188400"/>
    <n v="1432100004"/>
    <b v="0"/>
    <n v="2"/>
    <b v="0"/>
    <s v="theater/plays"/>
    <n v="0.3125"/>
    <n v="1250"/>
    <x v="1"/>
    <x v="6"/>
  </r>
  <r>
    <x v="4041"/>
    <s v="In the Land of Gold"/>
    <x v="4034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x v="4035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x v="4036"/>
    <x v="43"/>
    <n v="0"/>
    <x v="2"/>
    <s v="CA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x v="4037"/>
    <x v="20"/>
    <n v="225"/>
    <x v="2"/>
    <s v="US"/>
    <s v="USD"/>
    <n v="1428642000"/>
    <n v="1426050982"/>
    <b v="0"/>
    <n v="4"/>
    <b v="0"/>
    <s v="theater/plays"/>
    <n v="0.375"/>
    <n v="56.25"/>
    <x v="1"/>
    <x v="6"/>
  </r>
  <r>
    <x v="4045"/>
    <s v="The Hostages"/>
    <x v="4038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x v="4039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x v="4040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x v="4041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x v="4042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x v="4043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x v="4044"/>
    <x v="2"/>
    <n v="0"/>
    <x v="2"/>
    <s v="US"/>
    <s v="USD"/>
    <n v="1399618380"/>
    <n v="1399058797"/>
    <b v="0"/>
    <n v="0"/>
    <b v="0"/>
    <s v="theater/plays"/>
    <n v="0"/>
    <e v="#DIV/0!"/>
    <x v="1"/>
    <x v="6"/>
  </r>
  <r>
    <x v="4052"/>
    <s v="Throw Like A Girl"/>
    <x v="4045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x v="4046"/>
    <x v="2"/>
    <n v="110"/>
    <x v="2"/>
    <s v="GB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x v="4047"/>
    <x v="440"/>
    <n v="0"/>
    <x v="2"/>
    <s v="US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x v="4048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x v="4049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x v="4050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x v="4051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x v="4052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x v="4053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x v="4054"/>
    <x v="441"/>
    <n v="0"/>
    <x v="2"/>
    <s v="US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x v="4055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x v="4056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x v="4057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x v="4058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x v="4059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x v="3887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x v="4060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x v="4061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x v="4062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x v="4063"/>
    <x v="22"/>
    <n v="0"/>
    <x v="2"/>
    <s v="MX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x v="4064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x v="4065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x v="4066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x v="4067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x v="4068"/>
    <x v="176"/>
    <n v="0"/>
    <x v="2"/>
    <s v="US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x v="4069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x v="4070"/>
    <x v="49"/>
    <n v="0"/>
    <x v="2"/>
    <s v="GB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x v="4071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x v="4072"/>
    <x v="9"/>
    <n v="0"/>
    <x v="2"/>
    <s v="US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x v="4073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x v="4074"/>
    <x v="325"/>
    <n v="3"/>
    <x v="2"/>
    <s v="US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x v="4075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x v="4076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x v="4077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x v="4078"/>
    <x v="28"/>
    <n v="47"/>
    <x v="2"/>
    <s v="US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x v="4079"/>
    <x v="376"/>
    <n v="0"/>
    <x v="2"/>
    <s v="US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x v="4080"/>
    <x v="13"/>
    <n v="216"/>
    <x v="2"/>
    <s v="GB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x v="4081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x v="4082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x v="4083"/>
    <x v="183"/>
    <n v="204"/>
    <x v="2"/>
    <s v="US"/>
    <s v="USD"/>
    <n v="1421410151"/>
    <n v="1418818151"/>
    <b v="0"/>
    <n v="8"/>
    <b v="0"/>
    <s v="theater/plays"/>
    <n v="0.1275"/>
    <n v="25.5"/>
    <x v="1"/>
    <x v="6"/>
  </r>
  <r>
    <x v="4092"/>
    <s v="A CRY FOR HELP"/>
    <x v="4084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x v="4085"/>
    <x v="30"/>
    <n v="60"/>
    <x v="2"/>
    <s v="GB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x v="4086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x v="4087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x v="4088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x v="4089"/>
    <x v="3"/>
    <n v="0"/>
    <x v="2"/>
    <s v="GB"/>
    <s v="GBP"/>
    <n v="1454284500"/>
    <n v="1449431237"/>
    <b v="0"/>
    <n v="0"/>
    <b v="0"/>
    <s v="theater/plays"/>
    <n v="0"/>
    <e v="#DIV/0!"/>
    <x v="1"/>
    <x v="6"/>
  </r>
  <r>
    <x v="4098"/>
    <s v="Life is simple"/>
    <x v="4090"/>
    <x v="96"/>
    <n v="0"/>
    <x v="2"/>
    <s v="US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x v="4091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x v="4092"/>
    <x v="444"/>
    <n v="0"/>
    <x v="2"/>
    <s v="US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x v="4093"/>
    <x v="20"/>
    <n v="0"/>
    <x v="2"/>
    <s v="US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x v="4094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x v="4095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x v="4096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x v="4097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x v="4098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x v="4099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x v="4100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x v="4101"/>
    <x v="2"/>
    <n v="0"/>
    <x v="2"/>
    <s v="GB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x v="4102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x v="4103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x v="2849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x v="4104"/>
    <x v="15"/>
    <n v="3"/>
    <x v="2"/>
    <s v="US"/>
    <s v="USD"/>
    <n v="1452234840"/>
    <n v="1450619123"/>
    <b v="0"/>
    <n v="3"/>
    <b v="0"/>
    <s v="theater/plays"/>
    <n v="2E-3"/>
    <n v="1"/>
    <x v="1"/>
    <x v="6"/>
  </r>
  <r>
    <x v="4114"/>
    <m/>
    <x v="4105"/>
    <x v="445"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64-02-03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65-09-14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64-08-29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63-02-19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64-07-02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65-02-09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62-12-26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65-01-16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64-10-28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64-10-29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63-01-06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65-03-05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63-01-27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65-01-05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63-01-25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64-04-10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62-12-28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63-05-19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63-04-01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64-02-01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64-03-27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63-04-10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63-07-16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63-11-12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64-03-29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64-07-22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63-03-01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63-05-30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64-06-29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63-02-03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63-03-05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64-08-08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64-11-24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64-05-22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63-02-17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63-11-09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63-10-17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63-09-11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61-11-22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62-12-07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62-12-31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63-04-19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63-07-12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63-01-24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63-04-20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64-11-09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64-06-28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63-07-03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63-09-13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64-05-06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63-08-14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64-02-22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63-01-29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62-10-17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64-07-08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64-12-09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63-12-21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63-11-07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63-06-03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64-03-28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x v="60"/>
    <d v="2062-10-04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61-12-19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61-09-15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62-07-11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62-01-19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63-02-22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65-01-30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61-01-27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62-09-07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60-04-15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60-03-18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60-12-10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61-05-29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59-11-14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64-08-04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61-11-04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60-07-10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60-12-02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65-03-16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62-11-07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62-06-23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61-01-25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60-04-22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63-09-06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59-11-27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60-04-05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64-07-10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58-12-15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63-01-04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61-12-15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60-01-24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59-11-29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65-08-16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61-01-15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62-10-20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60-09-08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59-02-12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60-01-23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61-06-21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62-08-06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61-05-19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61-08-08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59-07-06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62-09-19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59-10-15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64-11-25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60-10-15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59-11-06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61-12-13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59-09-09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62-05-28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63-12-13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62-10-25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60-02-18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60-07-27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60-08-18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59-10-21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58-12-22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60-02-09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60-02-25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x v="120"/>
    <d v="2065-04-16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63-10-31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65-04-24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63-05-12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63-11-27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65-08-18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63-12-23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63-10-16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65-05-03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63-05-14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62-12-29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65-01-17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63-05-22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64-12-13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64-03-18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63-01-13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63-11-28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64-04-25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64-02-12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64-01-24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63-10-01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63-12-12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63-05-31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65-03-17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63-10-26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64-02-23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65-08-01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63-07-23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64-09-10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63-07-09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63-12-07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63-12-31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63-04-06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63-06-16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63-12-16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64-02-04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63-02-14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64-09-09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63-05-05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65-01-15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cience fiction"/>
    <x v="160"/>
    <d v="2064-02-27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63-01-14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63-02-28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64-04-13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63-04-03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64-07-26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65-07-30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64-02-16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63-10-01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63-05-02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64-03-12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65-02-23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63-10-01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63-09-12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63-11-20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63-03-13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64-02-17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63-10-05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64-06-09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64-09-15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63-10-26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64-01-04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65-07-21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63-06-10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63-03-15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65-03-02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65-09-15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64-02-02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63-03-19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65-03-18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64-12-29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64-04-15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63-05-01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63-06-12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64-09-18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64-01-22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64-04-23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65-09-01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63-04-19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65-03-15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63-03-29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63-08-23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64-04-21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63-08-13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65-02-16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64-04-19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65-02-17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63-07-18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63-06-30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64-01-22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64-04-13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64-04-01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64-10-29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64-02-28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63-09-18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64-08-31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63-11-04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63-07-12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63-11-27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64-10-14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64-03-03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63-10-10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63-10-08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64-12-03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64-01-21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64-10-21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63-12-13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64-01-21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63-12-14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64-08-27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63-12-17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64-07-16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63-09-11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65-04-13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64-01-02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64-01-21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64-07-18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64-09-20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65-07-14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64-05-22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x v="240"/>
    <d v="2061-11-17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63-07-05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60-07-03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62-09-05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58-09-28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61-02-27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59-07-02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59-04-29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60-07-21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59-03-06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61-12-19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60-11-28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58-12-13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60-08-29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64-04-29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59-09-28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61-09-28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64-12-01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59-12-30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63-10-21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59-01-29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60-12-20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59-09-09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61-04-11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60-11-23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58-11-22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58-11-04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63-01-07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60-05-20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65-09-05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59-12-06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62-07-17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58-11-10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60-01-15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60-10-18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61-05-24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60-11-09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63-12-05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61-04-25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65-09-10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62-12-12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58-02-22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58-09-06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59-12-13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60-08-04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62-04-03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61-10-07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61-05-16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61-01-07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62-05-17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59-08-17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61-11-12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60-05-11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62-11-02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59-01-31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62-05-15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61-03-22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63-11-12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62-11-21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59-06-01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59-11-06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61-10-01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60-09-07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60-12-14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61-03-15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60-09-22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61-10-02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61-08-22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59-09-22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61-03-18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60-05-02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60-07-15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61-10-27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59-02-23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61-09-13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61-03-06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63-06-24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62-06-25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61-10-08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58-08-17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64-07-05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65-05-23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64-11-25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65-07-05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64-02-13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65-07-03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65-09-26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63-10-04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64-05-14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64-05-20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61-11-28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64-12-30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64-05-11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64-10-20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63-11-27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63-11-20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64-05-27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63-09-25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65-03-17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63-11-11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65-09-20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63-04-14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64-11-11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63-05-28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63-12-13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63-12-02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64-04-27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64-05-28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64-03-04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65-09-08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65-03-25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64-10-20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63-04-21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64-06-02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64-10-21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63-06-15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64-09-28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63-11-05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64-12-28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63-05-28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64-02-03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63-06-06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63-02-19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58-11-14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63-01-02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62-09-12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60-12-02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61-11-12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63-09-27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60-07-29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65-07-21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61-08-16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64-10-18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61-01-30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60-03-30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62-09-13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65-03-09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64-05-28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64-08-08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60-11-15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64-08-06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61-02-10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61-03-21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62-11-30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63-07-21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63-06-05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64-02-22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64-02-27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65-02-08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62-09-19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63-11-19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60-06-30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60-03-21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62-04-24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64-10-30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60-11-09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61-01-19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59-03-15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63-11-11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65-06-28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62-11-28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60-02-19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64-05-19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60-02-22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62-08-20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62-09-17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59-11-20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60-06-02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62-05-20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65-02-03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63-12-31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62-07-05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61-02-06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61-01-31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62-04-25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63-05-01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62-08-23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61-10-20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64-02-04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62-01-11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x v="420"/>
    <d v="2062-09-25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64-03-04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63-03-26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61-12-18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60-10-08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64-06-10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64-09-13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64-05-05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62-12-29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58-06-10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62-03-25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65-01-17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64-05-04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64-04-24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62-06-15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62-03-28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62-02-12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65-04-22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64-06-01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63-05-01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64-10-06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62-05-17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63-09-03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62-08-24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60-08-29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63-12-03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63-09-15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61-10-05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62-11-26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62-05-01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62-08-29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62-08-09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63-11-25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63-09-03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63-06-10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60-10-29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62-05-05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63-02-28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61-11-26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60-05-27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62-12-13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61-12-15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60-02-21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60-04-07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64-11-30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63-01-08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61-03-22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61-04-12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61-01-22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63-03-20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62-07-30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62-11-01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63-03-07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63-04-01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65-09-01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63-11-17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62-12-15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60-11-30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63-10-14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63-06-05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62-02-21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61-04-24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64-10-27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61-08-12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64-05-19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61-11-29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62-12-14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65-07-09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65-07-23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60-07-19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61-03-06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64-08-10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65-04-26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63-12-02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63-01-14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64-01-28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62-08-25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63-07-08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60-07-06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58-04-26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58-11-20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60-01-20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60-09-30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63-08-01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60-10-23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64-07-07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62-02-22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61-05-03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60-12-07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64-01-10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64-09-12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61-10-19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65-06-04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65-02-27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63-02-21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64-07-12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63-12-09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65-08-17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64-03-20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61-06-19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s v="animation"/>
    <x v="520"/>
    <d v="2064-06-23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65-05-15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64-10-02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64-04-03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64-12-14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63-03-28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64-02-19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65-09-01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64-01-03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65-07-25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64-01-05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65-07-01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64-11-24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64-11-28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64-05-15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65-07-21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64-02-15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64-05-18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64-11-25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65-01-16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1"/>
    <s v="plays"/>
    <x v="540"/>
    <d v="2063-08-19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64-05-11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64-11-15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63-05-15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65-01-16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64-05-29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64-04-30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64-08-24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64-05-12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64-01-20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65-08-14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64-02-13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64-07-23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63-05-29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63-05-03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64-12-25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64-07-20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65-06-16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63-10-06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64-06-26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63-07-01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64-05-09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65-07-02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63-08-31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64-09-24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64-01-22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65-01-26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63-07-16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64-07-30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64-07-15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64-09-01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64-02-07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64-05-18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63-08-01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65-05-03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63-12-26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63-10-10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64-12-02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64-03-21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63-07-09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65-04-06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64-02-13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63-09-27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63-10-01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63-09-28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64-06-13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63-08-30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63-10-29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65-06-01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64-01-20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64-08-22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64-02-03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63-06-16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63-10-19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64-10-29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63-11-15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65-05-17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65-02-12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63-06-18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63-09-20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63-11-21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63-07-10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63-12-31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63-02-26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63-03-11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64-03-06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63-12-06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64-06-05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63-12-28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64-06-11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63-11-04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64-08-02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65-03-16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64-04-13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65-01-05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64-04-07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65-09-09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63-11-20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64-06-22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63-06-09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63-03-09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65-01-19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65-01-13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63-12-09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63-11-26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65-10-08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64-02-27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64-09-26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63-01-25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64-11-26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64-03-19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64-12-10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64-06-08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64-12-30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63-09-10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63-10-24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63-12-19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65-09-09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65-10-07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63-04-27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b"/>
    <x v="640"/>
    <d v="2065-06-08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64-02-25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64-03-02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63-12-13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63-05-12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65-02-23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63-02-23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64-09-29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63-04-28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63-03-31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63-07-02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63-06-26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65-06-15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64-03-03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64-01-20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63-09-24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64-10-30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64-07-06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64-02-07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64-03-06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63-05-24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65-05-07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63-07-31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64-01-30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63-10-26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65-07-28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63-03-01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65-05-13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63-11-23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65-01-18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65-01-01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63-07-28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63-07-15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63-03-16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63-02-23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63-07-16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63-08-22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65-01-10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64-12-03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65-03-18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63-04-01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65-05-10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65-09-26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65-05-15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63-02-05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63-07-27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64-02-15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65-08-20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64-04-27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65-06-21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65-03-24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64-01-12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65-07-06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63-11-12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65-08-16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63-05-15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63-02-06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64-08-17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63-04-01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62-06-06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65-07-25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63-02-04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65-06-08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65-08-15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65-09-03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65-08-05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65-06-28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65-07-16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63-03-28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63-06-18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63-03-03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65-06-28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64-08-28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64-12-18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65-09-12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64-05-18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63-06-14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63-03-20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65-09-01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64-09-05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wearables"/>
    <x v="720"/>
    <d v="2060-08-12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63-02-13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60-10-21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64-02-10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60-01-12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64-06-26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61-10-24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61-07-29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60-03-04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61-04-02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60-06-20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60-08-05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62-04-13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62-07-04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63-11-20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63-06-17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62-06-04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62-08-29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63-06-14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63-02-23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64-01-02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61-12-24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62-10-03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60-10-29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61-06-27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61-11-15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61-04-06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63-07-30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63-02-22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65-08-12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61-09-08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60-02-16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65-04-30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63-08-29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61-07-20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61-12-01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59-10-31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61-06-19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59-04-22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63-01-21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nonfiction"/>
    <x v="760"/>
    <d v="2065-06-10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62-08-17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65-06-18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62-02-27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64-03-23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63-05-03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63-08-31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63-12-02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62-06-29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62-07-10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61-09-08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64-08-13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58-05-15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63-11-22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62-09-07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60-06-28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64-04-23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62-02-12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62-11-12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59-04-28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3"/>
    <s v="fiction"/>
    <x v="780"/>
    <d v="2059-11-15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61-12-20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61-03-09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60-11-09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62-09-28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61-09-12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60-11-23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62-05-16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61-01-18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61-08-05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61-08-15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62-05-27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62-05-22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62-01-14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60-03-19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60-10-19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62-03-30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60-11-10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63-04-14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60-11-09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63-03-26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60-01-13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61-03-31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59-12-10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60-02-03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60-01-28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60-03-21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65-09-12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63-07-05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62-08-03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61-03-15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62-01-22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61-09-13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61-02-01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59-12-13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63-05-16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61-10-22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60-09-22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61-02-19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62-07-04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62-12-21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63-11-15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61-04-19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63-10-04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58-10-31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61-05-13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60-10-07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60-08-28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61-01-07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65-01-25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61-10-04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60-11-09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60-08-04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62-11-01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62-01-12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60-11-30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62-04-20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62-11-13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60-07-31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61-04-06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rock"/>
    <x v="840"/>
    <d v="2065-04-07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63-05-25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62-04-27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65-06-22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63-05-15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65-03-19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62-09-22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64-01-22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63-10-27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63-09-27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64-11-06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65-02-12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65-05-08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63-08-31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65-07-11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65-02-04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65-05-09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64-06-08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63-10-28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63-12-16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metal"/>
    <x v="860"/>
    <d v="2062-06-06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65-03-31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62-05-26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60-08-25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62-04-30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61-07-31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63-09-12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58-06-14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62-07-21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61-10-21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62-03-15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62-06-13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59-09-22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61-05-25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61-11-16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64-04-04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61-08-19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62-07-03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59-07-06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60-12-11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jazz"/>
    <x v="880"/>
    <d v="2061-05-14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60-07-28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60-03-20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64-09-14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60-11-23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65-07-14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65-03-30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60-12-09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60-03-15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63-04-19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62-06-05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63-03-04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59-02-12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63-10-14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64-12-18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59-05-08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64-03-10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61-06-12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60-07-29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59-12-09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indie rock"/>
    <x v="900"/>
    <d v="2064-10-12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58-12-21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63-03-14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61-04-06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64-07-16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59-08-07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62-09-24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60-03-24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59-02-07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61-02-03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65-09-15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62-08-07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61-06-24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60-11-16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61-03-09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60-09-12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59-05-05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63-01-25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63-06-15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61-07-03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62-05-29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60-06-24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63-04-15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63-06-05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61-08-28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62-06-11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59-01-20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60-11-26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61-06-01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60-10-21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59-01-07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62-09-28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61-10-04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62-11-23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62-11-16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64-08-12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60-08-01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62-05-18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61-03-17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62-01-12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4"/>
    <s v="jazz"/>
    <x v="940"/>
    <d v="2064-02-22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65-08-24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64-09-01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65-06-13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64-10-31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65-09-02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65-03-24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65-01-12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64-09-24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64-09-03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64-07-31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64-12-17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65-06-02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63-08-08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64-03-03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65-03-28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63-11-08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65-06-01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63-10-22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63-08-02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65-09-26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65-09-04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64-08-25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65-05-01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64-03-15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65-05-09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65-04-20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64-11-03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63-02-27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65-08-24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65-08-06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63-12-14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63-03-19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64-05-22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64-10-07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65-01-10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64-02-25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64-09-04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64-09-08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65-01-02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63-06-14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63-02-21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65-04-16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65-03-07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63-10-09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64-07-14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64-07-23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63-01-05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65-04-15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65-04-12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63-03-18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65-01-24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64-11-19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65-05-26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63-06-14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63-06-13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63-02-08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63-06-11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64-06-01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63-05-28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65-09-26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65-08-14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64-06-29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65-09-28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64-09-01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64-05-13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63-06-26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65-06-28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65-07-12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65-01-01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65-03-19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63-07-02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65-08-08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64-07-12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63-07-15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64-06-08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64-10-19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64-06-04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65-01-26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63-08-19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wearables"/>
    <x v="1020"/>
    <d v="2063-12-14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64-04-29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63-11-29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64-01-02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64-08-14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63-09-28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64-10-13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63-05-06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65-09-18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63-10-17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65-03-27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64-06-29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65-01-05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65-06-26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65-02-16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63-08-26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61-07-22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63-11-29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64-09-30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65-06-27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4"/>
    <s v="electronic music"/>
    <x v="1040"/>
    <d v="2065-03-11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63-02-11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63-03-27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63-12-02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63-09-17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63-03-07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64-07-09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63-05-20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65-04-08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64-08-26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64-03-28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63-03-10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64-12-19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65-09-17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63-02-22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64-09-19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63-11-06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65-06-18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63-10-07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63-09-25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63-10-28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64-11-13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65-01-24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65-03-14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5"/>
    <s v="audio"/>
    <x v="1064"/>
    <d v="2062-01-18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62-09-03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62-02-16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62-07-05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64-10-23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62-06-10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61-04-14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64-05-31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62-08-20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60-04-29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62-07-18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60-11-18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63-03-26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64-07-27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60-02-02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64-11-26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62-11-22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63-08-12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61-02-22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63-02-14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63-02-20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64-09-26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63-03-08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62-12-28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62-11-06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64-01-07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63-12-10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64-10-23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61-07-20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64-08-25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60-04-22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62-03-14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63-04-17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62-09-14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62-10-26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63-11-25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64-08-27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65-01-26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62-06-22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64-12-30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62-12-24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62-10-05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60-10-17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63-02-04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60-10-26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65-06-02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61-06-21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64-07-21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63-08-03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63-02-26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62-04-23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64-10-12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60-12-22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64-07-08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62-10-17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62-10-19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60-05-11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64-09-25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61-12-12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62-11-01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video games"/>
    <x v="1124"/>
    <d v="2063-11-12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64-04-08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65-01-26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63-05-29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63-02-19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64-12-18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63-06-09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64-07-07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65-07-15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63-02-12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63-06-12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65-02-18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64-07-02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64-11-05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65-08-05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63-07-16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64-02-18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64-01-21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63-08-31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64-06-29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mobile games"/>
    <x v="1144"/>
    <d v="2063-11-10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63-04-16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62-11-14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63-05-03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65-06-14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64-12-29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64-07-22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64-03-20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63-11-27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63-12-31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64-03-19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63-02-26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63-09-07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63-06-19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63-06-22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64-01-12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63-10-09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63-12-01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63-04-09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63-02-21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64-12-31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63-01-17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64-01-07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63-03-27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65-04-05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63-09-06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63-12-12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63-05-28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63-03-04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64-02-14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64-11-20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64-01-27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65-09-18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63-04-29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63-02-28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64-05-11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63-01-10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63-09-13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65-07-27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65-05-16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food trucks"/>
    <x v="1184"/>
    <d v="2065-08-21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63-12-20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63-12-14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63-11-29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65-07-12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65-01-11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63-03-15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64-10-02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65-08-26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64-10-22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63-10-21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64-07-03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64-07-01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64-12-25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64-07-13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64-01-20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63-10-29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65-01-27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64-01-09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63-12-13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64-06-16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63-12-26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65-09-23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64-10-13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64-10-06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65-09-09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63-12-13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64-12-22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64-06-09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65-08-15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63-12-22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62-12-12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64-04-15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65-01-26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64-05-14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65-05-04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64-03-08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65-06-17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64-10-13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65-05-24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8"/>
    <s v="photobooks"/>
    <x v="1224"/>
    <d v="2062-12-19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62-05-06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62-11-02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63-02-19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60-04-11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60-10-29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59-09-08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64-03-10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62-04-20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60-09-04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63-08-17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62-06-28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61-02-09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61-03-08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60-02-18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60-07-19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62-01-24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63-05-17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60-03-25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60-01-20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world music"/>
    <x v="1244"/>
    <d v="2061-11-04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62-12-27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60-06-18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61-11-18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62-12-26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61-01-19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63-03-21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60-04-08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62-05-08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63-03-18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59-07-15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62-06-15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60-08-26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59-10-15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62-03-15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62-12-21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62-09-10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62-08-13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62-08-31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62-10-10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62-05-13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59-06-14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62-07-26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62-02-05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62-04-04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64-10-28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60-10-07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62-05-28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58-12-27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63-03-15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61-03-14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62-02-19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58-03-15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61-03-19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63-01-06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62-10-05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59-09-13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62-02-09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62-06-22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61-09-22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4"/>
    <s v="rock"/>
    <x v="1284"/>
    <d v="2065-07-15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64-01-02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63-09-01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63-12-25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65-02-21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65-07-18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63-11-05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63-10-20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64-04-19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64-05-28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64-05-02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64-02-10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64-09-25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64-11-13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64-11-10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64-01-26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64-12-14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64-02-01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65-06-14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65-02-12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1"/>
    <s v="plays"/>
    <x v="1304"/>
    <d v="2065-09-24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65-02-02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63-06-18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64-08-31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65-04-22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64-04-28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65-03-03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65-06-14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63-10-31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64-09-15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65-05-05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64-05-19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64-09-11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65-02-02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63-07-25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63-01-23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65-07-14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65-07-07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63-12-03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64-11-08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65-04-27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65-07-13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63-07-30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63-12-11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65-04-28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63-06-16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65-01-13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65-03-01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65-08-10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63-01-27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64-09-23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64-06-18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63-07-01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65-09-15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64-02-14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63-06-22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63-02-27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65-04-15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64-01-29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65-03-02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wearables"/>
    <x v="1344"/>
    <d v="2065-01-12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63-01-26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62-01-08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63-09-19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63-07-02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64-06-29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64-07-08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64-08-26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64-03-18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61-09-22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64-12-24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61-06-14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62-01-16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61-09-12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60-01-07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60-01-18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61-02-14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63-01-03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62-03-22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64-08-29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3"/>
    <s v="nonfiction"/>
    <x v="1364"/>
    <d v="2063-07-22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63-09-28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63-06-10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64-05-27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63-12-27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62-10-24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62-04-29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63-11-19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61-01-24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65-07-14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64-10-06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65-07-29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65-06-17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65-08-17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65-02-13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63-12-18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63-12-21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65-07-12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61-11-18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65-07-06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64-01-17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64-11-11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64-02-10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63-12-15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65-05-01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65-02-25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63-11-09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64-03-04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64-09-14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65-02-13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65-09-12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65-07-29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63-08-28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65-05-11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65-01-17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63-04-20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64-12-24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61-12-08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63-11-12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62-02-06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4"/>
    <s v="rock"/>
    <x v="1404"/>
    <d v="2063-09-06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63-06-12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64-06-25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63-02-24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64-05-27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63-07-15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64-12-16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63-08-20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63-06-17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64-09-03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65-07-18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64-02-28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64-06-04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64-03-29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64-09-08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65-04-23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65-01-10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63-08-23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65-04-04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64-07-15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65-05-30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63-11-10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64-03-07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65-04-02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64-10-15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63-10-22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63-07-03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64-06-09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64-02-01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65-06-24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63-12-21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64-04-24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64-09-04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63-01-24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64-11-09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63-09-19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64-12-08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64-03-25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64-12-07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65-07-17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64-03-26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63-12-27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64-11-03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65-01-20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63-12-03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63-11-22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64-09-02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63-06-02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63-02-09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65-10-28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64-11-06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63-03-20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65-07-18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64-05-25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63-02-22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64-06-15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63-06-14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translations"/>
    <x v="1461"/>
    <d v="2063-05-04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61-10-23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61-10-20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61-08-31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60-10-03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64-07-25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60-10-07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59-12-24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61-08-30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61-07-12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63-10-22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62-04-30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60-09-13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62-03-28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63-07-03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60-03-23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60-07-05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61-11-26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62-11-21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62-02-07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radio &amp; podcasts"/>
    <x v="1481"/>
    <d v="2062-05-17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61-03-22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65-02-02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61-02-02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64-01-02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63-09-10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65-02-14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62-07-20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61-05-30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62-04-16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63-08-30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59-12-31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61-12-29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63-10-16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60-03-10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63-03-31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62-02-12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63-03-18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65-02-16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61-11-13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3"/>
    <s v="fiction"/>
    <x v="1501"/>
    <d v="2064-01-20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64-10-07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65-05-07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62-12-23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64-10-04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63-02-05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58-11-27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63-01-09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65-08-29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63-01-31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64-06-01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65-08-20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63-01-28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64-04-10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64-09-27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65-04-20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63-06-20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62-12-13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63-01-02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63-07-02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64-12-19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63-05-01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63-07-06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65-09-04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65-03-02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64-08-02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65-09-26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65-08-15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63-10-01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64-05-06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63-06-14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64-08-29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64-11-13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64-03-18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64-12-05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64-03-10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65-02-18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63-08-06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65-07-18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63-06-09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photobooks"/>
    <x v="1541"/>
    <d v="2063-07-15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64-01-12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63-06-06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63-10-13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63-09-14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63-03-31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65-09-07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64-05-22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64-05-16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64-11-24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63-12-09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63-04-14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64-03-16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64-02-14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64-03-31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65-01-15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63-04-04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64-03-11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63-11-10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63-05-27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8"/>
    <s v="nature"/>
    <x v="1561"/>
    <d v="2062-05-21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58-06-15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62-09-26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63-12-10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59-12-21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65-02-08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62-08-31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63-07-07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61-12-07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64-10-21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64-01-01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64-09-11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65-10-13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63-09-01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63-01-21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64-01-12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61-02-05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59-03-16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62-03-12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60-12-02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3"/>
    <s v="art books"/>
    <x v="1581"/>
    <d v="2064-07-02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64-05-09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63-04-09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62-12-12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65-07-09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63-10-17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63-06-27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63-08-15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64-04-22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64-04-06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64-10-16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63-10-09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63-09-12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64-11-27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62-12-31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63-06-27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65-04-04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64-02-07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64-10-21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63-01-26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8"/>
    <s v="places"/>
    <x v="1601"/>
    <d v="2059-11-16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60-04-27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60-08-10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60-09-29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60-02-13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59-10-05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60-12-27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62-07-15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60-05-16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61-06-29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61-12-17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61-07-17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61-02-02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63-02-15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60-06-25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61-06-06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62-05-16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61-09-20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63-03-29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61-09-07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60-12-09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63-07-01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62-03-11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61-07-24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61-03-26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62-06-15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61-06-09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62-12-30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62-09-04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60-09-14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61-04-26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60-04-07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60-07-29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59-12-14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65-01-23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59-12-24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58-07-15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61-09-12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60-09-15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59-02-14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rock"/>
    <x v="1641"/>
    <d v="2063-07-03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59-12-26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61-04-08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61-06-05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62-04-02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63-02-26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60-12-22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59-10-02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62-12-05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62-04-23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59-11-08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62-06-08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59-11-06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60-10-31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60-10-18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61-06-27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60-12-06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61-07-02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62-07-01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64-11-12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64-07-31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60-07-13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63-08-15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60-09-27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59-09-05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61-10-09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62-09-23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60-06-10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64-12-13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59-01-16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65-02-13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60-12-17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63-09-18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65-03-02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60-04-29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60-11-02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64-10-28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62-08-21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60-02-02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63-01-24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pop"/>
    <x v="1681"/>
    <d v="2065-10-10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65-10-26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65-10-20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65-09-29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65-10-05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65-11-09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65-10-23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65-10-22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65-09-28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65-10-19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65-10-15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65-10-08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65-10-22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65-10-08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65-10-22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65-10-13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65-10-22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65-10-07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65-10-24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65-10-13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63-07-30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63-10-12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64-03-14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63-08-30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64-03-23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64-03-06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64-10-10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64-11-13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63-03-15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64-08-01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63-03-16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64-01-12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63-04-19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63-11-13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63-10-12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65-06-23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64-11-02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64-11-25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63-04-01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63-05-24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64-06-24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64-10-15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64-01-13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63-05-14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63-03-08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63-01-09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63-10-18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64-05-04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64-12-22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64-05-07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63-12-24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64-07-29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65-03-28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63-11-19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65-02-19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64-05-22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64-02-01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63-04-16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64-11-16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64-01-28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s v="faith"/>
    <x v="1741"/>
    <d v="2063-12-23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65-07-22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65-03-10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63-09-20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65-07-05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65-06-07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64-05-27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64-03-16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65-09-13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64-11-01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63-10-01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65-04-28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64-10-03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63-10-16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64-04-18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65-03-12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65-08-12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65-01-26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63-10-07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64-09-08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64-03-26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64-09-23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65-05-07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63-02-15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63-02-25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63-03-09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63-02-15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63-04-11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63-07-28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63-04-28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63-05-07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63-01-18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63-08-03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63-06-13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63-05-08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63-05-13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63-09-04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63-10-09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65-03-17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65-01-14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65-03-30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64-09-04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63-12-03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63-08-14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63-04-29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63-06-29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63-10-17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63-05-15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63-07-27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63-08-20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63-08-13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64-02-22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63-06-11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63-08-26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65-04-28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65-02-05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65-06-29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64-08-18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63-05-26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65-04-24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64-06-28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64-01-09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63-08-28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64-05-28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64-04-15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63-04-14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63-04-11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65-08-26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63-09-13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63-03-05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63-05-07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65-01-15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63-02-20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63-09-12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64-01-13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65-02-06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65-08-14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63-10-15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63-02-11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63-10-13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8"/>
    <s v="photobooks"/>
    <x v="1821"/>
    <d v="2060-09-15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62-08-15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61-05-08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62-07-22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62-01-23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62-09-01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59-09-15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62-11-21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59-08-05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62-09-08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60-11-24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59-09-16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61-09-14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63-08-08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64-10-13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61-09-01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60-09-29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60-04-13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65-04-15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61-11-18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62-12-01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63-09-13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59-09-04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59-12-23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64-12-29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61-06-29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63-11-02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60-02-12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61-05-01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63-01-22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63-02-08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63-11-06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61-05-28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61-12-05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62-07-21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63-01-30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63-03-27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60-06-28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60-04-05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62-08-21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rock"/>
    <x v="1861"/>
    <d v="2063-08-10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65-09-20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62-12-25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62-11-16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65-05-21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65-09-12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65-05-20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64-06-28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65-07-18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64-08-13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63-06-04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64-01-11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64-01-20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65-01-10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65-02-18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62-12-29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63-09-12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62-12-25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64-09-26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64-10-12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6"/>
    <s v="mobile games"/>
    <x v="1881"/>
    <d v="2063-09-21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61-01-22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60-10-21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61-06-11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61-02-22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63-05-27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64-06-16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58-12-13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61-09-23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61-06-29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59-02-03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59-12-20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59-10-28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60-08-26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64-05-03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60-10-25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62-09-16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64-08-15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63-10-07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61-04-20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4"/>
    <s v="indie rock"/>
    <x v="1901"/>
    <d v="2063-12-04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63-09-16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65-08-11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64-07-16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63-03-22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65-01-05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62-12-05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65-07-13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63-05-07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64-05-14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63-02-20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63-12-16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63-04-22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63-05-15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63-03-16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65-05-22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65-08-25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63-02-24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63-12-01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64-05-04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gadgets"/>
    <x v="1921"/>
    <d v="2061-01-25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62-06-26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60-04-09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62-07-30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62-04-24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59-05-16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60-09-19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61-11-19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60-01-16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62-01-19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60-12-03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60-08-07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63-04-10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60-07-07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63-01-02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60-06-18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60-12-27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62-01-13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61-09-22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59-12-27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4"/>
    <s v="indie rock"/>
    <x v="1941"/>
    <d v="2062-11-27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60-01-16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65-02-23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62-11-13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64-01-24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62-11-01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58-06-06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64-12-19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63-01-22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59-11-03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65-05-22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62-04-30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60-09-13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64-09-23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60-12-05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63-10-31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61-05-10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61-10-05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63-04-14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63-07-05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61-04-19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62-11-25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63-03-31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64-11-04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60-07-25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63-02-26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62-11-13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65-06-17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65-02-17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61-11-01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62-05-29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61-06-01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65-02-18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62-03-03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61-09-22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62-01-25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64-07-02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60-12-25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64-06-01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64-10-16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hardware"/>
    <x v="1981"/>
    <d v="2063-01-21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65-06-18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65-03-17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63-06-14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65-02-14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64-09-26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63-09-13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64-03-03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65-06-25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64-08-26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64-01-15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63-09-01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64-07-04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65-06-20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64-01-28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63-01-22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63-03-10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63-02-12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63-05-28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64-07-20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8"/>
    <s v="people"/>
    <x v="2001"/>
    <d v="2063-12-25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65-08-07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59-01-14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63-01-22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62-04-29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63-06-17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59-03-07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60-04-02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65-06-07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65-03-02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64-07-25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63-08-20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65-01-20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61-10-06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60-03-23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61-09-21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60-10-05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64-02-25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65-04-06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62-11-26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63-04-07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64-12-24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63-12-24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61-02-24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63-12-23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62-11-02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63-10-12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58-09-27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63-03-10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61-06-13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63-07-23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65-06-28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62-11-07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63-11-19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64-07-01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62-11-21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62-07-14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62-01-13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65-06-14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62-05-30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65-05-25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64-08-05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65-06-24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63-12-26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61-01-20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61-12-04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63-10-29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61-12-05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62-06-16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63-12-12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62-07-09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64-09-02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64-06-08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62-11-14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63-06-16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61-10-30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64-09-09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63-09-14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64-08-14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63-02-04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65-07-15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64-10-06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64-11-27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61-12-13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62-07-09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63-03-07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63-12-06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65-05-04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64-07-16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65-01-10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65-04-16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64-11-19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63-11-20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64-11-18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62-02-06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63-02-04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63-12-18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65-07-02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64-01-07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64-05-25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hardware"/>
    <x v="2081"/>
    <d v="2060-11-27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60-06-06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60-12-17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62-11-16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61-01-27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60-06-26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60-03-21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59-03-25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62-02-13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61-09-08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59-09-13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60-04-20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61-07-06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60-09-16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60-04-15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61-05-09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60-06-14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60-09-19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64-01-13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61-01-11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60-08-26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59-11-17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61-05-24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61-12-12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63-06-04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61-08-09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63-05-27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61-03-24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64-01-17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62-12-09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60-02-26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61-10-28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63-04-07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59-06-22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59-09-03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61-04-16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64-05-09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60-02-05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61-02-27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62-07-16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4"/>
    <s v="indie rock"/>
    <x v="2121"/>
    <d v="2065-07-26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65-07-22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58-09-27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59-06-13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64-02-16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63-06-22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63-09-24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63-04-05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64-09-21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63-02-27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64-01-23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62-08-18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59-11-06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61-11-09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61-04-18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62-05-03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63-06-19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62-05-23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65-05-18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61-07-26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63-05-29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64-07-13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59-02-02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62-03-29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62-06-11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64-08-25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63-05-31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63-10-15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59-02-11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65-01-25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65-01-11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62-09-27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63-07-25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62-08-12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64-10-13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62-03-31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65-07-07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61-08-19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60-01-28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60-12-01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s v="video games"/>
    <x v="2161"/>
    <d v="2064-04-06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63-02-05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63-12-20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65-01-06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64-10-21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63-06-19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61-03-29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65-08-24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65-09-14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64-03-05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64-01-03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63-10-31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62-03-24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64-11-17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65-02-01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63-11-14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64-12-19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65-08-02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63-10-23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64-05-27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rock"/>
    <x v="2181"/>
    <d v="2065-09-04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63-04-16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65-08-23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64-08-08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61-10-08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65-03-21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63-10-15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65-05-09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64-11-03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64-10-05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65-08-29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65-06-29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65-06-04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64-10-08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64-02-23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65-06-16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63-09-12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64-05-28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64-04-28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64-01-17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tabletop games"/>
    <x v="2201"/>
    <d v="2061-07-31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61-05-16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64-04-07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61-09-21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60-12-14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60-10-29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62-05-30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60-10-19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62-10-27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60-10-27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62-10-23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62-05-18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63-11-27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62-08-21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60-09-25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64-02-04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64-05-16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61-03-12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64-03-02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62-02-07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electronic music"/>
    <x v="2221"/>
    <d v="2064-11-04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60-08-11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64-01-09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65-05-13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63-04-05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64-08-25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62-05-28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64-02-28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62-03-17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62-11-07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62-01-06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63-01-30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64-06-26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65-07-20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63-10-10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64-08-15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63-05-27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65-09-22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62-06-14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64-11-04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65-09-14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62-06-10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65-09-24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65-04-30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62-09-05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64-03-18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64-02-10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65-06-28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61-10-15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65-06-16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63-02-28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65-02-18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64-06-01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65-08-08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64-11-19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65-06-06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65-01-01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63-12-24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65-06-22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62-10-08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65-08-29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63-06-01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63-08-15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64-12-04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65-06-06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64-11-08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63-07-04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65-09-23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65-09-18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65-07-25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65-06-23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64-06-20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65-09-24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62-09-07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63-07-06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62-07-20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60-09-10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64-07-17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63-08-18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64-03-31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tabletop games"/>
    <x v="2281"/>
    <d v="2060-02-06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64-07-27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60-11-20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59-09-23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61-01-10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62-03-20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63-01-05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61-01-08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62-06-20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58-06-15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60-11-04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60-10-31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61-04-08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61-08-04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61-08-10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60-09-06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60-09-25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62-10-08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59-08-20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61-01-10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rock"/>
    <x v="2301"/>
    <d v="2062-01-02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62-07-15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60-06-25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59-07-15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63-02-20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60-09-21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60-11-17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63-03-12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61-09-21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61-10-03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62-11-18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62-10-31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60-11-15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60-12-20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60-11-17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58-06-23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58-08-29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58-04-09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62-06-28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62-10-15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indie rock"/>
    <x v="2321"/>
    <d v="2065-10-16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65-10-22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65-10-02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65-10-08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65-10-11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65-11-12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63-03-10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63-12-27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63-01-29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64-07-07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63-03-01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63-08-21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62-12-11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63-05-20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62-12-24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62-09-20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63-01-08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63-01-11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65-07-03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65-05-14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7"/>
    <s v="small batch"/>
    <x v="2341"/>
    <d v="2064-01-24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63-04-19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64-07-22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65-01-06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63-10-13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65-05-01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65-03-09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64-09-03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64-02-23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65-07-18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63-11-11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63-12-19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63-11-03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63-07-25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63-11-14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63-12-18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64-04-30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63-08-14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64-02-15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64-08-21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64-11-12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63-06-25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64-07-11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64-05-09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64-07-31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64-05-04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64-11-07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63-10-27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64-08-24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63-07-01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64-01-07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63-11-05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64-03-12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63-08-27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65-03-24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64-06-23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65-06-09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64-03-08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64-04-17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64-04-14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63-10-23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64-02-15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63-09-05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63-05-28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64-02-17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63-07-25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65-02-03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63-07-30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64-02-06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63-07-19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63-10-13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64-05-11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64-02-20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63-09-10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65-07-25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64-04-28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63-07-17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64-01-14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63-07-02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64-10-27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2"/>
    <s v="web"/>
    <x v="2401"/>
    <d v="2064-09-17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63-11-25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64-10-12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64-07-16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65-03-18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63-08-02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63-10-24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63-05-20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64-03-01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64-03-21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64-03-08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65-06-10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62-12-13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64-03-04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65-01-27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63-09-26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63-02-22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63-10-06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63-09-02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63-05-24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63-09-05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63-09-23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63-07-15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63-05-11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64-12-09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64-02-19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64-10-05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63-09-24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65-08-20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64-08-25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65-01-09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63-09-19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64-09-10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64-02-15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64-04-18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64-08-12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63-09-29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64-06-20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64-05-01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64-08-27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food trucks"/>
    <x v="2441"/>
    <d v="2064-02-03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63-10-01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63-02-27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64-12-07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64-04-08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65-06-10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65-05-26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65-03-14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63-06-13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63-05-11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65-09-17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64-07-12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65-08-17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65-09-22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64-11-02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65-09-09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64-10-06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64-12-22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64-10-05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65-07-17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small batch"/>
    <x v="2461"/>
    <d v="2060-04-13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61-01-30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61-10-29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64-04-13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61-04-07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61-11-20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60-11-22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61-05-11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59-08-23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60-12-05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60-08-08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59-03-18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61-05-25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59-04-24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59-01-22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63-05-18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61-02-24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61-07-28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61-02-08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64-04-23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60-11-12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60-02-13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60-11-13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60-03-29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60-04-25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60-11-04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60-12-08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60-05-30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61-11-21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61-01-04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59-07-30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60-12-2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61-11-10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60-12-05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60-12-19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61-10-11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60-02-17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63-08-11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61-07-15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61-01-05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indie rock"/>
    <x v="2501"/>
    <d v="2064-04-10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63-04-05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64-12-20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63-05-29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63-09-25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64-04-16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63-11-22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63-02-26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63-11-02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63-11-26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64-08-15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63-06-27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65-09-09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63-03-04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63-09-06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63-06-13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63-10-01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63-05-28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63-01-30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65-04-29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restaurants"/>
    <x v="2521"/>
    <d v="2064-04-26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64-11-04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63-06-01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63-07-04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61-01-10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63-06-21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62-05-01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64-03-03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60-10-06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63-11-01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64-02-26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61-02-28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61-09-13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58-07-16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63-06-15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62-02-10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60-02-13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61-09-07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63-08-17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60-05-12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62-04-10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62-04-14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59-07-16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61-01-20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63-09-10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62-04-18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60-10-17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65-04-13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61-12-13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64-04-20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60-10-03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65-09-17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61-04-04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63-12-13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60-12-10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61-07-08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62-11-27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63-11-13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60-05-29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63-09-18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classical music"/>
    <x v="2561"/>
    <d v="2064-04-26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65-04-25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64-02-10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63-02-12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64-11-21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63-03-05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63-11-05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65-03-16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64-03-30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65-08-23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64-12-01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63-10-25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63-03-07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64-11-30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63-07-26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63-10-23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63-02-16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64-04-22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63-03-30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63-11-27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64-05-30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65-05-13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63-09-28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63-12-27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63-01-17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64-07-08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64-07-13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63-10-13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64-10-05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64-08-09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64-09-25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63-04-19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63-11-07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63-02-19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65-09-07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63-02-19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65-01-01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64-04-06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63-02-15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64-10-07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7"/>
    <s v="food trucks"/>
    <x v="2601"/>
    <d v="2061-03-27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63-05-27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62-07-07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60-11-10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64-12-30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62-11-11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64-02-23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65-09-26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61-01-26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65-03-06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65-07-17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63-07-23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61-04-05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62-11-11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64-11-12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64-03-08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63-05-04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64-06-14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64-05-06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64-04-23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63-12-03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65-07-14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65-06-16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61-03-28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65-05-24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63-12-16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64-06-09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63-06-14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63-11-26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65-01-12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64-03-12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64-12-10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62-09-11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65-04-13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63-09-21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65-04-29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65-04-26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63-07-30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63-09-03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63-12-20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63-03-30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65-01-27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65-07-05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65-09-22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63-05-23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64-03-23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64-02-26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64-09-21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64-08-15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65-07-05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64-06-30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63-06-23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62-12-25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63-11-03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64-08-23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65-09-24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65-02-14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65-02-11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63-10-30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64-06-07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space exploration"/>
    <x v="2661"/>
    <d v="2062-05-09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64-03-04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64-03-18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64-06-22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63-11-16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64-04-08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64-08-24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64-05-23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64-07-23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63-02-09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63-07-03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64-07-11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63-05-13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65-01-16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63-05-25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64-12-04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63-01-14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64-04-07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63-09-11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64-10-18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2"/>
    <s v="makerspaces"/>
    <x v="2681"/>
    <d v="2063-01-22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63-06-05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63-09-13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63-02-21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63-11-09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63-04-14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64-01-11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63-09-07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65-02-11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63-12-15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63-11-22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63-10-07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63-02-24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63-04-09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63-10-26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63-07-09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64-02-14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63-01-09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63-02-20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63-04-02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7"/>
    <s v="food trucks"/>
    <x v="2701"/>
    <d v="2065-10-20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65-10-18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65-10-04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65-10-18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65-10-06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63-04-30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61-12-09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65-02-02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65-04-17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63-02-20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63-01-02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62-01-25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64-07-07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65-04-28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64-09-04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64-04-21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63-06-20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64-11-15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64-10-30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65-05-26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1"/>
    <s v="spaces"/>
    <x v="2721"/>
    <d v="2062-03-21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65-08-13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63-07-15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64-02-27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65-09-13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64-11-04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64-02-19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64-07-13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63-11-12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61-11-04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63-05-01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61-12-09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63-10-22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65-04-27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61-09-25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62-11-05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62-07-30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65-05-20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62-11-17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63-09-23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2"/>
    <s v="hardware"/>
    <x v="2741"/>
    <d v="2063-05-03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60-11-27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65-05-03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60-09-11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61-01-26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63-03-13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60-12-28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65-03-17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63-10-17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61-01-12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62-12-30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60-07-01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61-03-10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63-03-26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63-10-21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62-07-26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65-02-18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65-04-24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65-01-28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62-01-02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61-07-17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60-09-30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61-12-06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60-12-12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61-05-12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60-02-23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64-02-28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60-10-11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62-12-18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62-09-30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61-08-16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62-04-19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64-11-06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61-09-19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60-06-28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63-12-25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64-01-29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63-03-09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64-06-05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65-09-22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children's books"/>
    <x v="2781"/>
    <d v="2063-08-27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63-08-31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63-11-05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63-05-13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65-02-17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63-01-21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63-01-29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65-02-10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63-09-23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63-08-26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65-03-23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64-02-23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64-02-02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64-09-15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62-12-19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63-01-17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63-01-20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64-02-12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64-12-30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63-07-19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63-04-24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64-02-18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64-01-27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63-04-13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64-03-05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64-02-17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64-01-11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64-03-05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64-10-12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62-12-13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63-09-07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63-10-18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65-06-28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63-11-21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65-02-19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64-02-14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63-09-12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64-04-06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63-12-27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64-09-08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63-04-07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63-10-09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63-10-13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63-12-25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64-06-17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64-01-22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64-12-16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64-04-15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64-12-15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62-11-23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64-01-28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63-06-07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64-04-23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63-08-14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64-06-17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65-09-0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64-06-22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63-02-25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63-03-08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63-09-30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64-06-26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63-01-03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64-12-25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65-07-19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63-12-20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63-12-11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64-12-05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63-12-11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64-11-05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63-03-20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64-08-12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63-01-02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63-03-28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63-11-19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64-08-12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64-02-20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65-09-04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63-06-19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64-04-29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65-01-01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64-04-07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63-01-06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63-03-24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64-01-29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63-07-20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65-04-28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65-01-15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65-04-19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65-01-31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62-11-28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63-07-05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64-01-01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63-08-12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65-08-01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64-11-16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64-01-28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65-06-14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64-01-15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64-08-03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64-03-03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63-06-17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64-11-13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64-08-19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63-06-19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63-09-25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64-04-01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63-07-26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63-05-01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63-03-13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63-02-20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64-10-28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63-03-09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63-07-23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63-10-16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63-01-04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65-06-26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64-04-24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64-05-14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65-02-04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63-02-20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63-08-22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64-03-07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64-03-22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63-05-24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65-03-21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64-02-12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64-11-26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64-12-21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63-06-09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63-12-25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64-01-09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64-07-28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63-03-21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63-09-26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64-09-28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62-12-01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64-03-29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64-05-12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63-02-17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63-10-07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plays"/>
    <x v="2921"/>
    <d v="2063-04-09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63-11-30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63-08-07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63-11-20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63-03-26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63-09-07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63-01-26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64-09-16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62-12-07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63-11-19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63-03-30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63-09-05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64-12-17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62-12-28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65-03-13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63-04-26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63-01-25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63-08-14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63-03-11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63-08-02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musical"/>
    <x v="2941"/>
    <d v="2063-09-13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64-06-29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63-10-25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63-12-20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63-12-05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65-02-27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65-06-08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63-12-15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64-06-02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64-08-06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63-04-19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65-04-30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64-04-21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65-09-28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63-12-29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64-11-16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63-10-09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64-11-20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64-12-19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63-03-26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spaces"/>
    <x v="2961"/>
    <d v="2063-10-07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63-09-13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64-01-14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63-02-18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64-01-19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64-03-30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63-09-20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65-02-28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63-11-15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63-01-30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63-03-15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65-06-18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64-07-14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63-04-09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63-06-10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64-09-25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63-10-04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63-05-03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63-07-21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64-03-06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plays"/>
    <x v="2981"/>
    <d v="2064-04-06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64-08-25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63-05-26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65-03-08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65-05-14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64-11-13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65-04-26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65-01-02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64-07-03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64-07-21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65-08-11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65-04-23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64-09-03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63-04-17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65-08-03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63-12-08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65-09-10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62-12-28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65-09-12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65-08-15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65-01-25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61-07-10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64-09-12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63-05-30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63-04-20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63-06-28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63-11-06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64-08-03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63-06-10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63-09-05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64-07-06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63-08-25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64-01-03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63-05-19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62-12-23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63-01-30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63-03-04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64-02-01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62-12-08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64-02-26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65-06-05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65-03-11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63-12-24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61-04-20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62-12-12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65-09-15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63-10-02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65-02-27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63-06-01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64-03-30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65-04-28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64-03-24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65-03-01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65-05-15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61-11-16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62-02-28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59-04-15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64-09-16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62-07-13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64-01-08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64-08-03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64-04-19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63-10-28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64-08-16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63-03-05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63-03-24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64-11-09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63-07-15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63-12-26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64-11-16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65-08-23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63-12-10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63-04-15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63-09-13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63-07-24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63-04-13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64-10-16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64-12-02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63-02-20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64-04-11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63-02-25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64-04-13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65-05-06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64-06-05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63-02-10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65-01-21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64-03-23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64-04-29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63-06-28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65-06-21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63-11-02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65-05-13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63-12-27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64-09-22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65-03-02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64-04-22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65-09-14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63-09-09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63-10-04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63-07-10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64-04-02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64-05-29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63-03-15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63-11-17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64-04-12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64-02-29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65-07-04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63-07-23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65-01-20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63-11-13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65-02-26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64-04-28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62-12-13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64-04-03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65-02-12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63-12-02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65-04-21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64-08-21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64-08-25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63-05-04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64-01-28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65-03-07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63-12-24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63-08-17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63-05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64-03-30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63-11-23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63-11-10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63-03-11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65-09-02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63-04-18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65-05-15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63-10-30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63-04-05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64-12-18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63-10-14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64-12-09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65-01-14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63-10-08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64-11-17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63-04-10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65-05-2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65-01-21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63-08-17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64-07-20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64-10-09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63-09-13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spaces"/>
    <x v="3128"/>
    <d v="2065-09-28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65-10-31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65-10-26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65-10-21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65-11-03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65-10-06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65-10-09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65-10-16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65-10-13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65-11-15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65-10-16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65-10-06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65-10-20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65-10-29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65-10-01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65-10-22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65-10-01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65-10-09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65-10-29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63-05-21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63-04-14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61-06-20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59-08-08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63-03-25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62-05-17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59-11-12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60-10-14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61-07-04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60-12-14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63-01-30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62-02-03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60-08-01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63-02-24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63-04-29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63-01-18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62-12-28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62-12-22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59-11-14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63-06-10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63-02-13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62-12-26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62-06-26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63-01-13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64-11-18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60-08-28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63-04-10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63-03-09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59-09-01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62-03-02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63-01-03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63-01-28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61-11-18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63-01-02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62-12-28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60-08-14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62-03-07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63-01-13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63-01-28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63-03-31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63-02-16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plays"/>
    <x v="3188"/>
    <d v="2063-12-23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63-12-06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65-06-22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65-02-28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63-09-12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63-09-04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64-02-07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63-08-27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64-02-13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63-08-19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63-08-31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63-03-21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64-11-11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63-03-15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64-06-26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64-04-08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64-01-29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63-11-13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64-04-02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63-11-04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musical"/>
    <x v="3208"/>
    <d v="2063-02-09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63-01-02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60-12-13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63-02-26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63-02-20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64-02-07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64-07-19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64-03-23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64-01-23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65-05-19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63-07-14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63-10-04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65-09-24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64-01-17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64-05-07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64-03-03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65-07-24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64-12-16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64-05-13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65-08-01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64-06-29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63-06-04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63-04-14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64-10-29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64-11-15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65-09-14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65-08-16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65-01-13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65-07-12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64-04-11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64-01-13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64-05-08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65-08-31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63-04-28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63-04-03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64-04-21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65-06-15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63-12-24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64-03-25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64-01-24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63-10-17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64-01-02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63-05-20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64-01-03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65-03-22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65-03-22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63-10-07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63-04-21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63-12-23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65-09-06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63-07-23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65-04-14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64-06-13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64-01-28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63-07-05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64-05-13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63-08-12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64-06-16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63-12-25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64-01-29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65-03-08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63-12-29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64-01-24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63-05-17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64-05-20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65-03-29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64-09-27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63-08-23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64-10-13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63-06-02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63-12-12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64-10-13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63-12-13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64-03-15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64-11-10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64-08-24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64-08-11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65-09-11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65-02-27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64-06-11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65-01-02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65-09-04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65-09-23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64-03-30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64-06-17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65-09-16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63-12-29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65-04-10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64-06-05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64-02-08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64-03-26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64-04-27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63-11-11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65-02-13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65-06-21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63-10-10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65-07-06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64-02-12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64-12-22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64-11-26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64-10-26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65-04-30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64-04-19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64-04-30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65-05-26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64-08-09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63-11-20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64-11-18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63-02-20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64-12-20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64-10-23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63-08-15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65-01-03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63-04-29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65-01-03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65-04-09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64-12-18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63-10-18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63-09-20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64-11-20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63-01-16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63-02-08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63-10-14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64-04-19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63-01-31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63-12-28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64-02-11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63-02-15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64-10-18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63-04-24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65-09-08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65-02-09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65-06-20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64-12-25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63-10-13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64-10-26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63-03-13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63-10-30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63-09-09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64-11-20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64-11-11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64-12-26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64-06-12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63-02-04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65-01-13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64-11-14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64-05-11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64-11-22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65-01-27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63-02-13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63-06-03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65-09-08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65-06-28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63-03-16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63-09-18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63-03-03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64-09-27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64-06-25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63-11-24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64-02-13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63-07-15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65-07-29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65-07-01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64-06-15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63-03-08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64-01-30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64-05-11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62-11-30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63-11-07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63-10-02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63-03-15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64-03-09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63-06-13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63-09-22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65-02-13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65-01-05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64-06-03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63-06-24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63-06-17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63-06-28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63-12-31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64-12-16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63-01-22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63-02-20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64-11-18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63-05-20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63-02-08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63-12-12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62-12-13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64-09-01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63-06-05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63-09-05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63-03-12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64-02-19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64-05-25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64-01-07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63-12-30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64-09-13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63-01-28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63-01-18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63-01-30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65-02-12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64-12-19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64-04-20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63-04-11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63-09-11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65-06-15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64-10-30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63-11-05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63-05-09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62-12-05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64-10-19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64-08-27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63-09-16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64-06-26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63-11-06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63-08-20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63-04-18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63-04-04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63-01-14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63-09-12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65-05-16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63-02-11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63-03-02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64-08-19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62-12-29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63-01-22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65-02-18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63-03-05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64-03-02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63-11-14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64-08-01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63-01-23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64-05-27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63-12-12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63-03-24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64-12-21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64-05-06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63-08-20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64-09-30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63-06-30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65-01-20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63-10-15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63-11-03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63-02-03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65-02-25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63-02-12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65-04-27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63-02-13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63-08-26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63-08-17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64-12-02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63-02-27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65-05-12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64-01-22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65-04-24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65-03-06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64-02-21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64-11-01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63-10-02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65-04-04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64-11-10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65-01-27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63-03-15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63-05-20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63-10-02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65-02-01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63-05-17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63-05-10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63-11-28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63-09-28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63-01-03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64-01-22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63-07-16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63-01-18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63-01-15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64-12-28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64-08-16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63-12-16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64-01-06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63-10-30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62-12-06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64-10-26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63-11-29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64-05-08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63-02-28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65-06-10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63-05-16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65-03-26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64-12-15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64-12-10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64-01-13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64-09-18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64-03-25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64-09-27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65-02-05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64-06-02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62-11-24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63-03-07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64-12-13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64-11-22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63-06-04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63-01-14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63-05-22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63-11-05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62-12-16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63-08-16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63-12-13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63-03-22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63-01-16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63-04-16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63-09-16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64-03-20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63-04-13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64-03-29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65-04-09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63-03-27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64-02-21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64-11-09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64-01-22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65-08-02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64-01-24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64-10-23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65-01-12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63-04-01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64-05-25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64-04-14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64-04-15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64-07-03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63-06-01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65-03-01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65-03-23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65-01-07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64-03-14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63-03-22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64-01-07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63-09-19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63-10-24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63-10-13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64-11-25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64-09-16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64-03-18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64-11-14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62-12-04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63-01-10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64-02-23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63-08-26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65-06-01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63-03-01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62-11-17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64-01-08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64-02-12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63-12-08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64-02-17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64-09-25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65-02-13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64-04-18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63-07-15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63-08-07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63-12-23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63-04-01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63-07-23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63-07-15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63-05-14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64-01-03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63-05-23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63-05-28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65-02-22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65-06-19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63-11-08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64-11-12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64-10-13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63-09-12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63-02-11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64-10-17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64-10-31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64-01-25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63-07-05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65-04-07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65-01-09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63-11-11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63-12-08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63-05-04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63-08-07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63-08-25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63-07-20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65-03-18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63-09-25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63-03-10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64-09-14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63-03-17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64-03-12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65-04-27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63-07-31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64-11-29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64-05-19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64-11-11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64-08-27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65-02-26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64-06-27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64-12-30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64-10-12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64-02-29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63-10-21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62-12-22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63-01-10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63-12-31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64-06-23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63-10-01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65-09-11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63-12-16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65-06-03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63-09-16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65-04-14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63-04-11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63-02-07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65-03-07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64-01-14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63-02-28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64-12-02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x v="3628"/>
    <d v="2064-06-26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64-11-17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63-06-13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63-04-06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63-06-07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65-06-02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65-07-28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64-11-02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64-03-28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63-07-16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63-11-01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65-04-21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63-11-22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63-04-18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64-06-13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64-05-30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64-09-19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65-06-05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63-12-29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65-04-14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musical"/>
    <x v="3648"/>
    <d v="2063-04-19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62-12-29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64-08-16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63-02-22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65-03-08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64-02-17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64-10-16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64-01-30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65-08-16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64-12-14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63-01-13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63-10-01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63-07-07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64-10-22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63-10-12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65-07-05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64-12-28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64-05-11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63-02-05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64-01-30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64-02-04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63-12-24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63-12-13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63-02-01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63-04-10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63-05-20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65-03-18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64-11-27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63-03-27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63-01-14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63-12-13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63-01-12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65-04-19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64-07-29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62-12-29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65-05-03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64-03-15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62-12-01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64-03-11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63-01-08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63-02-20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64-01-03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63-06-11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63-09-13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63-04-02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64-06-13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64-12-18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63-07-26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63-08-28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64-11-22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64-09-14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63-04-29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63-04-14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63-12-17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65-01-22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65-02-25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64-12-13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63-01-05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63-03-27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65-02-02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63-01-15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63-01-07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63-10-16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62-12-28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63-12-13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64-12-17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63-12-07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63-10-13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64-08-04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63-11-21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63-09-11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64-01-04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64-01-14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63-05-20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64-08-25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63-06-14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64-11-16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64-09-01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64-11-11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65-05-03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64-03-01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63-10-04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64-02-29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63-07-24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63-08-08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63-10-31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63-12-07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63-12-10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63-10-05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64-05-26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63-01-27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65-01-29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63-02-23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64-06-30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63-03-20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63-01-15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63-01-16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63-02-22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65-04-22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64-01-17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plays"/>
    <x v="3748"/>
    <d v="2064-08-29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64-11-10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63-08-25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64-10-15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65-04-30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63-12-15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63-02-06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64-10-28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62-12-24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63-06-15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62-11-30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64-03-08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62-11-17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64-02-22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64-02-14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63-10-14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64-12-10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63-02-11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63-01-14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63-09-12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62-12-25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64-10-28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63-12-26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64-11-29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65-06-13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65-05-29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63-10-22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63-10-21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63-02-12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63-04-10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63-08-29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64-10-08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64-01-25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63-03-23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65-02-05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64-09-27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65-01-22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65-02-14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64-12-08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64-01-22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64-07-06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63-12-28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65-06-06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63-01-18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64-01-27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63-06-30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63-12-20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64-03-11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65-07-28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63-11-02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63-02-22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64-09-23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63-07-25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63-07-17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64-05-04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64-09-16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65-02-12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63-04-11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63-01-11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63-10-16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musical"/>
    <x v="3808"/>
    <d v="2063-11-07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63-02-11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63-10-03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64-12-13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63-12-13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64-12-27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63-10-13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64-03-03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63-01-29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64-05-06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63-09-24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64-01-29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64-01-17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64-07-17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64-08-02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64-01-31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65-02-13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63-12-29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63-11-19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63-10-08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63-07-15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65-03-15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64-12-09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63-05-20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64-09-02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63-06-15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63-12-31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64-11-03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65-02-14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64-01-15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63-12-04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64-02-10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64-10-10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63-02-01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62-11-23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62-12-13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62-12-16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64-04-14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63-04-18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64-01-30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64-05-01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63-12-24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63-07-15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64-01-29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63-10-08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63-03-16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63-11-21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63-10-08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63-09-20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63-02-13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63-12-04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63-01-07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63-02-24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63-05-27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65-03-27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64-05-19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64-05-31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63-03-13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64-10-04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64-12-31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plays"/>
    <x v="3868"/>
    <d v="2063-03-23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63-09-25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63-01-14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65-10-11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64-02-25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64-04-21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63-08-07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65-03-18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64-08-16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65-06-22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64-01-11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63-08-09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63-02-11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65-09-03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64-08-14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63-03-17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63-10-09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64-11-21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63-06-24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63-11-13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musical"/>
    <x v="3888"/>
    <d v="2065-09-10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63-07-19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64-02-27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63-10-04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63-03-08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63-01-13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65-06-19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63-09-12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62-12-29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63-07-23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64-02-29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63-02-24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63-12-23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64-07-02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65-05-29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64-02-26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63-10-27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63-12-24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64-01-08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63-05-10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63-02-09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63-03-26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64-03-21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63-06-10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63-11-06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64-06-13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63-11-22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64-12-14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64-12-16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63-03-26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63-02-16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64-07-31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65-05-28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63-05-10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63-09-14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63-10-22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63-01-08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63-02-11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63-07-10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63-02-21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64-04-28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65-04-02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64-10-14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64-03-19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64-09-27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65-01-28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64-04-14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64-04-17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65-06-15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65-01-23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64-01-09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63-04-20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63-07-17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63-06-08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63-12-29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64-05-16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64-03-10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63-11-27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63-09-12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65-04-15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63-03-22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63-08-25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64-10-21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64-11-15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64-05-09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65-02-10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63-01-26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64-06-11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64-11-06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65-01-20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63-02-14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63-04-12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64-07-17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62-11-20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64-06-11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64-05-31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63-11-01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64-10-26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63-02-04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65-09-18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64-12-04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65-03-12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64-10-30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63-02-02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63-08-20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64-11-20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64-12-15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65-01-25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63-02-13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65-02-03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63-08-15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63-10-11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63-01-17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65-01-28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64-01-19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62-12-02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63-05-22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64-09-03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64-11-18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62-11-28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64-03-11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64-05-22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64-09-14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63-12-13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64-06-24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63-11-25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63-01-31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63-08-29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63-06-04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63-10-18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63-10-10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63-03-15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64-11-19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65-09-13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63-04-10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63-08-30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63-04-21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63-05-04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64-08-30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63-03-10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64-02-03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63-03-24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63-05-10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63-08-12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63-11-14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63-08-31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64-09-16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64-01-31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63-04-01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63-03-19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65-04-21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64-10-28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63-10-05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63-05-10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63-08-15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64-10-06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64-03-14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64-02-06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64-06-17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65-09-06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62-12-18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64-06-26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64-08-17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63-07-02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64-06-28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65-04-16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63-10-16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63-05-05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63-01-13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64-12-06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63-05-01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64-06-13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64-01-29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65-03-21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63-08-04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63-06-04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63-10-22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63-03-04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63-05-06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63-07-25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64-10-24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64-01-26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63-05-07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62-11-21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63-04-27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63-05-30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65-04-14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63-01-01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65-01-15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64-06-08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64-10-13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63-03-30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63-01-05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64-11-02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65-01-14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63-01-09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63-11-11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63-02-24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64-11-30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64-04-10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65-07-28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63-09-12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63-09-12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65-07-10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63-03-05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63-11-20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64-05-19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63-01-12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63-05-05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65-07-05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65-08-11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65-01-01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64-12-27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63-09-20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64-05-28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64-07-28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65-04-23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63-10-05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64-06-03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65-01-29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63-07-31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63-12-13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64-02-19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63-07-31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63-10-17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64-03-05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63-05-05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65-07-02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65-09-12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64-08-14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64-12-17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65-03-17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63-05-08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65-08-09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64-11-27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64-03-09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65-05-11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65-07-09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63-10-14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63-04-08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65-09-14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64-06-12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65-02-02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63-09-07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64-09-10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64-07-22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9C67A-D166-4A32-AD56-9622328D14D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rrency" fld="7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F7D64-491B-4D84-BC93-281B1336472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urrency" fld="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615AC-7487-4467-8469-F2ED2DE944A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30B7-F300-4F27-A921-32CC8224BBE1}">
  <sheetPr codeName="Sheet1"/>
  <dimension ref="A3:F14"/>
  <sheetViews>
    <sheetView workbookViewId="0">
      <selection activeCell="G14" sqref="G1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301</v>
      </c>
      <c r="F5" s="10">
        <v>521</v>
      </c>
    </row>
    <row r="6" spans="1:6" x14ac:dyDescent="0.25">
      <c r="A6" s="9" t="s">
        <v>8340</v>
      </c>
      <c r="B6" s="10">
        <v>20</v>
      </c>
      <c r="C6" s="10">
        <v>136</v>
      </c>
      <c r="D6" s="10">
        <v>6</v>
      </c>
      <c r="E6" s="10">
        <v>38</v>
      </c>
      <c r="F6" s="10">
        <v>200</v>
      </c>
    </row>
    <row r="7" spans="1:6" x14ac:dyDescent="0.25">
      <c r="A7" s="9" t="s">
        <v>8312</v>
      </c>
      <c r="B7" s="10"/>
      <c r="C7" s="10">
        <v>138</v>
      </c>
      <c r="D7" s="10"/>
      <c r="E7" s="10">
        <v>82</v>
      </c>
      <c r="F7" s="10">
        <v>220</v>
      </c>
    </row>
    <row r="8" spans="1:6" x14ac:dyDescent="0.25">
      <c r="A8" s="9" t="s">
        <v>8336</v>
      </c>
      <c r="B8" s="10">
        <v>23</v>
      </c>
      <c r="C8" s="10">
        <v>1</v>
      </c>
      <c r="D8" s="10"/>
      <c r="E8" s="10"/>
      <c r="F8" s="10">
        <v>24</v>
      </c>
    </row>
    <row r="9" spans="1:6" x14ac:dyDescent="0.25">
      <c r="A9" s="9" t="s">
        <v>8314</v>
      </c>
      <c r="B9" s="10">
        <v>21</v>
      </c>
      <c r="C9" s="10">
        <v>126</v>
      </c>
      <c r="D9" s="10">
        <v>21</v>
      </c>
      <c r="E9" s="10">
        <v>532</v>
      </c>
      <c r="F9" s="10">
        <v>700</v>
      </c>
    </row>
    <row r="10" spans="1:6" x14ac:dyDescent="0.25">
      <c r="A10" s="9" t="s">
        <v>8342</v>
      </c>
      <c r="B10" s="10">
        <v>2</v>
      </c>
      <c r="C10" s="10">
        <v>115</v>
      </c>
      <c r="D10" s="10"/>
      <c r="E10" s="10">
        <v>103</v>
      </c>
      <c r="F10" s="10">
        <v>220</v>
      </c>
    </row>
    <row r="11" spans="1:6" x14ac:dyDescent="0.25">
      <c r="A11" s="9" t="s">
        <v>8329</v>
      </c>
      <c r="B11" s="10">
        <v>29</v>
      </c>
      <c r="C11" s="10">
        <v>126</v>
      </c>
      <c r="D11" s="10"/>
      <c r="E11" s="10">
        <v>82</v>
      </c>
      <c r="F11" s="10">
        <v>237</v>
      </c>
    </row>
    <row r="12" spans="1:6" x14ac:dyDescent="0.25">
      <c r="A12" s="9" t="s">
        <v>8326</v>
      </c>
      <c r="B12" s="10">
        <v>176</v>
      </c>
      <c r="C12" s="10">
        <v>214</v>
      </c>
      <c r="D12" s="10"/>
      <c r="E12" s="10">
        <v>210</v>
      </c>
      <c r="F12" s="10">
        <v>600</v>
      </c>
    </row>
    <row r="13" spans="1:6" x14ac:dyDescent="0.25">
      <c r="A13" s="9" t="s">
        <v>8324</v>
      </c>
      <c r="B13" s="10">
        <v>38</v>
      </c>
      <c r="C13" s="10">
        <v>494</v>
      </c>
      <c r="D13" s="10">
        <v>23</v>
      </c>
      <c r="E13" s="10">
        <v>837</v>
      </c>
      <c r="F13" s="10">
        <v>1392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38CA-35A9-4FFA-A11E-BF6A97540F29}">
  <sheetPr codeName="Sheet2"/>
  <dimension ref="A3:F46"/>
  <sheetViews>
    <sheetView workbookViewId="0">
      <selection activeCell="F46" sqref="A3: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42" width="16.85546875" bestFit="1" customWidth="1"/>
    <col min="43" max="43" width="11.28515625" bestFit="1" customWidth="1"/>
  </cols>
  <sheetData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8323</v>
      </c>
      <c r="B5" s="10"/>
      <c r="C5" s="10">
        <v>99</v>
      </c>
      <c r="D5" s="10"/>
      <c r="E5" s="10">
        <v>1</v>
      </c>
      <c r="F5" s="10">
        <v>100</v>
      </c>
    </row>
    <row r="6" spans="1:6" x14ac:dyDescent="0.25">
      <c r="A6" s="9" t="s">
        <v>8346</v>
      </c>
      <c r="B6" s="10">
        <v>19</v>
      </c>
      <c r="C6" s="10">
        <v>1</v>
      </c>
      <c r="D6" s="10"/>
      <c r="E6" s="10"/>
      <c r="F6" s="10">
        <v>20</v>
      </c>
    </row>
    <row r="7" spans="1:6" x14ac:dyDescent="0.25">
      <c r="A7" s="9" t="s">
        <v>8337</v>
      </c>
      <c r="B7" s="10">
        <v>23</v>
      </c>
      <c r="C7" s="10">
        <v>1</v>
      </c>
      <c r="D7" s="10"/>
      <c r="E7" s="10"/>
      <c r="F7" s="10">
        <v>24</v>
      </c>
    </row>
    <row r="8" spans="1:6" x14ac:dyDescent="0.25">
      <c r="A8" s="9" t="s">
        <v>8358</v>
      </c>
      <c r="B8" s="10"/>
      <c r="C8" s="10">
        <v>39</v>
      </c>
      <c r="D8" s="10"/>
      <c r="E8" s="10">
        <v>1</v>
      </c>
      <c r="F8" s="10">
        <v>40</v>
      </c>
    </row>
    <row r="9" spans="1:6" x14ac:dyDescent="0.25">
      <c r="A9" s="9" t="s">
        <v>8354</v>
      </c>
      <c r="B9" s="10">
        <v>1</v>
      </c>
      <c r="C9" s="10"/>
      <c r="D9" s="10"/>
      <c r="E9" s="10">
        <v>39</v>
      </c>
      <c r="F9" s="10">
        <v>40</v>
      </c>
    </row>
    <row r="10" spans="1:6" x14ac:dyDescent="0.25">
      <c r="A10" s="9" t="s">
        <v>8322</v>
      </c>
      <c r="B10" s="10"/>
      <c r="C10" s="10">
        <v>1</v>
      </c>
      <c r="D10" s="10"/>
      <c r="E10" s="10">
        <v>179</v>
      </c>
      <c r="F10" s="10">
        <v>180</v>
      </c>
    </row>
    <row r="11" spans="1:6" x14ac:dyDescent="0.25">
      <c r="A11" s="9" t="s">
        <v>8321</v>
      </c>
      <c r="B11" s="10"/>
      <c r="C11" s="10">
        <v>79</v>
      </c>
      <c r="D11" s="10"/>
      <c r="E11" s="10">
        <v>1</v>
      </c>
      <c r="F11" s="10">
        <v>80</v>
      </c>
    </row>
    <row r="12" spans="1:6" x14ac:dyDescent="0.25">
      <c r="A12" s="9" t="s">
        <v>8335</v>
      </c>
      <c r="B12" s="10">
        <v>1</v>
      </c>
      <c r="C12" s="10"/>
      <c r="D12" s="10"/>
      <c r="E12" s="10">
        <v>39</v>
      </c>
      <c r="F12" s="10">
        <v>40</v>
      </c>
    </row>
    <row r="13" spans="1:6" x14ac:dyDescent="0.25">
      <c r="A13" s="9" t="s">
        <v>8348</v>
      </c>
      <c r="B13" s="10"/>
      <c r="C13" s="10">
        <v>40</v>
      </c>
      <c r="D13" s="10">
        <v>19</v>
      </c>
      <c r="E13" s="10">
        <v>1</v>
      </c>
      <c r="F13" s="10">
        <v>60</v>
      </c>
    </row>
    <row r="14" spans="1:6" x14ac:dyDescent="0.25">
      <c r="A14" s="9" t="s">
        <v>8331</v>
      </c>
      <c r="B14" s="10"/>
      <c r="C14" s="10">
        <v>38</v>
      </c>
      <c r="D14" s="10"/>
      <c r="E14" s="10">
        <v>2</v>
      </c>
      <c r="F14" s="10">
        <v>40</v>
      </c>
    </row>
    <row r="15" spans="1:6" x14ac:dyDescent="0.25">
      <c r="A15" s="9" t="s">
        <v>8341</v>
      </c>
      <c r="B15" s="10">
        <v>19</v>
      </c>
      <c r="C15" s="10">
        <v>117</v>
      </c>
      <c r="D15" s="10">
        <v>1</v>
      </c>
      <c r="E15" s="10">
        <v>3</v>
      </c>
      <c r="F15" s="10">
        <v>140</v>
      </c>
    </row>
    <row r="16" spans="1:6" x14ac:dyDescent="0.25">
      <c r="A16" s="9" t="s">
        <v>8349</v>
      </c>
      <c r="B16" s="10"/>
      <c r="C16" s="10">
        <v>19</v>
      </c>
      <c r="D16" s="10"/>
      <c r="E16" s="10">
        <v>1</v>
      </c>
      <c r="F16" s="10">
        <v>20</v>
      </c>
    </row>
    <row r="17" spans="1:6" x14ac:dyDescent="0.25">
      <c r="A17" s="9" t="s">
        <v>8350</v>
      </c>
      <c r="B17" s="10"/>
      <c r="C17" s="10">
        <v>2</v>
      </c>
      <c r="D17" s="10"/>
      <c r="E17" s="10">
        <v>138</v>
      </c>
      <c r="F17" s="10">
        <v>140</v>
      </c>
    </row>
    <row r="18" spans="1:6" x14ac:dyDescent="0.25">
      <c r="A18" s="9" t="s">
        <v>8334</v>
      </c>
      <c r="B18" s="10"/>
      <c r="C18" s="10">
        <v>23</v>
      </c>
      <c r="D18" s="10">
        <v>1</v>
      </c>
      <c r="E18" s="10">
        <v>136</v>
      </c>
      <c r="F18" s="10">
        <v>160</v>
      </c>
    </row>
    <row r="19" spans="1:6" x14ac:dyDescent="0.25">
      <c r="A19" s="9" t="s">
        <v>8333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8356</v>
      </c>
      <c r="B20" s="10"/>
      <c r="C20" s="10">
        <v>12</v>
      </c>
      <c r="D20" s="10"/>
      <c r="E20" s="10">
        <v>8</v>
      </c>
      <c r="F20" s="10">
        <v>20</v>
      </c>
    </row>
    <row r="21" spans="1:6" x14ac:dyDescent="0.25">
      <c r="A21" s="9" t="s">
        <v>8332</v>
      </c>
      <c r="B21" s="10"/>
      <c r="C21" s="10">
        <v>1</v>
      </c>
      <c r="D21" s="10"/>
      <c r="E21" s="10">
        <v>19</v>
      </c>
      <c r="F21" s="10">
        <v>20</v>
      </c>
    </row>
    <row r="22" spans="1:6" x14ac:dyDescent="0.25">
      <c r="A22" s="9" t="s">
        <v>8339</v>
      </c>
      <c r="B22" s="10"/>
      <c r="C22" s="10">
        <v>39</v>
      </c>
      <c r="D22" s="10"/>
      <c r="E22" s="10">
        <v>1</v>
      </c>
      <c r="F22" s="10">
        <v>40</v>
      </c>
    </row>
    <row r="23" spans="1:6" x14ac:dyDescent="0.25">
      <c r="A23" s="9" t="s">
        <v>8359</v>
      </c>
      <c r="B23" s="10">
        <v>19</v>
      </c>
      <c r="C23" s="10">
        <v>60</v>
      </c>
      <c r="D23" s="10"/>
      <c r="E23" s="10">
        <v>61</v>
      </c>
      <c r="F23" s="10">
        <v>140</v>
      </c>
    </row>
    <row r="24" spans="1:6" x14ac:dyDescent="0.25">
      <c r="A24" s="9" t="s">
        <v>8315</v>
      </c>
      <c r="B24" s="10">
        <v>1</v>
      </c>
      <c r="C24" s="10">
        <v>19</v>
      </c>
      <c r="D24" s="10"/>
      <c r="E24" s="10"/>
      <c r="F24" s="10">
        <v>20</v>
      </c>
    </row>
    <row r="25" spans="1:6" x14ac:dyDescent="0.25">
      <c r="A25" s="9" t="s">
        <v>8330</v>
      </c>
      <c r="B25" s="10"/>
      <c r="C25" s="10">
        <v>1</v>
      </c>
      <c r="D25" s="10"/>
      <c r="E25" s="10">
        <v>59</v>
      </c>
      <c r="F25" s="10">
        <v>60</v>
      </c>
    </row>
    <row r="26" spans="1:6" x14ac:dyDescent="0.25">
      <c r="A26" s="9" t="s">
        <v>8317</v>
      </c>
      <c r="B26" s="10"/>
      <c r="C26" s="10">
        <v>19</v>
      </c>
      <c r="D26" s="10"/>
      <c r="E26" s="10">
        <v>1</v>
      </c>
      <c r="F26" s="10">
        <v>20</v>
      </c>
    </row>
    <row r="27" spans="1:6" x14ac:dyDescent="0.25">
      <c r="A27" s="9" t="s">
        <v>8313</v>
      </c>
      <c r="B27" s="10">
        <v>1</v>
      </c>
      <c r="C27" s="10">
        <v>58</v>
      </c>
      <c r="D27" s="10"/>
      <c r="E27" s="10">
        <v>101</v>
      </c>
      <c r="F27" s="10">
        <v>160</v>
      </c>
    </row>
    <row r="28" spans="1:6" x14ac:dyDescent="0.25">
      <c r="A28" s="9" t="s">
        <v>8316</v>
      </c>
      <c r="B28" s="10"/>
      <c r="C28" s="10">
        <v>19</v>
      </c>
      <c r="D28" s="10"/>
      <c r="E28" s="10">
        <v>1</v>
      </c>
      <c r="F28" s="10">
        <v>20</v>
      </c>
    </row>
    <row r="29" spans="1:6" x14ac:dyDescent="0.25">
      <c r="A29" s="9" t="s">
        <v>8325</v>
      </c>
      <c r="B29" s="10">
        <v>2</v>
      </c>
      <c r="C29" s="10">
        <v>355</v>
      </c>
      <c r="D29" s="10">
        <v>18</v>
      </c>
      <c r="E29" s="10">
        <v>690</v>
      </c>
      <c r="F29" s="10">
        <v>1065</v>
      </c>
    </row>
    <row r="30" spans="1:6" x14ac:dyDescent="0.25">
      <c r="A30" s="9" t="s">
        <v>8347</v>
      </c>
      <c r="B30" s="10"/>
      <c r="C30" s="10"/>
      <c r="D30" s="10">
        <v>1</v>
      </c>
      <c r="E30" s="10">
        <v>39</v>
      </c>
      <c r="F30" s="10">
        <v>40</v>
      </c>
    </row>
    <row r="31" spans="1:6" x14ac:dyDescent="0.25">
      <c r="A31" s="9" t="s">
        <v>8345</v>
      </c>
      <c r="B31" s="10"/>
      <c r="C31" s="10">
        <v>1</v>
      </c>
      <c r="D31" s="10"/>
      <c r="E31" s="10">
        <v>19</v>
      </c>
      <c r="F31" s="10">
        <v>20</v>
      </c>
    </row>
    <row r="32" spans="1:6" x14ac:dyDescent="0.25">
      <c r="A32" s="9" t="s">
        <v>8353</v>
      </c>
      <c r="B32" s="10"/>
      <c r="C32" s="10">
        <v>19</v>
      </c>
      <c r="D32" s="10"/>
      <c r="E32" s="10">
        <v>1</v>
      </c>
      <c r="F32" s="10">
        <v>20</v>
      </c>
    </row>
    <row r="33" spans="1:6" x14ac:dyDescent="0.25">
      <c r="A33" s="9" t="s">
        <v>8311</v>
      </c>
      <c r="B33" s="10"/>
      <c r="C33" s="10">
        <v>2</v>
      </c>
      <c r="D33" s="10"/>
      <c r="E33" s="10">
        <v>258</v>
      </c>
      <c r="F33" s="10">
        <v>260</v>
      </c>
    </row>
    <row r="34" spans="1:6" x14ac:dyDescent="0.25">
      <c r="A34" s="9" t="s">
        <v>8320</v>
      </c>
      <c r="B34" s="10">
        <v>39</v>
      </c>
      <c r="C34" s="10">
        <v>1</v>
      </c>
      <c r="D34" s="10"/>
      <c r="E34" s="10"/>
      <c r="F34" s="10">
        <v>40</v>
      </c>
    </row>
    <row r="35" spans="1:6" x14ac:dyDescent="0.25">
      <c r="A35" s="9" t="s">
        <v>8319</v>
      </c>
      <c r="B35" s="10">
        <v>1</v>
      </c>
      <c r="C35" s="10"/>
      <c r="D35" s="10"/>
      <c r="E35" s="10">
        <v>59</v>
      </c>
      <c r="F35" s="10">
        <v>60</v>
      </c>
    </row>
    <row r="36" spans="1:6" x14ac:dyDescent="0.25">
      <c r="A36" s="9" t="s">
        <v>8352</v>
      </c>
      <c r="B36" s="10">
        <v>1</v>
      </c>
      <c r="C36" s="10"/>
      <c r="D36" s="10">
        <v>5</v>
      </c>
      <c r="E36" s="10">
        <v>34</v>
      </c>
      <c r="F36" s="10">
        <v>40</v>
      </c>
    </row>
    <row r="37" spans="1:6" x14ac:dyDescent="0.25">
      <c r="A37" s="9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9" t="s">
        <v>8357</v>
      </c>
      <c r="B38" s="10">
        <v>17</v>
      </c>
      <c r="C38" s="10">
        <v>79</v>
      </c>
      <c r="D38" s="10">
        <v>5</v>
      </c>
      <c r="E38" s="10">
        <v>86</v>
      </c>
      <c r="F38" s="10">
        <v>187</v>
      </c>
    </row>
    <row r="39" spans="1:6" x14ac:dyDescent="0.25">
      <c r="A39" s="9" t="s">
        <v>8351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9" t="s">
        <v>8318</v>
      </c>
      <c r="B40" s="10"/>
      <c r="C40" s="10"/>
      <c r="D40" s="10"/>
      <c r="E40" s="10">
        <v>61</v>
      </c>
      <c r="F40" s="10">
        <v>61</v>
      </c>
    </row>
    <row r="41" spans="1:6" x14ac:dyDescent="0.25">
      <c r="A41" s="9" t="s">
        <v>8344</v>
      </c>
      <c r="B41" s="10">
        <v>10</v>
      </c>
      <c r="C41" s="10">
        <v>46</v>
      </c>
      <c r="D41" s="10"/>
      <c r="E41" s="10">
        <v>1</v>
      </c>
      <c r="F41" s="10">
        <v>57</v>
      </c>
    </row>
    <row r="42" spans="1:6" x14ac:dyDescent="0.25">
      <c r="A42" s="9" t="s">
        <v>8338</v>
      </c>
      <c r="B42" s="10"/>
      <c r="C42" s="10">
        <v>99</v>
      </c>
      <c r="D42" s="10"/>
      <c r="E42" s="10">
        <v>1</v>
      </c>
      <c r="F42" s="10">
        <v>100</v>
      </c>
    </row>
    <row r="43" spans="1:6" x14ac:dyDescent="0.25">
      <c r="A43" s="9" t="s">
        <v>8328</v>
      </c>
      <c r="B43" s="10">
        <v>59</v>
      </c>
      <c r="C43" s="10">
        <v>119</v>
      </c>
      <c r="D43" s="10"/>
      <c r="E43" s="10">
        <v>22</v>
      </c>
      <c r="F43" s="10">
        <v>200</v>
      </c>
    </row>
    <row r="44" spans="1:6" x14ac:dyDescent="0.25">
      <c r="A44" s="9" t="s">
        <v>8327</v>
      </c>
      <c r="B44" s="10">
        <v>99</v>
      </c>
      <c r="C44" s="10">
        <v>60</v>
      </c>
      <c r="D44" s="10"/>
      <c r="E44" s="10">
        <v>1</v>
      </c>
      <c r="F44" s="10">
        <v>160</v>
      </c>
    </row>
    <row r="45" spans="1:6" x14ac:dyDescent="0.25">
      <c r="A45" s="9" t="s">
        <v>8343</v>
      </c>
      <c r="B45" s="10">
        <v>19</v>
      </c>
      <c r="C45" s="10"/>
      <c r="D45" s="10"/>
      <c r="E45" s="10">
        <v>1</v>
      </c>
      <c r="F45" s="10">
        <v>20</v>
      </c>
    </row>
    <row r="46" spans="1:6" x14ac:dyDescent="0.25">
      <c r="A46" s="9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5D66-DF91-4169-A5F6-F2EFD5DC429C}">
  <sheetPr codeName="Sheet3"/>
  <dimension ref="A1:H13"/>
  <sheetViews>
    <sheetView workbookViewId="0">
      <selection activeCell="B16" sqref="B16"/>
    </sheetView>
  </sheetViews>
  <sheetFormatPr defaultRowHeight="15" x14ac:dyDescent="0.25"/>
  <cols>
    <col min="1" max="8" width="20.710937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5">
      <c r="A3" t="s">
        <v>8390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25">
      <c r="A4" t="s">
        <v>8391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8392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9B97A-B4D2-400E-BBCB-35BDA74BAD03}">
  <sheetPr codeName="Sheet4"/>
  <dimension ref="A1:E18"/>
  <sheetViews>
    <sheetView workbookViewId="0">
      <selection activeCell="G2" sqref="G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8308</v>
      </c>
      <c r="B1" t="s">
        <v>8378</v>
      </c>
    </row>
    <row r="2" spans="1:5" x14ac:dyDescent="0.25">
      <c r="A2" s="8" t="s">
        <v>8379</v>
      </c>
      <c r="B2" t="s">
        <v>8378</v>
      </c>
    </row>
    <row r="4" spans="1:5" x14ac:dyDescent="0.25">
      <c r="A4" s="8" t="s">
        <v>8380</v>
      </c>
      <c r="B4" s="8" t="s">
        <v>8362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9" t="s">
        <v>8367</v>
      </c>
      <c r="B6" s="10">
        <v>41</v>
      </c>
      <c r="C6" s="10">
        <v>151</v>
      </c>
      <c r="D6" s="10">
        <v>201</v>
      </c>
      <c r="E6" s="10">
        <v>393</v>
      </c>
    </row>
    <row r="7" spans="1:5" x14ac:dyDescent="0.25">
      <c r="A7" s="9" t="s">
        <v>8376</v>
      </c>
      <c r="B7" s="10">
        <v>31</v>
      </c>
      <c r="C7" s="10">
        <v>118</v>
      </c>
      <c r="D7" s="10">
        <v>152</v>
      </c>
      <c r="E7" s="10">
        <v>301</v>
      </c>
    </row>
    <row r="8" spans="1:5" x14ac:dyDescent="0.25">
      <c r="A8" s="9" t="s">
        <v>8368</v>
      </c>
      <c r="B8" s="10">
        <v>30</v>
      </c>
      <c r="C8" s="10">
        <v>134</v>
      </c>
      <c r="D8" s="10">
        <v>164</v>
      </c>
      <c r="E8" s="10">
        <v>328</v>
      </c>
    </row>
    <row r="9" spans="1:5" x14ac:dyDescent="0.25">
      <c r="A9" s="9" t="s">
        <v>8369</v>
      </c>
      <c r="B9" s="10">
        <v>18</v>
      </c>
      <c r="C9" s="10">
        <v>137</v>
      </c>
      <c r="D9" s="10">
        <v>170</v>
      </c>
      <c r="E9" s="10">
        <v>325</v>
      </c>
    </row>
    <row r="10" spans="1:5" x14ac:dyDescent="0.25">
      <c r="A10" s="9" t="s">
        <v>8370</v>
      </c>
      <c r="B10" s="10">
        <v>34</v>
      </c>
      <c r="C10" s="10">
        <v>131</v>
      </c>
      <c r="D10" s="10">
        <v>183</v>
      </c>
      <c r="E10" s="10">
        <v>348</v>
      </c>
    </row>
    <row r="11" spans="1:5" x14ac:dyDescent="0.25">
      <c r="A11" s="9" t="s">
        <v>8377</v>
      </c>
      <c r="B11" s="10">
        <v>34</v>
      </c>
      <c r="C11" s="10">
        <v>128</v>
      </c>
      <c r="D11" s="10">
        <v>139</v>
      </c>
      <c r="E11" s="10">
        <v>301</v>
      </c>
    </row>
    <row r="12" spans="1:5" x14ac:dyDescent="0.25">
      <c r="A12" s="9" t="s">
        <v>8371</v>
      </c>
      <c r="B12" s="10">
        <v>20</v>
      </c>
      <c r="C12" s="10">
        <v>110</v>
      </c>
      <c r="D12" s="10">
        <v>134</v>
      </c>
      <c r="E12" s="10">
        <v>264</v>
      </c>
    </row>
    <row r="13" spans="1:5" x14ac:dyDescent="0.25">
      <c r="A13" s="9" t="s">
        <v>8372</v>
      </c>
      <c r="B13" s="10">
        <v>32</v>
      </c>
      <c r="C13" s="10">
        <v>143</v>
      </c>
      <c r="D13" s="10">
        <v>214</v>
      </c>
      <c r="E13" s="10">
        <v>389</v>
      </c>
    </row>
    <row r="14" spans="1:5" x14ac:dyDescent="0.25">
      <c r="A14" s="9" t="s">
        <v>8373</v>
      </c>
      <c r="B14" s="10">
        <v>30</v>
      </c>
      <c r="C14" s="10">
        <v>112</v>
      </c>
      <c r="D14" s="10">
        <v>177</v>
      </c>
      <c r="E14" s="10">
        <v>319</v>
      </c>
    </row>
    <row r="15" spans="1:5" x14ac:dyDescent="0.25">
      <c r="A15" s="9" t="s">
        <v>8374</v>
      </c>
      <c r="B15" s="10">
        <v>25</v>
      </c>
      <c r="C15" s="10">
        <v>100</v>
      </c>
      <c r="D15" s="10">
        <v>205</v>
      </c>
      <c r="E15" s="10">
        <v>330</v>
      </c>
    </row>
    <row r="16" spans="1:5" x14ac:dyDescent="0.25">
      <c r="A16" s="9" t="s">
        <v>8366</v>
      </c>
      <c r="B16" s="10">
        <v>25</v>
      </c>
      <c r="C16" s="10">
        <v>116</v>
      </c>
      <c r="D16" s="10">
        <v>209</v>
      </c>
      <c r="E16" s="10">
        <v>350</v>
      </c>
    </row>
    <row r="17" spans="1:5" x14ac:dyDescent="0.25">
      <c r="A17" s="9" t="s">
        <v>8375</v>
      </c>
      <c r="B17" s="10">
        <v>29</v>
      </c>
      <c r="C17" s="10">
        <v>150</v>
      </c>
      <c r="D17" s="10">
        <v>237</v>
      </c>
      <c r="E17" s="10">
        <v>416</v>
      </c>
    </row>
    <row r="18" spans="1:5" x14ac:dyDescent="0.25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topLeftCell="K1" zoomScale="85" zoomScaleNormal="85" workbookViewId="0">
      <pane ySplit="1" topLeftCell="A4109" activePane="bottomLeft" state="frozen"/>
      <selection activeCell="G1" sqref="G1"/>
      <selection pane="bottomLeft" activeCell="T2" sqref="T2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19" customWidth="1"/>
    <col min="14" max="14" width="41.140625" customWidth="1"/>
    <col min="15" max="15" width="15.5703125" customWidth="1"/>
    <col min="16" max="16" width="17" customWidth="1"/>
    <col min="17" max="18" width="14.28515625" customWidth="1"/>
    <col min="19" max="20" width="22.28515625" style="1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11" t="s">
        <v>8364</v>
      </c>
      <c r="T1" s="1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7">
        <f>IFERROR(E2/L2,0)</f>
        <v>63.917582417582416</v>
      </c>
      <c r="Q2" t="s">
        <v>8310</v>
      </c>
      <c r="R2" t="s">
        <v>8318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5" si="0">(E3/D3)</f>
        <v>1.4260827250608272</v>
      </c>
      <c r="P3" s="7">
        <f>IFERROR(E3/L3,0)</f>
        <v>185.48101265822785</v>
      </c>
      <c r="Q3" t="s">
        <v>8310</v>
      </c>
      <c r="R3" t="s">
        <v>8318</v>
      </c>
      <c r="S3" s="12">
        <f t="shared" ref="S3:T66" si="1">(((J3/60)/60)/24)+DATE(1970,1,1)+(-6/24)</f>
        <v>42766.350497685184</v>
      </c>
      <c r="T3" s="12">
        <f t="shared" ref="T3:T7" si="2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(E4/D4)</f>
        <v>1.05</v>
      </c>
      <c r="P4" s="7">
        <f t="shared" ref="P4:P67" si="3">IFERROR(E4/L4,0)</f>
        <v>15</v>
      </c>
      <c r="Q4" t="s">
        <v>8310</v>
      </c>
      <c r="R4" t="s">
        <v>8318</v>
      </c>
      <c r="S4" s="12">
        <f t="shared" si="1"/>
        <v>42405.452349537038</v>
      </c>
      <c r="T4" s="12">
        <f t="shared" si="2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3"/>
        <v>69.266666666666666</v>
      </c>
      <c r="Q5" t="s">
        <v>8310</v>
      </c>
      <c r="R5" t="s">
        <v>8318</v>
      </c>
      <c r="S5" s="12">
        <f t="shared" si="1"/>
        <v>41828.265127314815</v>
      </c>
      <c r="T5" s="12">
        <f t="shared" si="2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(E6/D6)</f>
        <v>1.2299154545454545</v>
      </c>
      <c r="P6" s="7">
        <f t="shared" si="3"/>
        <v>190.55028169014085</v>
      </c>
      <c r="Q6" t="s">
        <v>8310</v>
      </c>
      <c r="R6" t="s">
        <v>8318</v>
      </c>
      <c r="S6" s="12">
        <f t="shared" si="1"/>
        <v>42327.584247685183</v>
      </c>
      <c r="T6" s="12">
        <f t="shared" si="2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ref="O7:O70" si="4">(E7/D7)</f>
        <v>1.0977744436109027</v>
      </c>
      <c r="P7" s="7">
        <f t="shared" si="3"/>
        <v>93.40425531914893</v>
      </c>
      <c r="Q7" t="s">
        <v>8310</v>
      </c>
      <c r="R7" t="s">
        <v>8318</v>
      </c>
      <c r="S7" s="12">
        <f t="shared" si="1"/>
        <v>42563.682951388888</v>
      </c>
      <c r="T7" s="12">
        <f t="shared" si="2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4"/>
        <v>1.064875</v>
      </c>
      <c r="P8" s="7">
        <f t="shared" si="3"/>
        <v>146.87931034482759</v>
      </c>
      <c r="Q8" t="s">
        <v>8310</v>
      </c>
      <c r="R8" t="s">
        <v>8318</v>
      </c>
      <c r="S8" s="12">
        <f t="shared" si="1"/>
        <v>41793.822337962964</v>
      </c>
      <c r="T8" s="12">
        <f>(((I8/60)/60)/24)+DATE(1970,1,1)+(-6/24)</f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4"/>
        <v>1.0122222222222221</v>
      </c>
      <c r="P9" s="7">
        <f t="shared" si="3"/>
        <v>159.82456140350877</v>
      </c>
      <c r="Q9" t="s">
        <v>8310</v>
      </c>
      <c r="R9" t="s">
        <v>8318</v>
      </c>
      <c r="S9" s="12">
        <f t="shared" si="1"/>
        <v>42515.797071759262</v>
      </c>
      <c r="T9" s="12">
        <f t="shared" ref="T9:T72" si="5">(((I9/60)/60)/24)+DATE(1970,1,1)+(-6/24)</f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4"/>
        <v>1.0004342857142856</v>
      </c>
      <c r="P10" s="7">
        <f t="shared" si="3"/>
        <v>291.79333333333335</v>
      </c>
      <c r="Q10" t="s">
        <v>8310</v>
      </c>
      <c r="R10" t="s">
        <v>8318</v>
      </c>
      <c r="S10" s="12">
        <f t="shared" si="1"/>
        <v>42468.69458333333</v>
      </c>
      <c r="T10" s="12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4"/>
        <v>1.2599800000000001</v>
      </c>
      <c r="P11" s="7">
        <f t="shared" si="3"/>
        <v>31.499500000000001</v>
      </c>
      <c r="Q11" t="s">
        <v>8310</v>
      </c>
      <c r="R11" t="s">
        <v>8318</v>
      </c>
      <c r="S11" s="12">
        <f t="shared" si="1"/>
        <v>42446.853518518517</v>
      </c>
      <c r="T11" s="12">
        <f t="shared" si="5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4"/>
        <v>1.0049999999999999</v>
      </c>
      <c r="P12" s="7">
        <f t="shared" si="3"/>
        <v>158.68421052631578</v>
      </c>
      <c r="Q12" t="s">
        <v>8310</v>
      </c>
      <c r="R12" t="s">
        <v>8318</v>
      </c>
      <c r="S12" s="12">
        <f t="shared" si="1"/>
        <v>41779.818043981482</v>
      </c>
      <c r="T12" s="12">
        <f t="shared" si="5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4"/>
        <v>1.2050000000000001</v>
      </c>
      <c r="P13" s="7">
        <f t="shared" si="3"/>
        <v>80.333333333333329</v>
      </c>
      <c r="Q13" t="s">
        <v>8310</v>
      </c>
      <c r="R13" t="s">
        <v>8318</v>
      </c>
      <c r="S13" s="12">
        <f t="shared" si="1"/>
        <v>42572.528495370367</v>
      </c>
      <c r="T13" s="12">
        <f t="shared" si="5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4"/>
        <v>1.6529333333333334</v>
      </c>
      <c r="P14" s="7">
        <f t="shared" si="3"/>
        <v>59.961305925030231</v>
      </c>
      <c r="Q14" t="s">
        <v>8310</v>
      </c>
      <c r="R14" t="s">
        <v>8318</v>
      </c>
      <c r="S14" s="12">
        <f t="shared" si="1"/>
        <v>41791.463252314818</v>
      </c>
      <c r="T14" s="12">
        <f t="shared" si="5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4"/>
        <v>1.5997142857142856</v>
      </c>
      <c r="P15" s="7">
        <f t="shared" si="3"/>
        <v>109.78431372549019</v>
      </c>
      <c r="Q15" t="s">
        <v>8310</v>
      </c>
      <c r="R15" t="s">
        <v>8318</v>
      </c>
      <c r="S15" s="12">
        <f t="shared" si="1"/>
        <v>42508.427187499998</v>
      </c>
      <c r="T15" s="12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4"/>
        <v>1.0093333333333334</v>
      </c>
      <c r="P16" s="7">
        <f t="shared" si="3"/>
        <v>147.70731707317074</v>
      </c>
      <c r="Q16" t="s">
        <v>8310</v>
      </c>
      <c r="R16" t="s">
        <v>8318</v>
      </c>
      <c r="S16" s="12">
        <f t="shared" si="1"/>
        <v>41807.77648148148</v>
      </c>
      <c r="T16" s="12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4"/>
        <v>1.0660000000000001</v>
      </c>
      <c r="P17" s="7">
        <f t="shared" si="3"/>
        <v>21.755102040816325</v>
      </c>
      <c r="Q17" t="s">
        <v>8310</v>
      </c>
      <c r="R17" t="s">
        <v>8318</v>
      </c>
      <c r="S17" s="12">
        <f t="shared" si="1"/>
        <v>42256.141875000001</v>
      </c>
      <c r="T17" s="12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4"/>
        <v>1.0024166666666667</v>
      </c>
      <c r="P18" s="7">
        <f t="shared" si="3"/>
        <v>171.84285714285716</v>
      </c>
      <c r="Q18" t="s">
        <v>8310</v>
      </c>
      <c r="R18" t="s">
        <v>8318</v>
      </c>
      <c r="S18" s="12">
        <f t="shared" si="1"/>
        <v>41760.546423611115</v>
      </c>
      <c r="T18" s="12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4"/>
        <v>1.0066666666666666</v>
      </c>
      <c r="P19" s="7">
        <f t="shared" si="3"/>
        <v>41.944444444444443</v>
      </c>
      <c r="Q19" t="s">
        <v>8310</v>
      </c>
      <c r="R19" t="s">
        <v>8318</v>
      </c>
      <c r="S19" s="12">
        <f t="shared" si="1"/>
        <v>41917.481736111113</v>
      </c>
      <c r="T19" s="12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4"/>
        <v>1.0632110000000001</v>
      </c>
      <c r="P20" s="7">
        <f t="shared" si="3"/>
        <v>93.264122807017543</v>
      </c>
      <c r="Q20" t="s">
        <v>8310</v>
      </c>
      <c r="R20" t="s">
        <v>8318</v>
      </c>
      <c r="S20" s="12">
        <f t="shared" si="1"/>
        <v>41869.292314814818</v>
      </c>
      <c r="T20" s="12">
        <f t="shared" si="5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4"/>
        <v>1.4529411764705882</v>
      </c>
      <c r="P21" s="7">
        <f t="shared" si="3"/>
        <v>56.136363636363633</v>
      </c>
      <c r="Q21" t="s">
        <v>8310</v>
      </c>
      <c r="R21" t="s">
        <v>8318</v>
      </c>
      <c r="S21" s="12">
        <f t="shared" si="1"/>
        <v>42175.566365740742</v>
      </c>
      <c r="T21" s="12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4"/>
        <v>1.002</v>
      </c>
      <c r="P22" s="7">
        <f t="shared" si="3"/>
        <v>80.16</v>
      </c>
      <c r="Q22" t="s">
        <v>8310</v>
      </c>
      <c r="R22" t="s">
        <v>8318</v>
      </c>
      <c r="S22" s="12">
        <f t="shared" si="1"/>
        <v>42200.508240740746</v>
      </c>
      <c r="T22" s="12">
        <f t="shared" si="5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4"/>
        <v>1.0913513513513513</v>
      </c>
      <c r="P23" s="7">
        <f t="shared" si="3"/>
        <v>199.9009900990099</v>
      </c>
      <c r="Q23" t="s">
        <v>8310</v>
      </c>
      <c r="R23" t="s">
        <v>8318</v>
      </c>
      <c r="S23" s="12">
        <f t="shared" si="1"/>
        <v>41878.377187500002</v>
      </c>
      <c r="T23" s="12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4"/>
        <v>1.1714285714285715</v>
      </c>
      <c r="P24" s="7">
        <f t="shared" si="3"/>
        <v>51.25</v>
      </c>
      <c r="Q24" t="s">
        <v>8310</v>
      </c>
      <c r="R24" t="s">
        <v>8318</v>
      </c>
      <c r="S24" s="12">
        <f t="shared" si="1"/>
        <v>41989.66134259259</v>
      </c>
      <c r="T24" s="12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4"/>
        <v>1.1850000000000001</v>
      </c>
      <c r="P25" s="7">
        <f t="shared" si="3"/>
        <v>103.04347826086956</v>
      </c>
      <c r="Q25" t="s">
        <v>8310</v>
      </c>
      <c r="R25" t="s">
        <v>8318</v>
      </c>
      <c r="S25" s="12">
        <f t="shared" si="1"/>
        <v>42097.528946759259</v>
      </c>
      <c r="T25" s="12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4"/>
        <v>1.0880768571428572</v>
      </c>
      <c r="P26" s="7">
        <f t="shared" si="3"/>
        <v>66.346149825783982</v>
      </c>
      <c r="Q26" t="s">
        <v>8310</v>
      </c>
      <c r="R26" t="s">
        <v>8318</v>
      </c>
      <c r="S26" s="12">
        <f t="shared" si="1"/>
        <v>42229.570173611108</v>
      </c>
      <c r="T26" s="12">
        <f t="shared" si="5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4"/>
        <v>1.3333333333333333</v>
      </c>
      <c r="P27" s="7">
        <f t="shared" si="3"/>
        <v>57.142857142857146</v>
      </c>
      <c r="Q27" t="s">
        <v>8310</v>
      </c>
      <c r="R27" t="s">
        <v>8318</v>
      </c>
      <c r="S27" s="12">
        <f t="shared" si="1"/>
        <v>42317.775011574078</v>
      </c>
      <c r="T27" s="12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4"/>
        <v>1.552</v>
      </c>
      <c r="P28" s="7">
        <f t="shared" si="3"/>
        <v>102.10526315789474</v>
      </c>
      <c r="Q28" t="s">
        <v>8310</v>
      </c>
      <c r="R28" t="s">
        <v>8318</v>
      </c>
      <c r="S28" s="12">
        <f t="shared" si="1"/>
        <v>41828.265555555554</v>
      </c>
      <c r="T28" s="12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4"/>
        <v>1.1172500000000001</v>
      </c>
      <c r="P29" s="7">
        <f t="shared" si="3"/>
        <v>148.96666666666667</v>
      </c>
      <c r="Q29" t="s">
        <v>8310</v>
      </c>
      <c r="R29" t="s">
        <v>8318</v>
      </c>
      <c r="S29" s="12">
        <f t="shared" si="1"/>
        <v>41928.914733796293</v>
      </c>
      <c r="T29" s="12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4"/>
        <v>1.0035000000000001</v>
      </c>
      <c r="P30" s="7">
        <f t="shared" si="3"/>
        <v>169.6056338028169</v>
      </c>
      <c r="Q30" t="s">
        <v>8310</v>
      </c>
      <c r="R30" t="s">
        <v>8318</v>
      </c>
      <c r="S30" s="12">
        <f t="shared" si="1"/>
        <v>42324.71393518518</v>
      </c>
      <c r="T30" s="12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4"/>
        <v>1.2333333333333334</v>
      </c>
      <c r="P31" s="7">
        <f t="shared" si="3"/>
        <v>31.623931623931625</v>
      </c>
      <c r="Q31" t="s">
        <v>8310</v>
      </c>
      <c r="R31" t="s">
        <v>8318</v>
      </c>
      <c r="S31" s="12">
        <f t="shared" si="1"/>
        <v>41812.42324074074</v>
      </c>
      <c r="T31" s="12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4"/>
        <v>1.0129975</v>
      </c>
      <c r="P32" s="7">
        <f t="shared" si="3"/>
        <v>76.45264150943396</v>
      </c>
      <c r="Q32" t="s">
        <v>8310</v>
      </c>
      <c r="R32" t="s">
        <v>8318</v>
      </c>
      <c r="S32" s="12">
        <f t="shared" si="1"/>
        <v>41842.042997685188</v>
      </c>
      <c r="T32" s="12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4"/>
        <v>1</v>
      </c>
      <c r="P33" s="7">
        <f t="shared" si="3"/>
        <v>13</v>
      </c>
      <c r="Q33" t="s">
        <v>8310</v>
      </c>
      <c r="R33" t="s">
        <v>8318</v>
      </c>
      <c r="S33" s="12">
        <f t="shared" si="1"/>
        <v>42376.54206018518</v>
      </c>
      <c r="T33" s="12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4"/>
        <v>1.0024604569420035</v>
      </c>
      <c r="P34" s="7">
        <f t="shared" si="3"/>
        <v>320.44943820224717</v>
      </c>
      <c r="Q34" t="s">
        <v>8310</v>
      </c>
      <c r="R34" t="s">
        <v>8318</v>
      </c>
      <c r="S34" s="12">
        <f t="shared" si="1"/>
        <v>42461.377511574072</v>
      </c>
      <c r="T34" s="12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4"/>
        <v>1.0209523809523811</v>
      </c>
      <c r="P35" s="7">
        <f t="shared" si="3"/>
        <v>83.75</v>
      </c>
      <c r="Q35" t="s">
        <v>8310</v>
      </c>
      <c r="R35" t="s">
        <v>8318</v>
      </c>
      <c r="S35" s="12">
        <f t="shared" si="1"/>
        <v>42286.410891203705</v>
      </c>
      <c r="T35" s="12">
        <f t="shared" si="5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4"/>
        <v>1.3046153846153845</v>
      </c>
      <c r="P36" s="7">
        <f t="shared" si="3"/>
        <v>49.882352941176471</v>
      </c>
      <c r="Q36" t="s">
        <v>8310</v>
      </c>
      <c r="R36" t="s">
        <v>8318</v>
      </c>
      <c r="S36" s="12">
        <f t="shared" si="1"/>
        <v>41841.071770833332</v>
      </c>
      <c r="T36" s="12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4"/>
        <v>1.665</v>
      </c>
      <c r="P37" s="7">
        <f t="shared" si="3"/>
        <v>59.464285714285715</v>
      </c>
      <c r="Q37" t="s">
        <v>8310</v>
      </c>
      <c r="R37" t="s">
        <v>8318</v>
      </c>
      <c r="S37" s="12">
        <f t="shared" si="1"/>
        <v>42098.041828703703</v>
      </c>
      <c r="T37" s="12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4"/>
        <v>1.4215</v>
      </c>
      <c r="P38" s="7">
        <f t="shared" si="3"/>
        <v>193.84090909090909</v>
      </c>
      <c r="Q38" t="s">
        <v>8310</v>
      </c>
      <c r="R38" t="s">
        <v>8318</v>
      </c>
      <c r="S38" s="12">
        <f t="shared" si="1"/>
        <v>42068.057002314818</v>
      </c>
      <c r="T38" s="12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4"/>
        <v>1.8344090909090909</v>
      </c>
      <c r="P39" s="7">
        <f t="shared" si="3"/>
        <v>159.51383399209487</v>
      </c>
      <c r="Q39" t="s">
        <v>8310</v>
      </c>
      <c r="R39" t="s">
        <v>8318</v>
      </c>
      <c r="S39" s="12">
        <f t="shared" si="1"/>
        <v>42032.443043981482</v>
      </c>
      <c r="T39" s="12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4"/>
        <v>1.1004</v>
      </c>
      <c r="P40" s="7">
        <f t="shared" si="3"/>
        <v>41.68181818181818</v>
      </c>
      <c r="Q40" t="s">
        <v>8310</v>
      </c>
      <c r="R40" t="s">
        <v>8318</v>
      </c>
      <c r="S40" s="12">
        <f t="shared" si="1"/>
        <v>41374.807222222218</v>
      </c>
      <c r="T40" s="12">
        <f t="shared" si="5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4"/>
        <v>1.3098000000000001</v>
      </c>
      <c r="P41" s="7">
        <f t="shared" si="3"/>
        <v>150.89861751152074</v>
      </c>
      <c r="Q41" t="s">
        <v>8310</v>
      </c>
      <c r="R41" t="s">
        <v>8318</v>
      </c>
      <c r="S41" s="12">
        <f t="shared" si="1"/>
        <v>41753.797083333331</v>
      </c>
      <c r="T41" s="12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4"/>
        <v>1.0135000000000001</v>
      </c>
      <c r="P42" s="7">
        <f t="shared" si="3"/>
        <v>126.6875</v>
      </c>
      <c r="Q42" t="s">
        <v>8310</v>
      </c>
      <c r="R42" t="s">
        <v>8318</v>
      </c>
      <c r="S42" s="12">
        <f t="shared" si="1"/>
        <v>41788.96398148148</v>
      </c>
      <c r="T42" s="12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4"/>
        <v>1</v>
      </c>
      <c r="P43" s="7">
        <f t="shared" si="3"/>
        <v>105.26315789473684</v>
      </c>
      <c r="Q43" t="s">
        <v>8310</v>
      </c>
      <c r="R43" t="s">
        <v>8318</v>
      </c>
      <c r="S43" s="12">
        <f t="shared" si="1"/>
        <v>41887.318912037037</v>
      </c>
      <c r="T43" s="12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4"/>
        <v>1.4185714285714286</v>
      </c>
      <c r="P44" s="7">
        <f t="shared" si="3"/>
        <v>117.51479289940828</v>
      </c>
      <c r="Q44" t="s">
        <v>8310</v>
      </c>
      <c r="R44" t="s">
        <v>8318</v>
      </c>
      <c r="S44" s="12">
        <f t="shared" si="1"/>
        <v>41971.389189814814</v>
      </c>
      <c r="T44" s="12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4"/>
        <v>3.0865999999999998</v>
      </c>
      <c r="P45" s="7">
        <f t="shared" si="3"/>
        <v>117.36121673003802</v>
      </c>
      <c r="Q45" t="s">
        <v>8310</v>
      </c>
      <c r="R45" t="s">
        <v>8318</v>
      </c>
      <c r="S45" s="12">
        <f t="shared" si="1"/>
        <v>41802.540347222224</v>
      </c>
      <c r="T45" s="12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4"/>
        <v>1</v>
      </c>
      <c r="P46" s="7">
        <f t="shared" si="3"/>
        <v>133.33333333333334</v>
      </c>
      <c r="Q46" t="s">
        <v>8310</v>
      </c>
      <c r="R46" t="s">
        <v>8318</v>
      </c>
      <c r="S46" s="12">
        <f t="shared" si="1"/>
        <v>41873.848807870374</v>
      </c>
      <c r="T46" s="12">
        <f t="shared" si="5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4"/>
        <v>1.2</v>
      </c>
      <c r="P47" s="7">
        <f t="shared" si="3"/>
        <v>98.360655737704917</v>
      </c>
      <c r="Q47" t="s">
        <v>8310</v>
      </c>
      <c r="R47" t="s">
        <v>8318</v>
      </c>
      <c r="S47" s="12">
        <f t="shared" si="1"/>
        <v>42457.373923611114</v>
      </c>
      <c r="T47" s="12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4"/>
        <v>1.0416666666666667</v>
      </c>
      <c r="P48" s="7">
        <f t="shared" si="3"/>
        <v>194.44444444444446</v>
      </c>
      <c r="Q48" t="s">
        <v>8310</v>
      </c>
      <c r="R48" t="s">
        <v>8318</v>
      </c>
      <c r="S48" s="12">
        <f t="shared" si="1"/>
        <v>42323.714976851858</v>
      </c>
      <c r="T48" s="12">
        <f t="shared" si="5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4"/>
        <v>1.0761100000000001</v>
      </c>
      <c r="P49" s="7">
        <f t="shared" si="3"/>
        <v>76.865000000000009</v>
      </c>
      <c r="Q49" t="s">
        <v>8310</v>
      </c>
      <c r="R49" t="s">
        <v>8318</v>
      </c>
      <c r="S49" s="12">
        <f t="shared" si="1"/>
        <v>41932.569525462961</v>
      </c>
      <c r="T49" s="12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4"/>
        <v>1.0794999999999999</v>
      </c>
      <c r="P50" s="7">
        <f t="shared" si="3"/>
        <v>56.815789473684212</v>
      </c>
      <c r="Q50" t="s">
        <v>8310</v>
      </c>
      <c r="R50" t="s">
        <v>8318</v>
      </c>
      <c r="S50" s="12">
        <f t="shared" si="1"/>
        <v>42033.266898148147</v>
      </c>
      <c r="T50" s="12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4"/>
        <v>1</v>
      </c>
      <c r="P51" s="7">
        <f t="shared" si="3"/>
        <v>137.93103448275863</v>
      </c>
      <c r="Q51" t="s">
        <v>8310</v>
      </c>
      <c r="R51" t="s">
        <v>8318</v>
      </c>
      <c r="S51" s="12">
        <f t="shared" si="1"/>
        <v>42270.926446759258</v>
      </c>
      <c r="T51" s="12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4"/>
        <v>1</v>
      </c>
      <c r="P52" s="7">
        <f t="shared" si="3"/>
        <v>27.272727272727273</v>
      </c>
      <c r="Q52" t="s">
        <v>8310</v>
      </c>
      <c r="R52" t="s">
        <v>8318</v>
      </c>
      <c r="S52" s="12">
        <f t="shared" si="1"/>
        <v>41995.502986111111</v>
      </c>
      <c r="T52" s="12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4"/>
        <v>1.2801818181818181</v>
      </c>
      <c r="P53" s="7">
        <f t="shared" si="3"/>
        <v>118.33613445378151</v>
      </c>
      <c r="Q53" t="s">
        <v>8310</v>
      </c>
      <c r="R53" t="s">
        <v>8318</v>
      </c>
      <c r="S53" s="12">
        <f t="shared" si="1"/>
        <v>42196.678668981483</v>
      </c>
      <c r="T53" s="12">
        <f t="shared" si="5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4"/>
        <v>1.1620999999999999</v>
      </c>
      <c r="P54" s="7">
        <f t="shared" si="3"/>
        <v>223.48076923076923</v>
      </c>
      <c r="Q54" t="s">
        <v>8310</v>
      </c>
      <c r="R54" t="s">
        <v>8318</v>
      </c>
      <c r="S54" s="12">
        <f t="shared" si="1"/>
        <v>41807.451921296299</v>
      </c>
      <c r="T54" s="12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4"/>
        <v>1.0963333333333334</v>
      </c>
      <c r="P55" s="7">
        <f t="shared" si="3"/>
        <v>28.111111111111111</v>
      </c>
      <c r="Q55" t="s">
        <v>8310</v>
      </c>
      <c r="R55" t="s">
        <v>8318</v>
      </c>
      <c r="S55" s="12">
        <f t="shared" si="1"/>
        <v>41719.299131944441</v>
      </c>
      <c r="T55" s="12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4"/>
        <v>1.01</v>
      </c>
      <c r="P56" s="7">
        <f t="shared" si="3"/>
        <v>194.23076923076923</v>
      </c>
      <c r="Q56" t="s">
        <v>8310</v>
      </c>
      <c r="R56" t="s">
        <v>8318</v>
      </c>
      <c r="S56" s="12">
        <f t="shared" si="1"/>
        <v>42333.463206018518</v>
      </c>
      <c r="T56" s="12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4"/>
        <v>1.2895348837209302</v>
      </c>
      <c r="P57" s="7">
        <f t="shared" si="3"/>
        <v>128.95348837209303</v>
      </c>
      <c r="Q57" t="s">
        <v>8310</v>
      </c>
      <c r="R57" t="s">
        <v>8318</v>
      </c>
      <c r="S57" s="12">
        <f t="shared" si="1"/>
        <v>42496.718935185185</v>
      </c>
      <c r="T57" s="12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4"/>
        <v>1.0726249999999999</v>
      </c>
      <c r="P58" s="7">
        <f t="shared" si="3"/>
        <v>49.316091954022987</v>
      </c>
      <c r="Q58" t="s">
        <v>8310</v>
      </c>
      <c r="R58" t="s">
        <v>8318</v>
      </c>
      <c r="S58" s="12">
        <f t="shared" si="1"/>
        <v>42149.298888888887</v>
      </c>
      <c r="T58" s="12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4"/>
        <v>1.0189999999999999</v>
      </c>
      <c r="P59" s="7">
        <f t="shared" si="3"/>
        <v>221.52173913043478</v>
      </c>
      <c r="Q59" t="s">
        <v>8310</v>
      </c>
      <c r="R59" t="s">
        <v>8318</v>
      </c>
      <c r="S59" s="12">
        <f t="shared" si="1"/>
        <v>42089.58289351852</v>
      </c>
      <c r="T59" s="12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4"/>
        <v>1.0290999999999999</v>
      </c>
      <c r="P60" s="7">
        <f t="shared" si="3"/>
        <v>137.21333333333334</v>
      </c>
      <c r="Q60" t="s">
        <v>8310</v>
      </c>
      <c r="R60" t="s">
        <v>8318</v>
      </c>
      <c r="S60" s="12">
        <f t="shared" si="1"/>
        <v>41932.495046296295</v>
      </c>
      <c r="T60" s="12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4"/>
        <v>1.0012570000000001</v>
      </c>
      <c r="P61" s="7">
        <f t="shared" si="3"/>
        <v>606.82242424242418</v>
      </c>
      <c r="Q61" t="s">
        <v>8310</v>
      </c>
      <c r="R61" t="s">
        <v>8318</v>
      </c>
      <c r="S61" s="12">
        <f t="shared" si="1"/>
        <v>42229.98583333334</v>
      </c>
      <c r="T61" s="12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4"/>
        <v>1.0329622222222221</v>
      </c>
      <c r="P62" s="7">
        <f t="shared" si="3"/>
        <v>43.040092592592593</v>
      </c>
      <c r="Q62" t="s">
        <v>8310</v>
      </c>
      <c r="R62" t="s">
        <v>8318</v>
      </c>
      <c r="S62" s="12">
        <f t="shared" si="1"/>
        <v>41701.651817129627</v>
      </c>
      <c r="T62" s="12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4"/>
        <v>1.4830000000000001</v>
      </c>
      <c r="P63" s="7">
        <f t="shared" si="3"/>
        <v>322.39130434782606</v>
      </c>
      <c r="Q63" t="s">
        <v>8310</v>
      </c>
      <c r="R63" t="s">
        <v>8319</v>
      </c>
      <c r="S63" s="12">
        <f t="shared" si="1"/>
        <v>41409.564317129632</v>
      </c>
      <c r="T63" s="12">
        <f t="shared" si="5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4"/>
        <v>1.5473333333333332</v>
      </c>
      <c r="P64" s="7">
        <f t="shared" si="3"/>
        <v>96.708333333333329</v>
      </c>
      <c r="Q64" t="s">
        <v>8310</v>
      </c>
      <c r="R64" t="s">
        <v>8319</v>
      </c>
      <c r="S64" s="12">
        <f t="shared" si="1"/>
        <v>41311.549513888887</v>
      </c>
      <c r="T64" s="12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4"/>
        <v>1.1351849999999999</v>
      </c>
      <c r="P65" s="7">
        <f t="shared" si="3"/>
        <v>35.474531249999998</v>
      </c>
      <c r="Q65" t="s">
        <v>8310</v>
      </c>
      <c r="R65" t="s">
        <v>8319</v>
      </c>
      <c r="S65" s="12">
        <f t="shared" si="1"/>
        <v>41612.662187499998</v>
      </c>
      <c r="T65" s="12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4"/>
        <v>1.7333333333333334</v>
      </c>
      <c r="P66" s="7">
        <f t="shared" si="3"/>
        <v>86.666666666666671</v>
      </c>
      <c r="Q66" t="s">
        <v>8310</v>
      </c>
      <c r="R66" t="s">
        <v>8319</v>
      </c>
      <c r="S66" s="12">
        <f t="shared" si="1"/>
        <v>41432.76829861111</v>
      </c>
      <c r="T66" s="12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7">
        <f t="shared" si="3"/>
        <v>132.05263157894737</v>
      </c>
      <c r="Q67" t="s">
        <v>8310</v>
      </c>
      <c r="R67" t="s">
        <v>8319</v>
      </c>
      <c r="S67" s="12">
        <f t="shared" ref="S67:T130" si="6">(((J67/60)/60)/24)+DATE(1970,1,1)+(-6/24)</f>
        <v>41835.571226851855</v>
      </c>
      <c r="T67" s="12">
        <f t="shared" si="5"/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ref="P68:P126" si="7">IFERROR(E68/L68,0)</f>
        <v>91.230769230769226</v>
      </c>
      <c r="Q68" t="s">
        <v>8310</v>
      </c>
      <c r="R68" t="s">
        <v>8319</v>
      </c>
      <c r="S68" s="12">
        <f t="shared" si="6"/>
        <v>42539.599768518514</v>
      </c>
      <c r="T68" s="12">
        <f t="shared" si="5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7"/>
        <v>116.25</v>
      </c>
      <c r="Q69" t="s">
        <v>8310</v>
      </c>
      <c r="R69" t="s">
        <v>8319</v>
      </c>
      <c r="S69" s="12">
        <f t="shared" si="6"/>
        <v>41075.333379629628</v>
      </c>
      <c r="T69" s="12">
        <f t="shared" si="5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7"/>
        <v>21.194444444444443</v>
      </c>
      <c r="Q70" t="s">
        <v>8310</v>
      </c>
      <c r="R70" t="s">
        <v>8319</v>
      </c>
      <c r="S70" s="12">
        <f t="shared" si="6"/>
        <v>41663.319340277776</v>
      </c>
      <c r="T70" s="12">
        <f t="shared" si="5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ref="O71:O134" si="8">(E71/D71)</f>
        <v>1.109423</v>
      </c>
      <c r="P71" s="7">
        <f t="shared" si="7"/>
        <v>62.327134831460668</v>
      </c>
      <c r="Q71" t="s">
        <v>8310</v>
      </c>
      <c r="R71" t="s">
        <v>8319</v>
      </c>
      <c r="S71" s="12">
        <f t="shared" si="6"/>
        <v>40785.937789351854</v>
      </c>
      <c r="T71" s="12">
        <f t="shared" si="5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7">
        <f t="shared" si="7"/>
        <v>37.411764705882355</v>
      </c>
      <c r="Q72" t="s">
        <v>8310</v>
      </c>
      <c r="R72" t="s">
        <v>8319</v>
      </c>
      <c r="S72" s="12">
        <f t="shared" si="6"/>
        <v>40730.646354166667</v>
      </c>
      <c r="T72" s="12">
        <f t="shared" si="5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7">
        <f t="shared" si="7"/>
        <v>69.71875</v>
      </c>
      <c r="Q73" t="s">
        <v>8310</v>
      </c>
      <c r="R73" t="s">
        <v>8319</v>
      </c>
      <c r="S73" s="12">
        <f t="shared" si="6"/>
        <v>40997.021493055552</v>
      </c>
      <c r="T73" s="12">
        <f t="shared" ref="T73:T136" si="9">(((I73/60)/60)/24)+DATE(1970,1,1)+(-6/24)</f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7">
        <f t="shared" si="7"/>
        <v>58.170731707317074</v>
      </c>
      <c r="Q74" t="s">
        <v>8310</v>
      </c>
      <c r="R74" t="s">
        <v>8319</v>
      </c>
      <c r="S74" s="12">
        <f t="shared" si="6"/>
        <v>41207.760196759256</v>
      </c>
      <c r="T74" s="12">
        <f t="shared" si="9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7">
        <f t="shared" si="7"/>
        <v>50</v>
      </c>
      <c r="Q75" t="s">
        <v>8310</v>
      </c>
      <c r="R75" t="s">
        <v>8319</v>
      </c>
      <c r="S75" s="12">
        <f t="shared" si="6"/>
        <v>40587.50675925926</v>
      </c>
      <c r="T75" s="12">
        <f t="shared" si="9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7">
        <f t="shared" si="7"/>
        <v>19.471034482758618</v>
      </c>
      <c r="Q76" t="s">
        <v>8310</v>
      </c>
      <c r="R76" t="s">
        <v>8319</v>
      </c>
      <c r="S76" s="12">
        <f t="shared" si="6"/>
        <v>42360.237210648149</v>
      </c>
      <c r="T76" s="12">
        <f t="shared" si="9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7">
        <f t="shared" si="7"/>
        <v>85.957446808510639</v>
      </c>
      <c r="Q77" t="s">
        <v>8310</v>
      </c>
      <c r="R77" t="s">
        <v>8319</v>
      </c>
      <c r="S77" s="12">
        <f t="shared" si="6"/>
        <v>41356.959166666667</v>
      </c>
      <c r="T77" s="12">
        <f t="shared" si="9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7">
        <f t="shared" si="7"/>
        <v>30.666666666666668</v>
      </c>
      <c r="Q78" t="s">
        <v>8310</v>
      </c>
      <c r="R78" t="s">
        <v>8319</v>
      </c>
      <c r="S78" s="12">
        <f t="shared" si="6"/>
        <v>40844.441643518519</v>
      </c>
      <c r="T78" s="12">
        <f t="shared" si="9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7">
        <f t="shared" si="7"/>
        <v>60.384615384615387</v>
      </c>
      <c r="Q79" t="s">
        <v>8310</v>
      </c>
      <c r="R79" t="s">
        <v>8319</v>
      </c>
      <c r="S79" s="12">
        <f t="shared" si="6"/>
        <v>40996.894872685189</v>
      </c>
      <c r="T79" s="12">
        <f t="shared" si="9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7">
        <f t="shared" si="7"/>
        <v>38.6</v>
      </c>
      <c r="Q80" t="s">
        <v>8310</v>
      </c>
      <c r="R80" t="s">
        <v>8319</v>
      </c>
      <c r="S80" s="12">
        <f t="shared" si="6"/>
        <v>42604.480567129634</v>
      </c>
      <c r="T80" s="12">
        <f t="shared" si="9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7">
        <f t="shared" si="7"/>
        <v>40.268292682926827</v>
      </c>
      <c r="Q81" t="s">
        <v>8310</v>
      </c>
      <c r="R81" t="s">
        <v>8319</v>
      </c>
      <c r="S81" s="12">
        <f t="shared" si="6"/>
        <v>41724.526539351849</v>
      </c>
      <c r="T81" s="12">
        <f t="shared" si="9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7">
        <f t="shared" si="7"/>
        <v>273.82978723404256</v>
      </c>
      <c r="Q82" t="s">
        <v>8310</v>
      </c>
      <c r="R82" t="s">
        <v>8319</v>
      </c>
      <c r="S82" s="12">
        <f t="shared" si="6"/>
        <v>41582.833981481483</v>
      </c>
      <c r="T82" s="12">
        <f t="shared" si="9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7">
        <f t="shared" si="7"/>
        <v>53.035714285714285</v>
      </c>
      <c r="Q83" t="s">
        <v>8310</v>
      </c>
      <c r="R83" t="s">
        <v>8319</v>
      </c>
      <c r="S83" s="12">
        <f t="shared" si="6"/>
        <v>41099.908877314818</v>
      </c>
      <c r="T83" s="12">
        <f t="shared" si="9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7">
        <f t="shared" si="7"/>
        <v>40.005000000000003</v>
      </c>
      <c r="Q84" t="s">
        <v>8310</v>
      </c>
      <c r="R84" t="s">
        <v>8319</v>
      </c>
      <c r="S84" s="12">
        <f t="shared" si="6"/>
        <v>40795.570150462961</v>
      </c>
      <c r="T84" s="12">
        <f t="shared" si="9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7">
        <f t="shared" si="7"/>
        <v>15.76923076923077</v>
      </c>
      <c r="Q85" t="s">
        <v>8310</v>
      </c>
      <c r="R85" t="s">
        <v>8319</v>
      </c>
      <c r="S85" s="12">
        <f t="shared" si="6"/>
        <v>42042.365613425922</v>
      </c>
      <c r="T85" s="12">
        <f t="shared" si="9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7">
        <f t="shared" si="7"/>
        <v>71.428571428571431</v>
      </c>
      <c r="Q86" t="s">
        <v>8310</v>
      </c>
      <c r="R86" t="s">
        <v>8319</v>
      </c>
      <c r="S86" s="12">
        <f t="shared" si="6"/>
        <v>40648.507939814815</v>
      </c>
      <c r="T86" s="12">
        <f t="shared" si="9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7">
        <f t="shared" si="7"/>
        <v>71.714285714285708</v>
      </c>
      <c r="Q87" t="s">
        <v>8310</v>
      </c>
      <c r="R87" t="s">
        <v>8319</v>
      </c>
      <c r="S87" s="12">
        <f t="shared" si="6"/>
        <v>40778.875428240739</v>
      </c>
      <c r="T87" s="12">
        <f t="shared" si="9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7">
        <f t="shared" si="7"/>
        <v>375.76470588235293</v>
      </c>
      <c r="Q88" t="s">
        <v>8310</v>
      </c>
      <c r="R88" t="s">
        <v>8319</v>
      </c>
      <c r="S88" s="12">
        <f t="shared" si="6"/>
        <v>42291.306076388893</v>
      </c>
      <c r="T88" s="12">
        <f t="shared" si="9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7">
        <f t="shared" si="7"/>
        <v>104.6</v>
      </c>
      <c r="Q89" t="s">
        <v>8310</v>
      </c>
      <c r="R89" t="s">
        <v>8319</v>
      </c>
      <c r="S89" s="12">
        <f t="shared" si="6"/>
        <v>40322.28938657407</v>
      </c>
      <c r="T89" s="12">
        <f t="shared" si="9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7">
        <f t="shared" si="7"/>
        <v>60</v>
      </c>
      <c r="Q90" t="s">
        <v>8310</v>
      </c>
      <c r="R90" t="s">
        <v>8319</v>
      </c>
      <c r="S90" s="12">
        <f t="shared" si="6"/>
        <v>41786.40892361111</v>
      </c>
      <c r="T90" s="12">
        <f t="shared" si="9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7">
        <f t="shared" si="7"/>
        <v>123.28571428571429</v>
      </c>
      <c r="Q91" t="s">
        <v>8310</v>
      </c>
      <c r="R91" t="s">
        <v>8319</v>
      </c>
      <c r="S91" s="12">
        <f t="shared" si="6"/>
        <v>41402.502222222225</v>
      </c>
      <c r="T91" s="12">
        <f t="shared" si="9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7">
        <f t="shared" si="7"/>
        <v>31.375</v>
      </c>
      <c r="Q92" t="s">
        <v>8310</v>
      </c>
      <c r="R92" t="s">
        <v>8319</v>
      </c>
      <c r="S92" s="12">
        <f t="shared" si="6"/>
        <v>40706.047442129631</v>
      </c>
      <c r="T92" s="12">
        <f t="shared" si="9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7">
        <f t="shared" si="7"/>
        <v>78.260869565217391</v>
      </c>
      <c r="Q93" t="s">
        <v>8310</v>
      </c>
      <c r="R93" t="s">
        <v>8319</v>
      </c>
      <c r="S93" s="12">
        <f t="shared" si="6"/>
        <v>40619.152361111112</v>
      </c>
      <c r="T93" s="12">
        <f t="shared" si="9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7">
        <f t="shared" si="7"/>
        <v>122.32558139534883</v>
      </c>
      <c r="Q94" t="s">
        <v>8310</v>
      </c>
      <c r="R94" t="s">
        <v>8319</v>
      </c>
      <c r="S94" s="12">
        <f t="shared" si="6"/>
        <v>42720.948877314819</v>
      </c>
      <c r="T94" s="12">
        <f t="shared" si="9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7">
        <f t="shared" si="7"/>
        <v>73.733333333333334</v>
      </c>
      <c r="Q95" t="s">
        <v>8310</v>
      </c>
      <c r="R95" t="s">
        <v>8319</v>
      </c>
      <c r="S95" s="12">
        <f t="shared" si="6"/>
        <v>41065.608067129629</v>
      </c>
      <c r="T95" s="12">
        <f t="shared" si="9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7">
        <f t="shared" si="7"/>
        <v>21.666666666666668</v>
      </c>
      <c r="Q96" t="s">
        <v>8310</v>
      </c>
      <c r="R96" t="s">
        <v>8319</v>
      </c>
      <c r="S96" s="12">
        <f t="shared" si="6"/>
        <v>41716.467847222222</v>
      </c>
      <c r="T96" s="12">
        <f t="shared" si="9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7">
        <f t="shared" si="7"/>
        <v>21.904761904761905</v>
      </c>
      <c r="Q97" t="s">
        <v>8310</v>
      </c>
      <c r="R97" t="s">
        <v>8319</v>
      </c>
      <c r="S97" s="12">
        <f t="shared" si="6"/>
        <v>40934.755104166667</v>
      </c>
      <c r="T97" s="12">
        <f t="shared" si="9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7">
        <f t="shared" si="7"/>
        <v>50.588235294117645</v>
      </c>
      <c r="Q98" t="s">
        <v>8310</v>
      </c>
      <c r="R98" t="s">
        <v>8319</v>
      </c>
      <c r="S98" s="12">
        <f t="shared" si="6"/>
        <v>40324.412511574075</v>
      </c>
      <c r="T98" s="12">
        <f t="shared" si="9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7">
        <f t="shared" si="7"/>
        <v>53.125</v>
      </c>
      <c r="Q99" t="s">
        <v>8310</v>
      </c>
      <c r="R99" t="s">
        <v>8319</v>
      </c>
      <c r="S99" s="12">
        <f t="shared" si="6"/>
        <v>40705.885208333333</v>
      </c>
      <c r="T99" s="12">
        <f t="shared" si="9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7">
        <f t="shared" si="7"/>
        <v>56.666666666666664</v>
      </c>
      <c r="Q100" t="s">
        <v>8310</v>
      </c>
      <c r="R100" t="s">
        <v>8319</v>
      </c>
      <c r="S100" s="12">
        <f t="shared" si="6"/>
        <v>41214.54483796296</v>
      </c>
      <c r="T100" s="12">
        <f t="shared" si="9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7">
        <f t="shared" si="7"/>
        <v>40.776666666666664</v>
      </c>
      <c r="Q101" t="s">
        <v>8310</v>
      </c>
      <c r="R101" t="s">
        <v>8319</v>
      </c>
      <c r="S101" s="12">
        <f t="shared" si="6"/>
        <v>41631.652766203704</v>
      </c>
      <c r="T101" s="12">
        <f t="shared" si="9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7">
        <f t="shared" si="7"/>
        <v>192.30769230769232</v>
      </c>
      <c r="Q102" t="s">
        <v>8310</v>
      </c>
      <c r="R102" t="s">
        <v>8319</v>
      </c>
      <c r="S102" s="12">
        <f t="shared" si="6"/>
        <v>41197.503310185188</v>
      </c>
      <c r="T102" s="12">
        <f t="shared" si="9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7">
        <f t="shared" si="7"/>
        <v>100</v>
      </c>
      <c r="Q103" t="s">
        <v>8310</v>
      </c>
      <c r="R103" t="s">
        <v>8319</v>
      </c>
      <c r="S103" s="12">
        <f t="shared" si="6"/>
        <v>41274.526736111111</v>
      </c>
      <c r="T103" s="12">
        <f t="shared" si="9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7">
        <f t="shared" si="7"/>
        <v>117.92307692307692</v>
      </c>
      <c r="Q104" t="s">
        <v>8310</v>
      </c>
      <c r="R104" t="s">
        <v>8319</v>
      </c>
      <c r="S104" s="12">
        <f t="shared" si="6"/>
        <v>40504.881168981483</v>
      </c>
      <c r="T104" s="12">
        <f t="shared" si="9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7">
        <f t="shared" si="7"/>
        <v>27.897959183673468</v>
      </c>
      <c r="Q105" t="s">
        <v>8310</v>
      </c>
      <c r="R105" t="s">
        <v>8319</v>
      </c>
      <c r="S105" s="12">
        <f t="shared" si="6"/>
        <v>41682.555902777778</v>
      </c>
      <c r="T105" s="12">
        <f t="shared" si="9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7">
        <f t="shared" si="7"/>
        <v>60</v>
      </c>
      <c r="Q106" t="s">
        <v>8310</v>
      </c>
      <c r="R106" t="s">
        <v>8319</v>
      </c>
      <c r="S106" s="12">
        <f t="shared" si="6"/>
        <v>40612.445208333331</v>
      </c>
      <c r="T106" s="12">
        <f t="shared" si="9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7">
        <f t="shared" si="7"/>
        <v>39.383333333333333</v>
      </c>
      <c r="Q107" t="s">
        <v>8310</v>
      </c>
      <c r="R107" t="s">
        <v>8319</v>
      </c>
      <c r="S107" s="12">
        <f t="shared" si="6"/>
        <v>42485.474768518514</v>
      </c>
      <c r="T107" s="12">
        <f t="shared" si="9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7">
        <f t="shared" si="7"/>
        <v>186.11111111111111</v>
      </c>
      <c r="Q108" t="s">
        <v>8310</v>
      </c>
      <c r="R108" t="s">
        <v>8319</v>
      </c>
      <c r="S108" s="12">
        <f t="shared" si="6"/>
        <v>40987.526631944449</v>
      </c>
      <c r="T108" s="12">
        <f t="shared" si="9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7">
        <f t="shared" si="7"/>
        <v>111.37681159420291</v>
      </c>
      <c r="Q109" t="s">
        <v>8310</v>
      </c>
      <c r="R109" t="s">
        <v>8319</v>
      </c>
      <c r="S109" s="12">
        <f t="shared" si="6"/>
        <v>40635.732488425929</v>
      </c>
      <c r="T109" s="12">
        <f t="shared" si="9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7">
        <f t="shared" si="7"/>
        <v>78.723404255319153</v>
      </c>
      <c r="Q110" t="s">
        <v>8310</v>
      </c>
      <c r="R110" t="s">
        <v>8319</v>
      </c>
      <c r="S110" s="12">
        <f t="shared" si="6"/>
        <v>41365.363078703704</v>
      </c>
      <c r="T110" s="12">
        <f t="shared" si="9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7">
        <f t="shared" si="7"/>
        <v>46.702127659574465</v>
      </c>
      <c r="Q111" t="s">
        <v>8310</v>
      </c>
      <c r="R111" t="s">
        <v>8319</v>
      </c>
      <c r="S111" s="12">
        <f t="shared" si="6"/>
        <v>40569.775810185187</v>
      </c>
      <c r="T111" s="12">
        <f t="shared" si="9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7">
        <f t="shared" si="7"/>
        <v>65.384615384615387</v>
      </c>
      <c r="Q112" t="s">
        <v>8310</v>
      </c>
      <c r="R112" t="s">
        <v>8319</v>
      </c>
      <c r="S112" s="12">
        <f t="shared" si="6"/>
        <v>41557.699687500004</v>
      </c>
      <c r="T112" s="12">
        <f t="shared" si="9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7">
        <f t="shared" si="7"/>
        <v>102.0754716981132</v>
      </c>
      <c r="Q113" t="s">
        <v>8310</v>
      </c>
      <c r="R113" t="s">
        <v>8319</v>
      </c>
      <c r="S113" s="12">
        <f t="shared" si="6"/>
        <v>42125.083182870367</v>
      </c>
      <c r="T113" s="12">
        <f t="shared" si="9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7">
        <f t="shared" si="7"/>
        <v>64.197530864197532</v>
      </c>
      <c r="Q114" t="s">
        <v>8310</v>
      </c>
      <c r="R114" t="s">
        <v>8319</v>
      </c>
      <c r="S114" s="12">
        <f t="shared" si="6"/>
        <v>41717.793032407404</v>
      </c>
      <c r="T114" s="12">
        <f t="shared" si="9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7">
        <f t="shared" si="7"/>
        <v>90.384615384615387</v>
      </c>
      <c r="Q115" t="s">
        <v>8310</v>
      </c>
      <c r="R115" t="s">
        <v>8319</v>
      </c>
      <c r="S115" s="12">
        <f t="shared" si="6"/>
        <v>40753.508425925924</v>
      </c>
      <c r="T115" s="12">
        <f t="shared" si="9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7">
        <f t="shared" si="7"/>
        <v>88.571428571428569</v>
      </c>
      <c r="Q116" t="s">
        <v>8310</v>
      </c>
      <c r="R116" t="s">
        <v>8319</v>
      </c>
      <c r="S116" s="12">
        <f t="shared" si="6"/>
        <v>40861.02416666667</v>
      </c>
      <c r="T116" s="12">
        <f t="shared" si="9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7">
        <f t="shared" si="7"/>
        <v>28.727272727272727</v>
      </c>
      <c r="Q117" t="s">
        <v>8310</v>
      </c>
      <c r="R117" t="s">
        <v>8319</v>
      </c>
      <c r="S117" s="12">
        <f t="shared" si="6"/>
        <v>40918.488935185182</v>
      </c>
      <c r="T117" s="12">
        <f t="shared" si="9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7">
        <f t="shared" si="7"/>
        <v>69.78947368421052</v>
      </c>
      <c r="Q118" t="s">
        <v>8310</v>
      </c>
      <c r="R118" t="s">
        <v>8319</v>
      </c>
      <c r="S118" s="12">
        <f t="shared" si="6"/>
        <v>40595.247164351851</v>
      </c>
      <c r="T118" s="12">
        <f t="shared" si="9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7">
        <f t="shared" si="7"/>
        <v>167.48962962962963</v>
      </c>
      <c r="Q119" t="s">
        <v>8310</v>
      </c>
      <c r="R119" t="s">
        <v>8319</v>
      </c>
      <c r="S119" s="12">
        <f t="shared" si="6"/>
        <v>40248.584999999999</v>
      </c>
      <c r="T119" s="12">
        <f t="shared" si="9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7">
        <f t="shared" si="7"/>
        <v>144.91230769230768</v>
      </c>
      <c r="Q120" t="s">
        <v>8310</v>
      </c>
      <c r="R120" t="s">
        <v>8319</v>
      </c>
      <c r="S120" s="12">
        <f t="shared" si="6"/>
        <v>40722.803657407407</v>
      </c>
      <c r="T120" s="12">
        <f t="shared" si="9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7">
        <f t="shared" si="7"/>
        <v>91.840540540540545</v>
      </c>
      <c r="Q121" t="s">
        <v>8310</v>
      </c>
      <c r="R121" t="s">
        <v>8319</v>
      </c>
      <c r="S121" s="12">
        <f t="shared" si="6"/>
        <v>40738.819282407407</v>
      </c>
      <c r="T121" s="12">
        <f t="shared" si="9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7">
        <f t="shared" si="7"/>
        <v>10</v>
      </c>
      <c r="Q122" t="s">
        <v>8310</v>
      </c>
      <c r="R122" t="s">
        <v>8319</v>
      </c>
      <c r="S122" s="12">
        <f t="shared" si="6"/>
        <v>42615.799849537041</v>
      </c>
      <c r="T122" s="12">
        <f t="shared" si="9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7">
        <f t="shared" si="7"/>
        <v>1</v>
      </c>
      <c r="Q123" t="s">
        <v>8310</v>
      </c>
      <c r="R123" t="s">
        <v>8320</v>
      </c>
      <c r="S123" s="12">
        <f t="shared" si="6"/>
        <v>42096.454976851848</v>
      </c>
      <c r="T123" s="12">
        <f t="shared" si="9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7">
        <f t="shared" si="7"/>
        <v>0</v>
      </c>
      <c r="Q124" t="s">
        <v>8310</v>
      </c>
      <c r="R124" t="s">
        <v>8320</v>
      </c>
      <c r="S124" s="12">
        <f t="shared" si="6"/>
        <v>42593.181793981479</v>
      </c>
      <c r="T124" s="12">
        <f t="shared" si="9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7">
        <f t="shared" si="7"/>
        <v>25.166666666666668</v>
      </c>
      <c r="Q125" t="s">
        <v>8310</v>
      </c>
      <c r="R125" t="s">
        <v>8320</v>
      </c>
      <c r="S125" s="12">
        <f t="shared" si="6"/>
        <v>41904.531990740739</v>
      </c>
      <c r="T125" s="12">
        <f t="shared" si="9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7">
        <f t="shared" si="7"/>
        <v>0</v>
      </c>
      <c r="Q126" t="s">
        <v>8310</v>
      </c>
      <c r="R126" t="s">
        <v>8320</v>
      </c>
      <c r="S126" s="12">
        <f t="shared" si="6"/>
        <v>42114.678726851853</v>
      </c>
      <c r="T126" s="12">
        <f t="shared" si="9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7">
        <f>IFERROR(E127/L127,0)</f>
        <v>11.666666666666666</v>
      </c>
      <c r="Q127" t="s">
        <v>8310</v>
      </c>
      <c r="R127" t="s">
        <v>8320</v>
      </c>
      <c r="S127" s="12">
        <f t="shared" si="6"/>
        <v>42709.743981481486</v>
      </c>
      <c r="T127" s="12">
        <f t="shared" si="9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7">
        <f>IFERROR(E128/L128,0)</f>
        <v>106.69230769230769</v>
      </c>
      <c r="Q128" t="s">
        <v>8310</v>
      </c>
      <c r="R128" t="s">
        <v>8320</v>
      </c>
      <c r="S128" s="12">
        <f t="shared" si="6"/>
        <v>42135.339548611111</v>
      </c>
      <c r="T128" s="12">
        <f t="shared" si="9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7">
        <f t="shared" ref="P129:P192" si="10">IFERROR(E129/L129,0)</f>
        <v>47.5</v>
      </c>
      <c r="Q129" t="s">
        <v>8310</v>
      </c>
      <c r="R129" t="s">
        <v>8320</v>
      </c>
      <c r="S129" s="12">
        <f t="shared" si="6"/>
        <v>42067.37431712963</v>
      </c>
      <c r="T129" s="12">
        <f t="shared" si="9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7">
        <f t="shared" si="10"/>
        <v>311.16666666666669</v>
      </c>
      <c r="Q130" t="s">
        <v>8310</v>
      </c>
      <c r="R130" t="s">
        <v>8320</v>
      </c>
      <c r="S130" s="12">
        <f t="shared" si="6"/>
        <v>42627.97792824074</v>
      </c>
      <c r="T130" s="12">
        <f t="shared" si="9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>
        <f t="shared" si="10"/>
        <v>0</v>
      </c>
      <c r="Q131" t="s">
        <v>8310</v>
      </c>
      <c r="R131" t="s">
        <v>8320</v>
      </c>
      <c r="S131" s="12">
        <f t="shared" ref="S131:T194" si="11">(((J131/60)/60)/24)+DATE(1970,1,1)+(-6/24)</f>
        <v>41882.687303240738</v>
      </c>
      <c r="T131" s="12">
        <f t="shared" si="9"/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10"/>
        <v>0</v>
      </c>
      <c r="Q132" t="s">
        <v>8310</v>
      </c>
      <c r="R132" t="s">
        <v>8320</v>
      </c>
      <c r="S132" s="12">
        <f t="shared" si="11"/>
        <v>41778.665416666663</v>
      </c>
      <c r="T132" s="12">
        <f t="shared" si="9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10"/>
        <v>0</v>
      </c>
      <c r="Q133" t="s">
        <v>8310</v>
      </c>
      <c r="R133" t="s">
        <v>8320</v>
      </c>
      <c r="S133" s="12">
        <f t="shared" si="11"/>
        <v>42541.587511574078</v>
      </c>
      <c r="T133" s="12">
        <f t="shared" si="9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10"/>
        <v>94.506172839506178</v>
      </c>
      <c r="Q134" t="s">
        <v>8310</v>
      </c>
      <c r="R134" t="s">
        <v>8320</v>
      </c>
      <c r="S134" s="12">
        <f t="shared" si="11"/>
        <v>41905.562581018516</v>
      </c>
      <c r="T134" s="12">
        <f t="shared" si="9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ref="O135:O198" si="12">(E135/D135)</f>
        <v>0</v>
      </c>
      <c r="P135" s="7">
        <f t="shared" si="10"/>
        <v>0</v>
      </c>
      <c r="Q135" t="s">
        <v>8310</v>
      </c>
      <c r="R135" t="s">
        <v>8320</v>
      </c>
      <c r="S135" s="12">
        <f t="shared" si="11"/>
        <v>42491.55768518518</v>
      </c>
      <c r="T135" s="12">
        <f t="shared" si="9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0"/>
        <v>0</v>
      </c>
      <c r="Q136" t="s">
        <v>8310</v>
      </c>
      <c r="R136" t="s">
        <v>8320</v>
      </c>
      <c r="S136" s="12">
        <f t="shared" si="11"/>
        <v>42221.659930555557</v>
      </c>
      <c r="T136" s="12">
        <f t="shared" si="9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0"/>
        <v>80.599999999999994</v>
      </c>
      <c r="Q137" t="s">
        <v>8310</v>
      </c>
      <c r="R137" t="s">
        <v>8320</v>
      </c>
      <c r="S137" s="12">
        <f t="shared" si="11"/>
        <v>41788.131909722222</v>
      </c>
      <c r="T137" s="12">
        <f t="shared" ref="T137:T200" si="13">(((I137/60)/60)/24)+DATE(1970,1,1)+(-6/24)</f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0"/>
        <v>0</v>
      </c>
      <c r="Q138" t="s">
        <v>8310</v>
      </c>
      <c r="R138" t="s">
        <v>8320</v>
      </c>
      <c r="S138" s="12">
        <f t="shared" si="11"/>
        <v>42096.160115740742</v>
      </c>
      <c r="T138" s="12">
        <f t="shared" si="13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0"/>
        <v>0</v>
      </c>
      <c r="Q139" t="s">
        <v>8310</v>
      </c>
      <c r="R139" t="s">
        <v>8320</v>
      </c>
      <c r="S139" s="12">
        <f t="shared" si="11"/>
        <v>42239.323993055557</v>
      </c>
      <c r="T139" s="12">
        <f t="shared" si="13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0"/>
        <v>81.241379310344826</v>
      </c>
      <c r="Q140" t="s">
        <v>8310</v>
      </c>
      <c r="R140" t="s">
        <v>8320</v>
      </c>
      <c r="S140" s="12">
        <f t="shared" si="11"/>
        <v>42186.007418981477</v>
      </c>
      <c r="T140" s="12">
        <f t="shared" si="13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0"/>
        <v>500</v>
      </c>
      <c r="Q141" t="s">
        <v>8310</v>
      </c>
      <c r="R141" t="s">
        <v>8320</v>
      </c>
      <c r="S141" s="12">
        <f t="shared" si="11"/>
        <v>42187.670972222222</v>
      </c>
      <c r="T141" s="12">
        <f t="shared" si="13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0"/>
        <v>0</v>
      </c>
      <c r="Q142" t="s">
        <v>8310</v>
      </c>
      <c r="R142" t="s">
        <v>8320</v>
      </c>
      <c r="S142" s="12">
        <f t="shared" si="11"/>
        <v>42052.948287037041</v>
      </c>
      <c r="T142" s="12">
        <f t="shared" si="13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0"/>
        <v>46.178571428571431</v>
      </c>
      <c r="Q143" t="s">
        <v>8310</v>
      </c>
      <c r="R143" t="s">
        <v>8320</v>
      </c>
      <c r="S143" s="12">
        <f t="shared" si="11"/>
        <v>42109.903043981481</v>
      </c>
      <c r="T143" s="12">
        <f t="shared" si="13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0"/>
        <v>10</v>
      </c>
      <c r="Q144" t="s">
        <v>8310</v>
      </c>
      <c r="R144" t="s">
        <v>8320</v>
      </c>
      <c r="S144" s="12">
        <f t="shared" si="11"/>
        <v>41938.643263888887</v>
      </c>
      <c r="T144" s="12">
        <f t="shared" si="13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0"/>
        <v>0</v>
      </c>
      <c r="Q145" t="s">
        <v>8310</v>
      </c>
      <c r="R145" t="s">
        <v>8320</v>
      </c>
      <c r="S145" s="12">
        <f t="shared" si="11"/>
        <v>42558.814143518524</v>
      </c>
      <c r="T145" s="12">
        <f t="shared" si="13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0"/>
        <v>55.945945945945944</v>
      </c>
      <c r="Q146" t="s">
        <v>8310</v>
      </c>
      <c r="R146" t="s">
        <v>8320</v>
      </c>
      <c r="S146" s="12">
        <f t="shared" si="11"/>
        <v>42047.512407407412</v>
      </c>
      <c r="T146" s="12">
        <f t="shared" si="13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0"/>
        <v>37.555555555555557</v>
      </c>
      <c r="Q147" t="s">
        <v>8310</v>
      </c>
      <c r="R147" t="s">
        <v>8320</v>
      </c>
      <c r="S147" s="12">
        <f t="shared" si="11"/>
        <v>42200.292268518519</v>
      </c>
      <c r="T147" s="12">
        <f t="shared" si="13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0"/>
        <v>38.333333333333336</v>
      </c>
      <c r="Q148" t="s">
        <v>8310</v>
      </c>
      <c r="R148" t="s">
        <v>8320</v>
      </c>
      <c r="S148" s="12">
        <f t="shared" si="11"/>
        <v>42692.766180555554</v>
      </c>
      <c r="T148" s="12">
        <f t="shared" si="13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0"/>
        <v>0</v>
      </c>
      <c r="Q149" t="s">
        <v>8310</v>
      </c>
      <c r="R149" t="s">
        <v>8320</v>
      </c>
      <c r="S149" s="12">
        <f t="shared" si="11"/>
        <v>41969.517824074079</v>
      </c>
      <c r="T149" s="12">
        <f t="shared" si="13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0"/>
        <v>20</v>
      </c>
      <c r="Q150" t="s">
        <v>8310</v>
      </c>
      <c r="R150" t="s">
        <v>8320</v>
      </c>
      <c r="S150" s="12">
        <f t="shared" si="11"/>
        <v>42397.031666666662</v>
      </c>
      <c r="T150" s="12">
        <f t="shared" si="13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0"/>
        <v>15.333333333333334</v>
      </c>
      <c r="Q151" t="s">
        <v>8310</v>
      </c>
      <c r="R151" t="s">
        <v>8320</v>
      </c>
      <c r="S151" s="12">
        <f t="shared" si="11"/>
        <v>41967.922106481477</v>
      </c>
      <c r="T151" s="12">
        <f t="shared" si="13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0"/>
        <v>449.43283582089555</v>
      </c>
      <c r="Q152" t="s">
        <v>8310</v>
      </c>
      <c r="R152" t="s">
        <v>8320</v>
      </c>
      <c r="S152" s="12">
        <f t="shared" si="11"/>
        <v>42089.911828703705</v>
      </c>
      <c r="T152" s="12">
        <f t="shared" si="13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0"/>
        <v>28</v>
      </c>
      <c r="Q153" t="s">
        <v>8310</v>
      </c>
      <c r="R153" t="s">
        <v>8320</v>
      </c>
      <c r="S153" s="12">
        <f t="shared" si="11"/>
        <v>42113.300821759258</v>
      </c>
      <c r="T153" s="12">
        <f t="shared" si="13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0"/>
        <v>15</v>
      </c>
      <c r="Q154" t="s">
        <v>8310</v>
      </c>
      <c r="R154" t="s">
        <v>8320</v>
      </c>
      <c r="S154" s="12">
        <f t="shared" si="11"/>
        <v>41874.827546296299</v>
      </c>
      <c r="T154" s="12">
        <f t="shared" si="13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0"/>
        <v>35.9</v>
      </c>
      <c r="Q155" t="s">
        <v>8310</v>
      </c>
      <c r="R155" t="s">
        <v>8320</v>
      </c>
      <c r="S155" s="12">
        <f t="shared" si="11"/>
        <v>41933.336157407408</v>
      </c>
      <c r="T155" s="12">
        <f t="shared" si="13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0"/>
        <v>13.333333333333334</v>
      </c>
      <c r="Q156" t="s">
        <v>8310</v>
      </c>
      <c r="R156" t="s">
        <v>8320</v>
      </c>
      <c r="S156" s="12">
        <f t="shared" si="11"/>
        <v>42115.297395833331</v>
      </c>
      <c r="T156" s="12">
        <f t="shared" si="13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0"/>
        <v>20.25</v>
      </c>
      <c r="Q157" t="s">
        <v>8310</v>
      </c>
      <c r="R157" t="s">
        <v>8320</v>
      </c>
      <c r="S157" s="12">
        <f t="shared" si="11"/>
        <v>42168.309432870374</v>
      </c>
      <c r="T157" s="12">
        <f t="shared" si="13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0"/>
        <v>119</v>
      </c>
      <c r="Q158" t="s">
        <v>8310</v>
      </c>
      <c r="R158" t="s">
        <v>8320</v>
      </c>
      <c r="S158" s="12">
        <f t="shared" si="11"/>
        <v>41793.874953703707</v>
      </c>
      <c r="T158" s="12">
        <f t="shared" si="13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0"/>
        <v>4</v>
      </c>
      <c r="Q159" t="s">
        <v>8310</v>
      </c>
      <c r="R159" t="s">
        <v>8320</v>
      </c>
      <c r="S159" s="12">
        <f t="shared" si="11"/>
        <v>42396.661712962959</v>
      </c>
      <c r="T159" s="12">
        <f t="shared" si="13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0"/>
        <v>0</v>
      </c>
      <c r="Q160" t="s">
        <v>8310</v>
      </c>
      <c r="R160" t="s">
        <v>8320</v>
      </c>
      <c r="S160" s="12">
        <f t="shared" si="11"/>
        <v>41903.82671296296</v>
      </c>
      <c r="T160" s="12">
        <f t="shared" si="13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0"/>
        <v>10</v>
      </c>
      <c r="Q161" t="s">
        <v>8310</v>
      </c>
      <c r="R161" t="s">
        <v>8320</v>
      </c>
      <c r="S161" s="12">
        <f t="shared" si="11"/>
        <v>42514.184548611112</v>
      </c>
      <c r="T161" s="12">
        <f t="shared" si="13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0"/>
        <v>0</v>
      </c>
      <c r="Q162" t="s">
        <v>8310</v>
      </c>
      <c r="R162" t="s">
        <v>8320</v>
      </c>
      <c r="S162" s="12">
        <f t="shared" si="11"/>
        <v>42171.663090277783</v>
      </c>
      <c r="T162" s="12">
        <f t="shared" si="13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0"/>
        <v>5</v>
      </c>
      <c r="Q163" t="s">
        <v>8310</v>
      </c>
      <c r="R163" t="s">
        <v>8321</v>
      </c>
      <c r="S163" s="12">
        <f t="shared" si="11"/>
        <v>41792.437442129631</v>
      </c>
      <c r="T163" s="12">
        <f t="shared" si="13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0"/>
        <v>43.5</v>
      </c>
      <c r="Q164" t="s">
        <v>8310</v>
      </c>
      <c r="R164" t="s">
        <v>8321</v>
      </c>
      <c r="S164" s="12">
        <f t="shared" si="11"/>
        <v>41834.876805555556</v>
      </c>
      <c r="T164" s="12">
        <f t="shared" si="13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0"/>
        <v>0</v>
      </c>
      <c r="Q165" t="s">
        <v>8310</v>
      </c>
      <c r="R165" t="s">
        <v>8321</v>
      </c>
      <c r="S165" s="12">
        <f t="shared" si="11"/>
        <v>42243.711273148147</v>
      </c>
      <c r="T165" s="12">
        <f t="shared" si="13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0"/>
        <v>91.428571428571431</v>
      </c>
      <c r="Q166" t="s">
        <v>8310</v>
      </c>
      <c r="R166" t="s">
        <v>8321</v>
      </c>
      <c r="S166" s="12">
        <f t="shared" si="11"/>
        <v>41841.512743055559</v>
      </c>
      <c r="T166" s="12">
        <f t="shared" si="13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0"/>
        <v>0</v>
      </c>
      <c r="Q167" t="s">
        <v>8310</v>
      </c>
      <c r="R167" t="s">
        <v>8321</v>
      </c>
      <c r="S167" s="12">
        <f t="shared" si="11"/>
        <v>42351.408842592587</v>
      </c>
      <c r="T167" s="12">
        <f t="shared" si="13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0"/>
        <v>3000</v>
      </c>
      <c r="Q168" t="s">
        <v>8310</v>
      </c>
      <c r="R168" t="s">
        <v>8321</v>
      </c>
      <c r="S168" s="12">
        <f t="shared" si="11"/>
        <v>42720.825949074075</v>
      </c>
      <c r="T168" s="12">
        <f t="shared" si="13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0"/>
        <v>5.5</v>
      </c>
      <c r="Q169" t="s">
        <v>8310</v>
      </c>
      <c r="R169" t="s">
        <v>8321</v>
      </c>
      <c r="S169" s="12">
        <f t="shared" si="11"/>
        <v>42160.677488425921</v>
      </c>
      <c r="T169" s="12">
        <f t="shared" si="13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0"/>
        <v>108.33333333333333</v>
      </c>
      <c r="Q170" t="s">
        <v>8310</v>
      </c>
      <c r="R170" t="s">
        <v>8321</v>
      </c>
      <c r="S170" s="12">
        <f t="shared" si="11"/>
        <v>42052.58530092593</v>
      </c>
      <c r="T170" s="12">
        <f t="shared" si="13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0"/>
        <v>56</v>
      </c>
      <c r="Q171" t="s">
        <v>8310</v>
      </c>
      <c r="R171" t="s">
        <v>8321</v>
      </c>
      <c r="S171" s="12">
        <f t="shared" si="11"/>
        <v>41900.255312499998</v>
      </c>
      <c r="T171" s="12">
        <f t="shared" si="13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0"/>
        <v>32.5</v>
      </c>
      <c r="Q172" t="s">
        <v>8310</v>
      </c>
      <c r="R172" t="s">
        <v>8321</v>
      </c>
      <c r="S172" s="12">
        <f t="shared" si="11"/>
        <v>42216.727812500001</v>
      </c>
      <c r="T172" s="12">
        <f t="shared" si="13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0"/>
        <v>1</v>
      </c>
      <c r="Q173" t="s">
        <v>8310</v>
      </c>
      <c r="R173" t="s">
        <v>8321</v>
      </c>
      <c r="S173" s="12">
        <f t="shared" si="11"/>
        <v>42533.930717592593</v>
      </c>
      <c r="T173" s="12">
        <f t="shared" si="13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0"/>
        <v>0</v>
      </c>
      <c r="Q174" t="s">
        <v>8310</v>
      </c>
      <c r="R174" t="s">
        <v>8321</v>
      </c>
      <c r="S174" s="12">
        <f t="shared" si="11"/>
        <v>42047.144942129627</v>
      </c>
      <c r="T174" s="12">
        <f t="shared" si="13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0"/>
        <v>0</v>
      </c>
      <c r="Q175" t="s">
        <v>8310</v>
      </c>
      <c r="R175" t="s">
        <v>8321</v>
      </c>
      <c r="S175" s="12">
        <f t="shared" si="11"/>
        <v>42033.323009259257</v>
      </c>
      <c r="T175" s="12">
        <f t="shared" si="13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0"/>
        <v>0</v>
      </c>
      <c r="Q176" t="s">
        <v>8310</v>
      </c>
      <c r="R176" t="s">
        <v>8321</v>
      </c>
      <c r="S176" s="12">
        <f t="shared" si="11"/>
        <v>42072.508981481486</v>
      </c>
      <c r="T176" s="12">
        <f t="shared" si="13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0"/>
        <v>49.884615384615387</v>
      </c>
      <c r="Q177" t="s">
        <v>8310</v>
      </c>
      <c r="R177" t="s">
        <v>8321</v>
      </c>
      <c r="S177" s="12">
        <f t="shared" si="11"/>
        <v>41855.527905092589</v>
      </c>
      <c r="T177" s="12">
        <f t="shared" si="13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0"/>
        <v>0</v>
      </c>
      <c r="Q178" t="s">
        <v>8310</v>
      </c>
      <c r="R178" t="s">
        <v>8321</v>
      </c>
      <c r="S178" s="12">
        <f t="shared" si="11"/>
        <v>42191.574062500003</v>
      </c>
      <c r="T178" s="12">
        <f t="shared" si="13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0"/>
        <v>25.714285714285715</v>
      </c>
      <c r="Q179" t="s">
        <v>8310</v>
      </c>
      <c r="R179" t="s">
        <v>8321</v>
      </c>
      <c r="S179" s="12">
        <f t="shared" si="11"/>
        <v>42069.797754629632</v>
      </c>
      <c r="T179" s="12">
        <f t="shared" si="13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0"/>
        <v>0</v>
      </c>
      <c r="Q180" t="s">
        <v>8310</v>
      </c>
      <c r="R180" t="s">
        <v>8321</v>
      </c>
      <c r="S180" s="12">
        <f t="shared" si="11"/>
        <v>42304.705381944441</v>
      </c>
      <c r="T180" s="12">
        <f t="shared" si="13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0"/>
        <v>100</v>
      </c>
      <c r="Q181" t="s">
        <v>8310</v>
      </c>
      <c r="R181" t="s">
        <v>8321</v>
      </c>
      <c r="S181" s="12">
        <f t="shared" si="11"/>
        <v>42402.830497685187</v>
      </c>
      <c r="T181" s="12">
        <f t="shared" si="13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0"/>
        <v>30.846153846153847</v>
      </c>
      <c r="Q182" t="s">
        <v>8310</v>
      </c>
      <c r="R182" t="s">
        <v>8321</v>
      </c>
      <c r="S182" s="12">
        <f t="shared" si="11"/>
        <v>42067.741238425922</v>
      </c>
      <c r="T182" s="12">
        <f t="shared" si="13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0"/>
        <v>180.5</v>
      </c>
      <c r="Q183" t="s">
        <v>8310</v>
      </c>
      <c r="R183" t="s">
        <v>8321</v>
      </c>
      <c r="S183" s="12">
        <f t="shared" si="11"/>
        <v>42147.491840277777</v>
      </c>
      <c r="T183" s="12">
        <f t="shared" si="13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0"/>
        <v>0</v>
      </c>
      <c r="Q184" t="s">
        <v>8310</v>
      </c>
      <c r="R184" t="s">
        <v>8321</v>
      </c>
      <c r="S184" s="12">
        <f t="shared" si="11"/>
        <v>42711.761944444443</v>
      </c>
      <c r="T184" s="12">
        <f t="shared" si="13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0"/>
        <v>373.5</v>
      </c>
      <c r="Q185" t="s">
        <v>8310</v>
      </c>
      <c r="R185" t="s">
        <v>8321</v>
      </c>
      <c r="S185" s="12">
        <f t="shared" si="11"/>
        <v>41939.560300925928</v>
      </c>
      <c r="T185" s="12">
        <f t="shared" si="13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0"/>
        <v>25.5</v>
      </c>
      <c r="Q186" t="s">
        <v>8310</v>
      </c>
      <c r="R186" t="s">
        <v>8321</v>
      </c>
      <c r="S186" s="12">
        <f t="shared" si="11"/>
        <v>41825.541226851856</v>
      </c>
      <c r="T186" s="12">
        <f t="shared" si="13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0"/>
        <v>220</v>
      </c>
      <c r="Q187" t="s">
        <v>8310</v>
      </c>
      <c r="R187" t="s">
        <v>8321</v>
      </c>
      <c r="S187" s="12">
        <f t="shared" si="11"/>
        <v>42570.66133101852</v>
      </c>
      <c r="T187" s="12">
        <f t="shared" si="13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0"/>
        <v>0</v>
      </c>
      <c r="Q188" t="s">
        <v>8310</v>
      </c>
      <c r="R188" t="s">
        <v>8321</v>
      </c>
      <c r="S188" s="12">
        <f t="shared" si="11"/>
        <v>42767.562893518523</v>
      </c>
      <c r="T188" s="12">
        <f t="shared" si="13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0"/>
        <v>160</v>
      </c>
      <c r="Q189" t="s">
        <v>8310</v>
      </c>
      <c r="R189" t="s">
        <v>8321</v>
      </c>
      <c r="S189" s="12">
        <f t="shared" si="11"/>
        <v>42181.984456018516</v>
      </c>
      <c r="T189" s="12">
        <f t="shared" si="13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0"/>
        <v>0</v>
      </c>
      <c r="Q190" t="s">
        <v>8310</v>
      </c>
      <c r="R190" t="s">
        <v>8321</v>
      </c>
      <c r="S190" s="12">
        <f t="shared" si="11"/>
        <v>41856.93304398148</v>
      </c>
      <c r="T190" s="12">
        <f t="shared" si="13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0"/>
        <v>69</v>
      </c>
      <c r="Q191" t="s">
        <v>8310</v>
      </c>
      <c r="R191" t="s">
        <v>8321</v>
      </c>
      <c r="S191" s="12">
        <f t="shared" si="11"/>
        <v>42556.440706018519</v>
      </c>
      <c r="T191" s="12">
        <f t="shared" si="13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0"/>
        <v>50</v>
      </c>
      <c r="Q192" t="s">
        <v>8310</v>
      </c>
      <c r="R192" t="s">
        <v>8321</v>
      </c>
      <c r="S192" s="12">
        <f t="shared" si="11"/>
        <v>42527.400995370372</v>
      </c>
      <c r="T192" s="12">
        <f t="shared" si="13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ref="P193:P256" si="14">IFERROR(E193/L193,0)</f>
        <v>83.333333333333329</v>
      </c>
      <c r="Q193" t="s">
        <v>8310</v>
      </c>
      <c r="R193" t="s">
        <v>8321</v>
      </c>
      <c r="S193" s="12">
        <f t="shared" si="11"/>
        <v>42239.191412037035</v>
      </c>
      <c r="T193" s="12">
        <f t="shared" si="13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4"/>
        <v>5.666666666666667</v>
      </c>
      <c r="Q194" t="s">
        <v>8310</v>
      </c>
      <c r="R194" t="s">
        <v>8321</v>
      </c>
      <c r="S194" s="12">
        <f t="shared" si="11"/>
        <v>41899.542037037041</v>
      </c>
      <c r="T194" s="12">
        <f t="shared" si="13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>
        <f t="shared" si="14"/>
        <v>0</v>
      </c>
      <c r="Q195" t="s">
        <v>8310</v>
      </c>
      <c r="R195" t="s">
        <v>8321</v>
      </c>
      <c r="S195" s="12">
        <f t="shared" ref="S195:T258" si="15">(((J195/60)/60)/24)+DATE(1970,1,1)+(-6/24)</f>
        <v>41911.684791666667</v>
      </c>
      <c r="T195" s="12">
        <f t="shared" si="13"/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4"/>
        <v>1</v>
      </c>
      <c r="Q196" t="s">
        <v>8310</v>
      </c>
      <c r="R196" t="s">
        <v>8321</v>
      </c>
      <c r="S196" s="12">
        <f t="shared" si="15"/>
        <v>42375.746886574074</v>
      </c>
      <c r="T196" s="12">
        <f t="shared" si="1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4"/>
        <v>0</v>
      </c>
      <c r="Q197" t="s">
        <v>8310</v>
      </c>
      <c r="R197" t="s">
        <v>8321</v>
      </c>
      <c r="S197" s="12">
        <f t="shared" si="15"/>
        <v>42135.42050925926</v>
      </c>
      <c r="T197" s="12">
        <f t="shared" si="1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4"/>
        <v>77.10526315789474</v>
      </c>
      <c r="Q198" t="s">
        <v>8310</v>
      </c>
      <c r="R198" t="s">
        <v>8321</v>
      </c>
      <c r="S198" s="12">
        <f t="shared" si="15"/>
        <v>42259.292800925927</v>
      </c>
      <c r="T198" s="12">
        <f t="shared" si="1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ref="O199:O262" si="16">(E199/D199)</f>
        <v>0.1048</v>
      </c>
      <c r="P199" s="7">
        <f t="shared" si="14"/>
        <v>32.75</v>
      </c>
      <c r="Q199" t="s">
        <v>8310</v>
      </c>
      <c r="R199" t="s">
        <v>8321</v>
      </c>
      <c r="S199" s="12">
        <f t="shared" si="15"/>
        <v>42741.598379629635</v>
      </c>
      <c r="T199" s="12">
        <f t="shared" si="1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6"/>
        <v>1.116E-2</v>
      </c>
      <c r="P200" s="7">
        <f t="shared" si="14"/>
        <v>46.5</v>
      </c>
      <c r="Q200" t="s">
        <v>8310</v>
      </c>
      <c r="R200" t="s">
        <v>8321</v>
      </c>
      <c r="S200" s="12">
        <f t="shared" si="15"/>
        <v>41887.133356481485</v>
      </c>
      <c r="T200" s="12">
        <f t="shared" si="1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6"/>
        <v>0</v>
      </c>
      <c r="P201" s="7">
        <f t="shared" si="14"/>
        <v>0</v>
      </c>
      <c r="Q201" t="s">
        <v>8310</v>
      </c>
      <c r="R201" t="s">
        <v>8321</v>
      </c>
      <c r="S201" s="12">
        <f t="shared" si="15"/>
        <v>42583.873865740738</v>
      </c>
      <c r="T201" s="12">
        <f t="shared" ref="T201:T264" si="17">(((I201/60)/60)/24)+DATE(1970,1,1)+(-6/24)</f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6"/>
        <v>0.26192500000000002</v>
      </c>
      <c r="P202" s="7">
        <f t="shared" si="14"/>
        <v>87.308333333333337</v>
      </c>
      <c r="Q202" t="s">
        <v>8310</v>
      </c>
      <c r="R202" t="s">
        <v>8321</v>
      </c>
      <c r="S202" s="12">
        <f t="shared" si="15"/>
        <v>41866.833368055559</v>
      </c>
      <c r="T202" s="12">
        <f t="shared" si="17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6"/>
        <v>0.58461538461538465</v>
      </c>
      <c r="P203" s="7">
        <f t="shared" si="14"/>
        <v>54.285714285714285</v>
      </c>
      <c r="Q203" t="s">
        <v>8310</v>
      </c>
      <c r="R203" t="s">
        <v>8321</v>
      </c>
      <c r="S203" s="12">
        <f t="shared" si="15"/>
        <v>42023.568622685183</v>
      </c>
      <c r="T203" s="12">
        <f t="shared" si="17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6"/>
        <v>0</v>
      </c>
      <c r="P204" s="7">
        <f t="shared" si="14"/>
        <v>0</v>
      </c>
      <c r="Q204" t="s">
        <v>8310</v>
      </c>
      <c r="R204" t="s">
        <v>8321</v>
      </c>
      <c r="S204" s="12">
        <f t="shared" si="15"/>
        <v>42255.677824074075</v>
      </c>
      <c r="T204" s="12">
        <f t="shared" si="17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6"/>
        <v>0.2984</v>
      </c>
      <c r="P205" s="7">
        <f t="shared" si="14"/>
        <v>93.25</v>
      </c>
      <c r="Q205" t="s">
        <v>8310</v>
      </c>
      <c r="R205" t="s">
        <v>8321</v>
      </c>
      <c r="S205" s="12">
        <f t="shared" si="15"/>
        <v>41973.597962962958</v>
      </c>
      <c r="T205" s="12">
        <f t="shared" si="17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6"/>
        <v>0.50721666666666665</v>
      </c>
      <c r="P206" s="7">
        <f t="shared" si="14"/>
        <v>117.68368136117556</v>
      </c>
      <c r="Q206" t="s">
        <v>8310</v>
      </c>
      <c r="R206" t="s">
        <v>8321</v>
      </c>
      <c r="S206" s="12">
        <f t="shared" si="15"/>
        <v>42556.333368055552</v>
      </c>
      <c r="T206" s="12">
        <f t="shared" si="17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6"/>
        <v>0.16250000000000001</v>
      </c>
      <c r="P207" s="7">
        <f t="shared" si="14"/>
        <v>76.470588235294116</v>
      </c>
      <c r="Q207" t="s">
        <v>8310</v>
      </c>
      <c r="R207" t="s">
        <v>8321</v>
      </c>
      <c r="S207" s="12">
        <f t="shared" si="15"/>
        <v>42248.382199074069</v>
      </c>
      <c r="T207" s="12">
        <f t="shared" si="17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6"/>
        <v>0</v>
      </c>
      <c r="P208" s="7">
        <f t="shared" si="14"/>
        <v>0</v>
      </c>
      <c r="Q208" t="s">
        <v>8310</v>
      </c>
      <c r="R208" t="s">
        <v>8321</v>
      </c>
      <c r="S208" s="12">
        <f t="shared" si="15"/>
        <v>42566.754432870366</v>
      </c>
      <c r="T208" s="12">
        <f t="shared" si="17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6"/>
        <v>0.15214285714285714</v>
      </c>
      <c r="P209" s="7">
        <f t="shared" si="14"/>
        <v>163.84615384615384</v>
      </c>
      <c r="Q209" t="s">
        <v>8310</v>
      </c>
      <c r="R209" t="s">
        <v>8321</v>
      </c>
      <c r="S209" s="12">
        <f t="shared" si="15"/>
        <v>41977.947199074071</v>
      </c>
      <c r="T209" s="12">
        <f t="shared" si="17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6"/>
        <v>0</v>
      </c>
      <c r="P210" s="7">
        <f t="shared" si="14"/>
        <v>0</v>
      </c>
      <c r="Q210" t="s">
        <v>8310</v>
      </c>
      <c r="R210" t="s">
        <v>8321</v>
      </c>
      <c r="S210" s="12">
        <f t="shared" si="15"/>
        <v>41959.119988425926</v>
      </c>
      <c r="T210" s="12">
        <f t="shared" si="17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6"/>
        <v>0</v>
      </c>
      <c r="P211" s="7">
        <f t="shared" si="14"/>
        <v>0</v>
      </c>
      <c r="Q211" t="s">
        <v>8310</v>
      </c>
      <c r="R211" t="s">
        <v>8321</v>
      </c>
      <c r="S211" s="12">
        <f t="shared" si="15"/>
        <v>42165.672858796301</v>
      </c>
      <c r="T211" s="12">
        <f t="shared" si="17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6"/>
        <v>0.2525</v>
      </c>
      <c r="P212" s="7">
        <f t="shared" si="14"/>
        <v>91.818181818181813</v>
      </c>
      <c r="Q212" t="s">
        <v>8310</v>
      </c>
      <c r="R212" t="s">
        <v>8321</v>
      </c>
      <c r="S212" s="12">
        <f t="shared" si="15"/>
        <v>42248.814722222218</v>
      </c>
      <c r="T212" s="12">
        <f t="shared" si="17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6"/>
        <v>0.44600000000000001</v>
      </c>
      <c r="P213" s="7">
        <f t="shared" si="14"/>
        <v>185.83333333333334</v>
      </c>
      <c r="Q213" t="s">
        <v>8310</v>
      </c>
      <c r="R213" t="s">
        <v>8321</v>
      </c>
      <c r="S213" s="12">
        <f t="shared" si="15"/>
        <v>42235.909918981488</v>
      </c>
      <c r="T213" s="12">
        <f t="shared" si="17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6"/>
        <v>1.5873015873015873E-4</v>
      </c>
      <c r="P214" s="7">
        <f t="shared" si="14"/>
        <v>1</v>
      </c>
      <c r="Q214" t="s">
        <v>8310</v>
      </c>
      <c r="R214" t="s">
        <v>8321</v>
      </c>
      <c r="S214" s="12">
        <f t="shared" si="15"/>
        <v>42416.631018518514</v>
      </c>
      <c r="T214" s="12">
        <f t="shared" si="17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6"/>
        <v>4.0000000000000002E-4</v>
      </c>
      <c r="P215" s="7">
        <f t="shared" si="14"/>
        <v>20</v>
      </c>
      <c r="Q215" t="s">
        <v>8310</v>
      </c>
      <c r="R215" t="s">
        <v>8321</v>
      </c>
      <c r="S215" s="12">
        <f t="shared" si="15"/>
        <v>42202.344293981485</v>
      </c>
      <c r="T215" s="12">
        <f t="shared" si="17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6"/>
        <v>8.0000000000000007E-5</v>
      </c>
      <c r="P216" s="7">
        <f t="shared" si="14"/>
        <v>1</v>
      </c>
      <c r="Q216" t="s">
        <v>8310</v>
      </c>
      <c r="R216" t="s">
        <v>8321</v>
      </c>
      <c r="S216" s="12">
        <f t="shared" si="15"/>
        <v>42009.39061342593</v>
      </c>
      <c r="T216" s="12">
        <f t="shared" si="17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6"/>
        <v>2.2727272727272726E-3</v>
      </c>
      <c r="P217" s="7">
        <f t="shared" si="14"/>
        <v>10</v>
      </c>
      <c r="Q217" t="s">
        <v>8310</v>
      </c>
      <c r="R217" t="s">
        <v>8321</v>
      </c>
      <c r="S217" s="12">
        <f t="shared" si="15"/>
        <v>42374.980115740742</v>
      </c>
      <c r="T217" s="12">
        <f t="shared" si="17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6"/>
        <v>0.55698440000000005</v>
      </c>
      <c r="P218" s="7">
        <f t="shared" si="14"/>
        <v>331.53833333333336</v>
      </c>
      <c r="Q218" t="s">
        <v>8310</v>
      </c>
      <c r="R218" t="s">
        <v>8321</v>
      </c>
      <c r="S218" s="12">
        <f t="shared" si="15"/>
        <v>42066.708761574075</v>
      </c>
      <c r="T218" s="12">
        <f t="shared" si="17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6"/>
        <v>0.11942999999999999</v>
      </c>
      <c r="P219" s="7">
        <f t="shared" si="14"/>
        <v>314.28947368421052</v>
      </c>
      <c r="Q219" t="s">
        <v>8310</v>
      </c>
      <c r="R219" t="s">
        <v>8321</v>
      </c>
      <c r="S219" s="12">
        <f t="shared" si="15"/>
        <v>41970.39061342593</v>
      </c>
      <c r="T219" s="12">
        <f t="shared" si="17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6"/>
        <v>0.02</v>
      </c>
      <c r="P220" s="7">
        <f t="shared" si="14"/>
        <v>100</v>
      </c>
      <c r="Q220" t="s">
        <v>8310</v>
      </c>
      <c r="R220" t="s">
        <v>8321</v>
      </c>
      <c r="S220" s="12">
        <f t="shared" si="15"/>
        <v>42079.378344907411</v>
      </c>
      <c r="T220" s="12">
        <f t="shared" si="17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6"/>
        <v>0.17630000000000001</v>
      </c>
      <c r="P221" s="7">
        <f t="shared" si="14"/>
        <v>115.98684210526316</v>
      </c>
      <c r="Q221" t="s">
        <v>8310</v>
      </c>
      <c r="R221" t="s">
        <v>8321</v>
      </c>
      <c r="S221" s="12">
        <f t="shared" si="15"/>
        <v>42429.076678240745</v>
      </c>
      <c r="T221" s="12">
        <f t="shared" si="17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6"/>
        <v>7.1999999999999998E-3</v>
      </c>
      <c r="P222" s="7">
        <f t="shared" si="14"/>
        <v>120</v>
      </c>
      <c r="Q222" t="s">
        <v>8310</v>
      </c>
      <c r="R222" t="s">
        <v>8321</v>
      </c>
      <c r="S222" s="12">
        <f t="shared" si="15"/>
        <v>42195.393865740742</v>
      </c>
      <c r="T222" s="12">
        <f t="shared" si="17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6"/>
        <v>0</v>
      </c>
      <c r="P223" s="7">
        <f t="shared" si="14"/>
        <v>0</v>
      </c>
      <c r="Q223" t="s">
        <v>8310</v>
      </c>
      <c r="R223" t="s">
        <v>8321</v>
      </c>
      <c r="S223" s="12">
        <f t="shared" si="15"/>
        <v>42031.587546296301</v>
      </c>
      <c r="T223" s="12">
        <f t="shared" si="17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6"/>
        <v>0.13</v>
      </c>
      <c r="P224" s="7">
        <f t="shared" si="14"/>
        <v>65</v>
      </c>
      <c r="Q224" t="s">
        <v>8310</v>
      </c>
      <c r="R224" t="s">
        <v>8321</v>
      </c>
      <c r="S224" s="12">
        <f t="shared" si="15"/>
        <v>42031.519884259258</v>
      </c>
      <c r="T224" s="12">
        <f t="shared" si="17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6"/>
        <v>0</v>
      </c>
      <c r="P225" s="7">
        <f t="shared" si="14"/>
        <v>0</v>
      </c>
      <c r="Q225" t="s">
        <v>8310</v>
      </c>
      <c r="R225" t="s">
        <v>8321</v>
      </c>
      <c r="S225" s="12">
        <f t="shared" si="15"/>
        <v>42481.798032407409</v>
      </c>
      <c r="T225" s="12">
        <f t="shared" si="17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6"/>
        <v>0</v>
      </c>
      <c r="P226" s="7">
        <f t="shared" si="14"/>
        <v>0</v>
      </c>
      <c r="Q226" t="s">
        <v>8310</v>
      </c>
      <c r="R226" t="s">
        <v>8321</v>
      </c>
      <c r="S226" s="12">
        <f t="shared" si="15"/>
        <v>42134.985254629632</v>
      </c>
      <c r="T226" s="12">
        <f t="shared" si="17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6"/>
        <v>0</v>
      </c>
      <c r="P227" s="7">
        <f t="shared" si="14"/>
        <v>0</v>
      </c>
      <c r="Q227" t="s">
        <v>8310</v>
      </c>
      <c r="R227" t="s">
        <v>8321</v>
      </c>
      <c r="S227" s="12">
        <f t="shared" si="15"/>
        <v>42438.711273148147</v>
      </c>
      <c r="T227" s="12">
        <f t="shared" si="17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6"/>
        <v>8.6206896551724137E-3</v>
      </c>
      <c r="P228" s="7">
        <f t="shared" si="14"/>
        <v>125</v>
      </c>
      <c r="Q228" t="s">
        <v>8310</v>
      </c>
      <c r="R228" t="s">
        <v>8321</v>
      </c>
      <c r="S228" s="12">
        <f t="shared" si="15"/>
        <v>42106.416018518517</v>
      </c>
      <c r="T228" s="12">
        <f t="shared" si="17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6"/>
        <v>0</v>
      </c>
      <c r="P229" s="7">
        <f t="shared" si="14"/>
        <v>0</v>
      </c>
      <c r="Q229" t="s">
        <v>8310</v>
      </c>
      <c r="R229" t="s">
        <v>8321</v>
      </c>
      <c r="S229" s="12">
        <f t="shared" si="15"/>
        <v>42164.643993055557</v>
      </c>
      <c r="T229" s="12">
        <f t="shared" si="17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6"/>
        <v>0</v>
      </c>
      <c r="P230" s="7">
        <f t="shared" si="14"/>
        <v>0</v>
      </c>
      <c r="Q230" t="s">
        <v>8310</v>
      </c>
      <c r="R230" t="s">
        <v>8321</v>
      </c>
      <c r="S230" s="12">
        <f t="shared" si="15"/>
        <v>42096.436400462961</v>
      </c>
      <c r="T230" s="12">
        <f t="shared" si="17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6"/>
        <v>0</v>
      </c>
      <c r="P231" s="7">
        <f t="shared" si="14"/>
        <v>0</v>
      </c>
      <c r="Q231" t="s">
        <v>8310</v>
      </c>
      <c r="R231" t="s">
        <v>8321</v>
      </c>
      <c r="S231" s="12">
        <f t="shared" si="15"/>
        <v>42383.683993055558</v>
      </c>
      <c r="T231" s="12">
        <f t="shared" si="17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6"/>
        <v>4.0000000000000001E-3</v>
      </c>
      <c r="P232" s="7">
        <f t="shared" si="14"/>
        <v>30</v>
      </c>
      <c r="Q232" t="s">
        <v>8310</v>
      </c>
      <c r="R232" t="s">
        <v>8321</v>
      </c>
      <c r="S232" s="12">
        <f t="shared" si="15"/>
        <v>42129.527210648142</v>
      </c>
      <c r="T232" s="12">
        <f t="shared" si="17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6"/>
        <v>0</v>
      </c>
      <c r="P233" s="7">
        <f t="shared" si="14"/>
        <v>0</v>
      </c>
      <c r="Q233" t="s">
        <v>8310</v>
      </c>
      <c r="R233" t="s">
        <v>8321</v>
      </c>
      <c r="S233" s="12">
        <f t="shared" si="15"/>
        <v>42341.708923611113</v>
      </c>
      <c r="T233" s="12">
        <f t="shared" si="17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6"/>
        <v>2.75E-2</v>
      </c>
      <c r="P234" s="7">
        <f t="shared" si="14"/>
        <v>15.714285714285714</v>
      </c>
      <c r="Q234" t="s">
        <v>8310</v>
      </c>
      <c r="R234" t="s">
        <v>8321</v>
      </c>
      <c r="S234" s="12">
        <f t="shared" si="15"/>
        <v>42032.57576388889</v>
      </c>
      <c r="T234" s="12">
        <f t="shared" si="17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6"/>
        <v>0</v>
      </c>
      <c r="P235" s="7">
        <f t="shared" si="14"/>
        <v>0</v>
      </c>
      <c r="Q235" t="s">
        <v>8310</v>
      </c>
      <c r="R235" t="s">
        <v>8321</v>
      </c>
      <c r="S235" s="12">
        <f t="shared" si="15"/>
        <v>42612.661712962959</v>
      </c>
      <c r="T235" s="12">
        <f t="shared" si="17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6"/>
        <v>0.40100000000000002</v>
      </c>
      <c r="P236" s="7">
        <f t="shared" si="14"/>
        <v>80.2</v>
      </c>
      <c r="Q236" t="s">
        <v>8310</v>
      </c>
      <c r="R236" t="s">
        <v>8321</v>
      </c>
      <c r="S236" s="12">
        <f t="shared" si="15"/>
        <v>42135.785405092596</v>
      </c>
      <c r="T236" s="12">
        <f t="shared" si="17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6"/>
        <v>0</v>
      </c>
      <c r="P237" s="7">
        <f t="shared" si="14"/>
        <v>0</v>
      </c>
      <c r="Q237" t="s">
        <v>8310</v>
      </c>
      <c r="R237" t="s">
        <v>8321</v>
      </c>
      <c r="S237" s="12">
        <f t="shared" si="15"/>
        <v>42164.658530092594</v>
      </c>
      <c r="T237" s="12">
        <f t="shared" si="17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6"/>
        <v>0</v>
      </c>
      <c r="P238" s="7">
        <f t="shared" si="14"/>
        <v>0</v>
      </c>
      <c r="Q238" t="s">
        <v>8310</v>
      </c>
      <c r="R238" t="s">
        <v>8321</v>
      </c>
      <c r="S238" s="12">
        <f t="shared" si="15"/>
        <v>42320.83447916666</v>
      </c>
      <c r="T238" s="12">
        <f t="shared" si="17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6"/>
        <v>3.3333333333333335E-3</v>
      </c>
      <c r="P239" s="7">
        <f t="shared" si="14"/>
        <v>50</v>
      </c>
      <c r="Q239" t="s">
        <v>8310</v>
      </c>
      <c r="R239" t="s">
        <v>8321</v>
      </c>
      <c r="S239" s="12">
        <f t="shared" si="15"/>
        <v>42377.327187499999</v>
      </c>
      <c r="T239" s="12">
        <f t="shared" si="17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6"/>
        <v>0</v>
      </c>
      <c r="P240" s="7">
        <f t="shared" si="14"/>
        <v>0</v>
      </c>
      <c r="Q240" t="s">
        <v>8310</v>
      </c>
      <c r="R240" t="s">
        <v>8321</v>
      </c>
      <c r="S240" s="12">
        <f t="shared" si="15"/>
        <v>42713.712499999994</v>
      </c>
      <c r="T240" s="12">
        <f t="shared" si="17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6"/>
        <v>0.25</v>
      </c>
      <c r="P241" s="7">
        <f t="shared" si="14"/>
        <v>50</v>
      </c>
      <c r="Q241" t="s">
        <v>8310</v>
      </c>
      <c r="R241" t="s">
        <v>8321</v>
      </c>
      <c r="S241" s="12">
        <f t="shared" si="15"/>
        <v>42296.860300925924</v>
      </c>
      <c r="T241" s="12">
        <f t="shared" si="17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6"/>
        <v>1.0763413333333334</v>
      </c>
      <c r="P242" s="7">
        <f t="shared" si="14"/>
        <v>117.84759124087591</v>
      </c>
      <c r="Q242" t="s">
        <v>8310</v>
      </c>
      <c r="R242" t="s">
        <v>8321</v>
      </c>
      <c r="S242" s="12">
        <f t="shared" si="15"/>
        <v>41354.458460648151</v>
      </c>
      <c r="T242" s="12">
        <f t="shared" si="17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6"/>
        <v>1.1263736263736264</v>
      </c>
      <c r="P243" s="7">
        <f t="shared" si="14"/>
        <v>109.04255319148936</v>
      </c>
      <c r="Q243" t="s">
        <v>8310</v>
      </c>
      <c r="R243" t="s">
        <v>8322</v>
      </c>
      <c r="S243" s="12">
        <f t="shared" si="15"/>
        <v>41949.447962962964</v>
      </c>
      <c r="T243" s="12">
        <f t="shared" si="17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6"/>
        <v>1.1346153846153846</v>
      </c>
      <c r="P244" s="7">
        <f t="shared" si="14"/>
        <v>73.019801980198025</v>
      </c>
      <c r="Q244" t="s">
        <v>8310</v>
      </c>
      <c r="R244" t="s">
        <v>8322</v>
      </c>
      <c r="S244" s="12">
        <f t="shared" si="15"/>
        <v>40862.242939814816</v>
      </c>
      <c r="T244" s="12">
        <f t="shared" si="17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6"/>
        <v>1.0259199999999999</v>
      </c>
      <c r="P245" s="7">
        <f t="shared" si="14"/>
        <v>78.195121951219505</v>
      </c>
      <c r="Q245" t="s">
        <v>8310</v>
      </c>
      <c r="R245" t="s">
        <v>8322</v>
      </c>
      <c r="S245" s="12">
        <f t="shared" si="15"/>
        <v>41661.797500000001</v>
      </c>
      <c r="T245" s="12">
        <f t="shared" si="17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6"/>
        <v>1.1375714285714287</v>
      </c>
      <c r="P246" s="7">
        <f t="shared" si="14"/>
        <v>47.398809523809526</v>
      </c>
      <c r="Q246" t="s">
        <v>8310</v>
      </c>
      <c r="R246" t="s">
        <v>8322</v>
      </c>
      <c r="S246" s="12">
        <f t="shared" si="15"/>
        <v>40213.073599537034</v>
      </c>
      <c r="T246" s="12">
        <f t="shared" si="17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6"/>
        <v>1.0371999999999999</v>
      </c>
      <c r="P247" s="7">
        <f t="shared" si="14"/>
        <v>54.020833333333336</v>
      </c>
      <c r="Q247" t="s">
        <v>8310</v>
      </c>
      <c r="R247" t="s">
        <v>8322</v>
      </c>
      <c r="S247" s="12">
        <f t="shared" si="15"/>
        <v>41106.803067129629</v>
      </c>
      <c r="T247" s="12">
        <f t="shared" si="17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6"/>
        <v>3.0546000000000002</v>
      </c>
      <c r="P248" s="7">
        <f t="shared" si="14"/>
        <v>68.488789237668158</v>
      </c>
      <c r="Q248" t="s">
        <v>8310</v>
      </c>
      <c r="R248" t="s">
        <v>8322</v>
      </c>
      <c r="S248" s="12">
        <f t="shared" si="15"/>
        <v>40480.113483796296</v>
      </c>
      <c r="T248" s="12">
        <f t="shared" si="17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6"/>
        <v>1.341</v>
      </c>
      <c r="P249" s="7">
        <f t="shared" si="14"/>
        <v>108.14516129032258</v>
      </c>
      <c r="Q249" t="s">
        <v>8310</v>
      </c>
      <c r="R249" t="s">
        <v>8322</v>
      </c>
      <c r="S249" s="12">
        <f t="shared" si="15"/>
        <v>40430.354328703703</v>
      </c>
      <c r="T249" s="12">
        <f t="shared" si="17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6"/>
        <v>1.0133294117647058</v>
      </c>
      <c r="P250" s="7">
        <f t="shared" si="14"/>
        <v>589.95205479452056</v>
      </c>
      <c r="Q250" t="s">
        <v>8310</v>
      </c>
      <c r="R250" t="s">
        <v>8322</v>
      </c>
      <c r="S250" s="12">
        <f t="shared" si="15"/>
        <v>40870.524409722224</v>
      </c>
      <c r="T250" s="12">
        <f t="shared" si="17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6"/>
        <v>1.1292</v>
      </c>
      <c r="P251" s="7">
        <f t="shared" si="14"/>
        <v>48.051063829787232</v>
      </c>
      <c r="Q251" t="s">
        <v>8310</v>
      </c>
      <c r="R251" t="s">
        <v>8322</v>
      </c>
      <c r="S251" s="12">
        <f t="shared" si="15"/>
        <v>40332.673842592594</v>
      </c>
      <c r="T251" s="12">
        <f t="shared" si="17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6"/>
        <v>1.0558333333333334</v>
      </c>
      <c r="P252" s="7">
        <f t="shared" si="14"/>
        <v>72.482837528604122</v>
      </c>
      <c r="Q252" t="s">
        <v>8310</v>
      </c>
      <c r="R252" t="s">
        <v>8322</v>
      </c>
      <c r="S252" s="12">
        <f t="shared" si="15"/>
        <v>41401.315868055557</v>
      </c>
      <c r="T252" s="12">
        <f t="shared" si="17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6"/>
        <v>1.2557142857142858</v>
      </c>
      <c r="P253" s="7">
        <f t="shared" si="14"/>
        <v>57.077922077922075</v>
      </c>
      <c r="Q253" t="s">
        <v>8310</v>
      </c>
      <c r="R253" t="s">
        <v>8322</v>
      </c>
      <c r="S253" s="12">
        <f t="shared" si="15"/>
        <v>41013.537569444445</v>
      </c>
      <c r="T253" s="12">
        <f t="shared" si="17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6"/>
        <v>1.8455999999999999</v>
      </c>
      <c r="P254" s="7">
        <f t="shared" si="14"/>
        <v>85.444444444444443</v>
      </c>
      <c r="Q254" t="s">
        <v>8310</v>
      </c>
      <c r="R254" t="s">
        <v>8322</v>
      </c>
      <c r="S254" s="12">
        <f t="shared" si="15"/>
        <v>40266.412708333337</v>
      </c>
      <c r="T254" s="12">
        <f t="shared" si="17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6"/>
        <v>1.0073333333333334</v>
      </c>
      <c r="P255" s="7">
        <f t="shared" si="14"/>
        <v>215.85714285714286</v>
      </c>
      <c r="Q255" t="s">
        <v>8310</v>
      </c>
      <c r="R255" t="s">
        <v>8322</v>
      </c>
      <c r="S255" s="12">
        <f t="shared" si="15"/>
        <v>40924.400868055556</v>
      </c>
      <c r="T255" s="12">
        <f t="shared" si="17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6"/>
        <v>1.1694724999999999</v>
      </c>
      <c r="P256" s="7">
        <f t="shared" si="14"/>
        <v>89.38643312101911</v>
      </c>
      <c r="Q256" t="s">
        <v>8310</v>
      </c>
      <c r="R256" t="s">
        <v>8322</v>
      </c>
      <c r="S256" s="12">
        <f t="shared" si="15"/>
        <v>42263.702662037031</v>
      </c>
      <c r="T256" s="12">
        <f t="shared" si="17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6"/>
        <v>1.0673325</v>
      </c>
      <c r="P257" s="7">
        <f t="shared" ref="P257:P320" si="18">IFERROR(E257/L257,0)</f>
        <v>45.418404255319146</v>
      </c>
      <c r="Q257" t="s">
        <v>8310</v>
      </c>
      <c r="R257" t="s">
        <v>8322</v>
      </c>
      <c r="S257" s="12">
        <f t="shared" si="15"/>
        <v>40588.276412037041</v>
      </c>
      <c r="T257" s="12">
        <f t="shared" si="17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6"/>
        <v>1.391</v>
      </c>
      <c r="P258" s="7">
        <f t="shared" si="18"/>
        <v>65.756363636363631</v>
      </c>
      <c r="Q258" t="s">
        <v>8310</v>
      </c>
      <c r="R258" t="s">
        <v>8322</v>
      </c>
      <c r="S258" s="12">
        <f t="shared" si="15"/>
        <v>41319.519293981481</v>
      </c>
      <c r="T258" s="12">
        <f t="shared" si="17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7">
        <f t="shared" si="18"/>
        <v>66.70405357142856</v>
      </c>
      <c r="Q259" t="s">
        <v>8310</v>
      </c>
      <c r="R259" t="s">
        <v>8322</v>
      </c>
      <c r="S259" s="12">
        <f t="shared" ref="S259:T322" si="19">(((J259/60)/60)/24)+DATE(1970,1,1)+(-6/24)</f>
        <v>42479.376875000002</v>
      </c>
      <c r="T259" s="12">
        <f t="shared" si="17"/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8"/>
        <v>83.345930232558146</v>
      </c>
      <c r="Q260" t="s">
        <v>8310</v>
      </c>
      <c r="R260" t="s">
        <v>8322</v>
      </c>
      <c r="S260" s="12">
        <f t="shared" si="19"/>
        <v>40681.801689814813</v>
      </c>
      <c r="T260" s="12">
        <f t="shared" si="17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8"/>
        <v>105.04609341825902</v>
      </c>
      <c r="Q261" t="s">
        <v>8310</v>
      </c>
      <c r="R261" t="s">
        <v>8322</v>
      </c>
      <c r="S261" s="12">
        <f t="shared" si="19"/>
        <v>42072.488067129627</v>
      </c>
      <c r="T261" s="12">
        <f t="shared" si="17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8"/>
        <v>120.90909090909091</v>
      </c>
      <c r="Q262" t="s">
        <v>8310</v>
      </c>
      <c r="R262" t="s">
        <v>8322</v>
      </c>
      <c r="S262" s="12">
        <f t="shared" si="19"/>
        <v>40330.505543981482</v>
      </c>
      <c r="T262" s="12">
        <f t="shared" si="17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ref="O263:O326" si="20">(E263/D263)</f>
        <v>1.0740000000000001</v>
      </c>
      <c r="P263" s="7">
        <f t="shared" si="18"/>
        <v>97.63636363636364</v>
      </c>
      <c r="Q263" t="s">
        <v>8310</v>
      </c>
      <c r="R263" t="s">
        <v>8322</v>
      </c>
      <c r="S263" s="12">
        <f t="shared" si="19"/>
        <v>41017.635462962964</v>
      </c>
      <c r="T263" s="12">
        <f t="shared" si="17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7">
        <f t="shared" si="18"/>
        <v>41.379310344827587</v>
      </c>
      <c r="Q264" t="s">
        <v>8310</v>
      </c>
      <c r="R264" t="s">
        <v>8322</v>
      </c>
      <c r="S264" s="12">
        <f t="shared" si="19"/>
        <v>40554.99800925926</v>
      </c>
      <c r="T264" s="12">
        <f t="shared" si="17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7">
        <f t="shared" si="18"/>
        <v>30.654485981308412</v>
      </c>
      <c r="Q265" t="s">
        <v>8310</v>
      </c>
      <c r="R265" t="s">
        <v>8322</v>
      </c>
      <c r="S265" s="12">
        <f t="shared" si="19"/>
        <v>41149.704791666663</v>
      </c>
      <c r="T265" s="12">
        <f t="shared" ref="T265:T328" si="21">(((I265/60)/60)/24)+DATE(1970,1,1)+(-6/24)</f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7">
        <f t="shared" si="18"/>
        <v>64.945054945054949</v>
      </c>
      <c r="Q266" t="s">
        <v>8310</v>
      </c>
      <c r="R266" t="s">
        <v>8322</v>
      </c>
      <c r="S266" s="12">
        <f t="shared" si="19"/>
        <v>41010.370312500003</v>
      </c>
      <c r="T266" s="12">
        <f t="shared" si="21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7">
        <f t="shared" si="18"/>
        <v>95.775862068965523</v>
      </c>
      <c r="Q267" t="s">
        <v>8310</v>
      </c>
      <c r="R267" t="s">
        <v>8322</v>
      </c>
      <c r="S267" s="12">
        <f t="shared" si="19"/>
        <v>40266.995717592588</v>
      </c>
      <c r="T267" s="12">
        <f t="shared" si="21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7">
        <f t="shared" si="18"/>
        <v>40.416666666666664</v>
      </c>
      <c r="Q268" t="s">
        <v>8310</v>
      </c>
      <c r="R268" t="s">
        <v>8322</v>
      </c>
      <c r="S268" s="12">
        <f t="shared" si="19"/>
        <v>40204.924849537041</v>
      </c>
      <c r="T268" s="12">
        <f t="shared" si="21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7">
        <f t="shared" si="18"/>
        <v>78.578424242424248</v>
      </c>
      <c r="Q269" t="s">
        <v>8310</v>
      </c>
      <c r="R269" t="s">
        <v>8322</v>
      </c>
      <c r="S269" s="12">
        <f t="shared" si="19"/>
        <v>41785.202534722222</v>
      </c>
      <c r="T269" s="12">
        <f t="shared" si="21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7">
        <f t="shared" si="18"/>
        <v>50.18018018018018</v>
      </c>
      <c r="Q270" t="s">
        <v>8310</v>
      </c>
      <c r="R270" t="s">
        <v>8322</v>
      </c>
      <c r="S270" s="12">
        <f t="shared" si="19"/>
        <v>40808.90252314815</v>
      </c>
      <c r="T270" s="12">
        <f t="shared" si="21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7">
        <f t="shared" si="18"/>
        <v>92.251735588972423</v>
      </c>
      <c r="Q271" t="s">
        <v>8310</v>
      </c>
      <c r="R271" t="s">
        <v>8322</v>
      </c>
      <c r="S271" s="12">
        <f t="shared" si="19"/>
        <v>42757.947013888886</v>
      </c>
      <c r="T271" s="12">
        <f t="shared" si="21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7">
        <f t="shared" si="18"/>
        <v>57.540983606557376</v>
      </c>
      <c r="Q272" t="s">
        <v>8310</v>
      </c>
      <c r="R272" t="s">
        <v>8322</v>
      </c>
      <c r="S272" s="12">
        <f t="shared" si="19"/>
        <v>40637.616550925923</v>
      </c>
      <c r="T272" s="12">
        <f t="shared" si="21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7">
        <f t="shared" si="18"/>
        <v>109.42160278745645</v>
      </c>
      <c r="Q273" t="s">
        <v>8310</v>
      </c>
      <c r="R273" t="s">
        <v>8322</v>
      </c>
      <c r="S273" s="12">
        <f t="shared" si="19"/>
        <v>41611.85024305556</v>
      </c>
      <c r="T273" s="12">
        <f t="shared" si="21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7">
        <f t="shared" si="18"/>
        <v>81.892461538461546</v>
      </c>
      <c r="Q274" t="s">
        <v>8310</v>
      </c>
      <c r="R274" t="s">
        <v>8322</v>
      </c>
      <c r="S274" s="12">
        <f t="shared" si="19"/>
        <v>40235.650358796294</v>
      </c>
      <c r="T274" s="12">
        <f t="shared" si="21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7">
        <f t="shared" si="18"/>
        <v>45.667711864406776</v>
      </c>
      <c r="Q275" t="s">
        <v>8310</v>
      </c>
      <c r="R275" t="s">
        <v>8322</v>
      </c>
      <c r="S275" s="12">
        <f t="shared" si="19"/>
        <v>40697.248449074075</v>
      </c>
      <c r="T275" s="12">
        <f t="shared" si="21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7">
        <f t="shared" si="18"/>
        <v>55.221238938053098</v>
      </c>
      <c r="Q276" t="s">
        <v>8310</v>
      </c>
      <c r="R276" t="s">
        <v>8322</v>
      </c>
      <c r="S276" s="12">
        <f t="shared" si="19"/>
        <v>40969.662372685183</v>
      </c>
      <c r="T276" s="12">
        <f t="shared" si="21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7">
        <f t="shared" si="18"/>
        <v>65.298192771084331</v>
      </c>
      <c r="Q277" t="s">
        <v>8310</v>
      </c>
      <c r="R277" t="s">
        <v>8322</v>
      </c>
      <c r="S277" s="12">
        <f t="shared" si="19"/>
        <v>41192.782013888893</v>
      </c>
      <c r="T277" s="12">
        <f t="shared" si="21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7">
        <f t="shared" si="18"/>
        <v>95.225806451612897</v>
      </c>
      <c r="Q278" t="s">
        <v>8310</v>
      </c>
      <c r="R278" t="s">
        <v>8322</v>
      </c>
      <c r="S278" s="12">
        <f t="shared" si="19"/>
        <v>40966.831874999996</v>
      </c>
      <c r="T278" s="12">
        <f t="shared" si="21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7">
        <f t="shared" si="18"/>
        <v>75.444794952681391</v>
      </c>
      <c r="Q279" t="s">
        <v>8310</v>
      </c>
      <c r="R279" t="s">
        <v>8322</v>
      </c>
      <c r="S279" s="12">
        <f t="shared" si="19"/>
        <v>42117.641423611116</v>
      </c>
      <c r="T279" s="12">
        <f t="shared" si="21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7">
        <f t="shared" si="18"/>
        <v>97.816867469879512</v>
      </c>
      <c r="Q280" t="s">
        <v>8310</v>
      </c>
      <c r="R280" t="s">
        <v>8322</v>
      </c>
      <c r="S280" s="12">
        <f t="shared" si="19"/>
        <v>41163.790960648148</v>
      </c>
      <c r="T280" s="12">
        <f t="shared" si="21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7">
        <f t="shared" si="18"/>
        <v>87.685606557377056</v>
      </c>
      <c r="Q281" t="s">
        <v>8310</v>
      </c>
      <c r="R281" t="s">
        <v>8322</v>
      </c>
      <c r="S281" s="12">
        <f t="shared" si="19"/>
        <v>42758.994166666671</v>
      </c>
      <c r="T281" s="12">
        <f t="shared" si="21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7">
        <f t="shared" si="18"/>
        <v>54.748948106591868</v>
      </c>
      <c r="Q282" t="s">
        <v>8310</v>
      </c>
      <c r="R282" t="s">
        <v>8322</v>
      </c>
      <c r="S282" s="12">
        <f t="shared" si="19"/>
        <v>41744.340682870366</v>
      </c>
      <c r="T282" s="12">
        <f t="shared" si="21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7">
        <f t="shared" si="18"/>
        <v>83.953417721518989</v>
      </c>
      <c r="Q283" t="s">
        <v>8310</v>
      </c>
      <c r="R283" t="s">
        <v>8322</v>
      </c>
      <c r="S283" s="12">
        <f t="shared" si="19"/>
        <v>39949.913344907407</v>
      </c>
      <c r="T283" s="12">
        <f t="shared" si="21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7">
        <f t="shared" si="18"/>
        <v>254.38547486033519</v>
      </c>
      <c r="Q284" t="s">
        <v>8310</v>
      </c>
      <c r="R284" t="s">
        <v>8322</v>
      </c>
      <c r="S284" s="12">
        <f t="shared" si="19"/>
        <v>40194.670046296298</v>
      </c>
      <c r="T284" s="12">
        <f t="shared" si="21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7">
        <f t="shared" si="18"/>
        <v>101.8269801980198</v>
      </c>
      <c r="Q285" t="s">
        <v>8310</v>
      </c>
      <c r="R285" t="s">
        <v>8322</v>
      </c>
      <c r="S285" s="12">
        <f t="shared" si="19"/>
        <v>40675.46</v>
      </c>
      <c r="T285" s="12">
        <f t="shared" si="21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7">
        <f t="shared" si="18"/>
        <v>55.066394736842106</v>
      </c>
      <c r="Q286" t="s">
        <v>8310</v>
      </c>
      <c r="R286" t="s">
        <v>8322</v>
      </c>
      <c r="S286" s="12">
        <f t="shared" si="19"/>
        <v>40904.488194444442</v>
      </c>
      <c r="T286" s="12">
        <f t="shared" si="21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7">
        <f t="shared" si="18"/>
        <v>56.901438721136763</v>
      </c>
      <c r="Q287" t="s">
        <v>8310</v>
      </c>
      <c r="R287" t="s">
        <v>8322</v>
      </c>
      <c r="S287" s="12">
        <f t="shared" si="19"/>
        <v>41506.506111111114</v>
      </c>
      <c r="T287" s="12">
        <f t="shared" si="21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7">
        <f t="shared" si="18"/>
        <v>121.28148148148148</v>
      </c>
      <c r="Q288" t="s">
        <v>8310</v>
      </c>
      <c r="R288" t="s">
        <v>8322</v>
      </c>
      <c r="S288" s="12">
        <f t="shared" si="19"/>
        <v>41313.566249999996</v>
      </c>
      <c r="T288" s="12">
        <f t="shared" si="21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7">
        <f t="shared" si="18"/>
        <v>91.189655172413794</v>
      </c>
      <c r="Q289" t="s">
        <v>8310</v>
      </c>
      <c r="R289" t="s">
        <v>8322</v>
      </c>
      <c r="S289" s="12">
        <f t="shared" si="19"/>
        <v>41184.027986111112</v>
      </c>
      <c r="T289" s="12">
        <f t="shared" si="21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7">
        <f t="shared" si="18"/>
        <v>115.44812080536913</v>
      </c>
      <c r="Q290" t="s">
        <v>8310</v>
      </c>
      <c r="R290" t="s">
        <v>8322</v>
      </c>
      <c r="S290" s="12">
        <f t="shared" si="19"/>
        <v>41050.918900462959</v>
      </c>
      <c r="T290" s="12">
        <f t="shared" si="21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7">
        <f t="shared" si="18"/>
        <v>67.771551724137936</v>
      </c>
      <c r="Q291" t="s">
        <v>8310</v>
      </c>
      <c r="R291" t="s">
        <v>8322</v>
      </c>
      <c r="S291" s="12">
        <f t="shared" si="19"/>
        <v>41550.206412037034</v>
      </c>
      <c r="T291" s="12">
        <f t="shared" si="21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7">
        <f t="shared" si="18"/>
        <v>28.576190476190476</v>
      </c>
      <c r="Q292" t="s">
        <v>8310</v>
      </c>
      <c r="R292" t="s">
        <v>8322</v>
      </c>
      <c r="S292" s="12">
        <f t="shared" si="19"/>
        <v>40526.11917824074</v>
      </c>
      <c r="T292" s="12">
        <f t="shared" si="21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7">
        <f t="shared" si="18"/>
        <v>46.8828125</v>
      </c>
      <c r="Q293" t="s">
        <v>8310</v>
      </c>
      <c r="R293" t="s">
        <v>8322</v>
      </c>
      <c r="S293" s="12">
        <f t="shared" si="19"/>
        <v>41376.519050925926</v>
      </c>
      <c r="T293" s="12">
        <f t="shared" si="21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7">
        <f t="shared" si="18"/>
        <v>154.42231237322514</v>
      </c>
      <c r="Q294" t="s">
        <v>8310</v>
      </c>
      <c r="R294" t="s">
        <v>8322</v>
      </c>
      <c r="S294" s="12">
        <f t="shared" si="19"/>
        <v>40812.553229166668</v>
      </c>
      <c r="T294" s="12">
        <f t="shared" si="21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7">
        <f t="shared" si="18"/>
        <v>201.22137404580153</v>
      </c>
      <c r="Q295" t="s">
        <v>8310</v>
      </c>
      <c r="R295" t="s">
        <v>8322</v>
      </c>
      <c r="S295" s="12">
        <f t="shared" si="19"/>
        <v>41719.417986111112</v>
      </c>
      <c r="T295" s="12">
        <f t="shared" si="21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7">
        <f t="shared" si="18"/>
        <v>100</v>
      </c>
      <c r="Q296" t="s">
        <v>8310</v>
      </c>
      <c r="R296" t="s">
        <v>8322</v>
      </c>
      <c r="S296" s="12">
        <f t="shared" si="19"/>
        <v>40342.834421296298</v>
      </c>
      <c r="T296" s="12">
        <f t="shared" si="21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7">
        <f t="shared" si="18"/>
        <v>100.08204511278196</v>
      </c>
      <c r="Q297" t="s">
        <v>8310</v>
      </c>
      <c r="R297" t="s">
        <v>8322</v>
      </c>
      <c r="S297" s="12">
        <f t="shared" si="19"/>
        <v>41518.754733796297</v>
      </c>
      <c r="T297" s="12">
        <f t="shared" si="21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7">
        <f t="shared" si="18"/>
        <v>230.08953488372092</v>
      </c>
      <c r="Q298" t="s">
        <v>8310</v>
      </c>
      <c r="R298" t="s">
        <v>8322</v>
      </c>
      <c r="S298" s="12">
        <f t="shared" si="19"/>
        <v>41134.225497685184</v>
      </c>
      <c r="T298" s="12">
        <f t="shared" si="21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7">
        <f t="shared" si="18"/>
        <v>141.74647887323943</v>
      </c>
      <c r="Q299" t="s">
        <v>8310</v>
      </c>
      <c r="R299" t="s">
        <v>8322</v>
      </c>
      <c r="S299" s="12">
        <f t="shared" si="19"/>
        <v>42089.47802083334</v>
      </c>
      <c r="T299" s="12">
        <f t="shared" si="21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7">
        <f t="shared" si="18"/>
        <v>56.344351395730705</v>
      </c>
      <c r="Q300" t="s">
        <v>8310</v>
      </c>
      <c r="R300" t="s">
        <v>8322</v>
      </c>
      <c r="S300" s="12">
        <f t="shared" si="19"/>
        <v>41709.213518518518</v>
      </c>
      <c r="T300" s="12">
        <f t="shared" si="21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7">
        <f t="shared" si="18"/>
        <v>73.341188524590166</v>
      </c>
      <c r="Q301" t="s">
        <v>8310</v>
      </c>
      <c r="R301" t="s">
        <v>8322</v>
      </c>
      <c r="S301" s="12">
        <f t="shared" si="19"/>
        <v>40468.975231481483</v>
      </c>
      <c r="T301" s="12">
        <f t="shared" si="21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7">
        <f t="shared" si="18"/>
        <v>85.337785234899329</v>
      </c>
      <c r="Q302" t="s">
        <v>8310</v>
      </c>
      <c r="R302" t="s">
        <v>8322</v>
      </c>
      <c r="S302" s="12">
        <f t="shared" si="19"/>
        <v>40626.709930555553</v>
      </c>
      <c r="T302" s="12">
        <f t="shared" si="21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7">
        <f t="shared" si="18"/>
        <v>61.496215139442228</v>
      </c>
      <c r="Q303" t="s">
        <v>8310</v>
      </c>
      <c r="R303" t="s">
        <v>8322</v>
      </c>
      <c r="S303" s="12">
        <f t="shared" si="19"/>
        <v>41312.487673611111</v>
      </c>
      <c r="T303" s="12">
        <f t="shared" si="21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7">
        <f t="shared" si="18"/>
        <v>93.018518518518519</v>
      </c>
      <c r="Q304" t="s">
        <v>8310</v>
      </c>
      <c r="R304" t="s">
        <v>8322</v>
      </c>
      <c r="S304" s="12">
        <f t="shared" si="19"/>
        <v>40933.606921296298</v>
      </c>
      <c r="T304" s="12">
        <f t="shared" si="21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7">
        <f t="shared" si="18"/>
        <v>50.292682926829265</v>
      </c>
      <c r="Q305" t="s">
        <v>8310</v>
      </c>
      <c r="R305" t="s">
        <v>8322</v>
      </c>
      <c r="S305" s="12">
        <f t="shared" si="19"/>
        <v>41031.821134259262</v>
      </c>
      <c r="T305" s="12">
        <f t="shared" si="21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7">
        <f t="shared" si="18"/>
        <v>106.43243243243244</v>
      </c>
      <c r="Q306" t="s">
        <v>8310</v>
      </c>
      <c r="R306" t="s">
        <v>8322</v>
      </c>
      <c r="S306" s="12">
        <f t="shared" si="19"/>
        <v>41113.844872685186</v>
      </c>
      <c r="T306" s="12">
        <f t="shared" si="21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7">
        <f t="shared" si="18"/>
        <v>51.719576719576722</v>
      </c>
      <c r="Q307" t="s">
        <v>8310</v>
      </c>
      <c r="R307" t="s">
        <v>8322</v>
      </c>
      <c r="S307" s="12">
        <f t="shared" si="19"/>
        <v>40948.380196759259</v>
      </c>
      <c r="T307" s="12">
        <f t="shared" si="21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7">
        <f t="shared" si="18"/>
        <v>36.612499999999997</v>
      </c>
      <c r="Q308" t="s">
        <v>8310</v>
      </c>
      <c r="R308" t="s">
        <v>8322</v>
      </c>
      <c r="S308" s="12">
        <f t="shared" si="19"/>
        <v>41333.587187500001</v>
      </c>
      <c r="T308" s="12">
        <f t="shared" si="21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7">
        <f t="shared" si="18"/>
        <v>42.517361111111114</v>
      </c>
      <c r="Q309" t="s">
        <v>8310</v>
      </c>
      <c r="R309" t="s">
        <v>8322</v>
      </c>
      <c r="S309" s="12">
        <f t="shared" si="19"/>
        <v>41282.694456018515</v>
      </c>
      <c r="T309" s="12">
        <f t="shared" si="21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7">
        <f t="shared" si="18"/>
        <v>62.712871287128714</v>
      </c>
      <c r="Q310" t="s">
        <v>8310</v>
      </c>
      <c r="R310" t="s">
        <v>8322</v>
      </c>
      <c r="S310" s="12">
        <f t="shared" si="19"/>
        <v>40567.444560185184</v>
      </c>
      <c r="T310" s="12">
        <f t="shared" si="21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7">
        <f t="shared" si="18"/>
        <v>89.957983193277315</v>
      </c>
      <c r="Q311" t="s">
        <v>8310</v>
      </c>
      <c r="R311" t="s">
        <v>8322</v>
      </c>
      <c r="S311" s="12">
        <f t="shared" si="19"/>
        <v>41134.501550925925</v>
      </c>
      <c r="T311" s="12">
        <f t="shared" si="21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7">
        <f t="shared" si="18"/>
        <v>28.924722222222222</v>
      </c>
      <c r="Q312" t="s">
        <v>8310</v>
      </c>
      <c r="R312" t="s">
        <v>8322</v>
      </c>
      <c r="S312" s="12">
        <f t="shared" si="19"/>
        <v>40820.933136574073</v>
      </c>
      <c r="T312" s="12">
        <f t="shared" si="21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7">
        <f t="shared" si="18"/>
        <v>138.8022</v>
      </c>
      <c r="Q313" t="s">
        <v>8310</v>
      </c>
      <c r="R313" t="s">
        <v>8322</v>
      </c>
      <c r="S313" s="12">
        <f t="shared" si="19"/>
        <v>40867.969814814816</v>
      </c>
      <c r="T313" s="12">
        <f t="shared" si="21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7">
        <f t="shared" si="18"/>
        <v>61.301369863013697</v>
      </c>
      <c r="Q314" t="s">
        <v>8310</v>
      </c>
      <c r="R314" t="s">
        <v>8322</v>
      </c>
      <c r="S314" s="12">
        <f t="shared" si="19"/>
        <v>41348.627685185187</v>
      </c>
      <c r="T314" s="12">
        <f t="shared" si="21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7">
        <f t="shared" si="18"/>
        <v>80.202702702702709</v>
      </c>
      <c r="Q315" t="s">
        <v>8310</v>
      </c>
      <c r="R315" t="s">
        <v>8322</v>
      </c>
      <c r="S315" s="12">
        <f t="shared" si="19"/>
        <v>40356.977939814817</v>
      </c>
      <c r="T315" s="12">
        <f t="shared" si="21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7">
        <f t="shared" si="18"/>
        <v>32.095833333333331</v>
      </c>
      <c r="Q316" t="s">
        <v>8310</v>
      </c>
      <c r="R316" t="s">
        <v>8322</v>
      </c>
      <c r="S316" s="12">
        <f t="shared" si="19"/>
        <v>41304.583194444444</v>
      </c>
      <c r="T316" s="12">
        <f t="shared" si="21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7">
        <f t="shared" si="18"/>
        <v>200.88888888888889</v>
      </c>
      <c r="Q317" t="s">
        <v>8310</v>
      </c>
      <c r="R317" t="s">
        <v>8322</v>
      </c>
      <c r="S317" s="12">
        <f t="shared" si="19"/>
        <v>41113.52238425926</v>
      </c>
      <c r="T317" s="12">
        <f t="shared" si="21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7">
        <f t="shared" si="18"/>
        <v>108.01265822784811</v>
      </c>
      <c r="Q318" t="s">
        <v>8310</v>
      </c>
      <c r="R318" t="s">
        <v>8322</v>
      </c>
      <c r="S318" s="12">
        <f t="shared" si="19"/>
        <v>41950.673576388886</v>
      </c>
      <c r="T318" s="12">
        <f t="shared" si="21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7">
        <f t="shared" si="18"/>
        <v>95.699367088607602</v>
      </c>
      <c r="Q319" t="s">
        <v>8310</v>
      </c>
      <c r="R319" t="s">
        <v>8322</v>
      </c>
      <c r="S319" s="12">
        <f t="shared" si="19"/>
        <v>41589.426886574074</v>
      </c>
      <c r="T319" s="12">
        <f t="shared" si="21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7">
        <f t="shared" si="18"/>
        <v>49.880281690140848</v>
      </c>
      <c r="Q320" t="s">
        <v>8310</v>
      </c>
      <c r="R320" t="s">
        <v>8322</v>
      </c>
      <c r="S320" s="12">
        <f t="shared" si="19"/>
        <v>41329.788784722223</v>
      </c>
      <c r="T320" s="12">
        <f t="shared" si="21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7">
        <f t="shared" ref="P321:P384" si="22">IFERROR(E321/L321,0)</f>
        <v>110.47058823529412</v>
      </c>
      <c r="Q321" t="s">
        <v>8310</v>
      </c>
      <c r="R321" t="s">
        <v>8322</v>
      </c>
      <c r="S321" s="12">
        <f t="shared" si="19"/>
        <v>40123.58829861111</v>
      </c>
      <c r="T321" s="12">
        <f t="shared" si="21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 s="7">
        <f t="shared" si="22"/>
        <v>134.91139240506328</v>
      </c>
      <c r="Q322" t="s">
        <v>8310</v>
      </c>
      <c r="R322" t="s">
        <v>8322</v>
      </c>
      <c r="S322" s="12">
        <f t="shared" si="19"/>
        <v>42331.301307870366</v>
      </c>
      <c r="T322" s="12">
        <f t="shared" si="21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7">
        <f t="shared" si="22"/>
        <v>106.62314540059347</v>
      </c>
      <c r="Q323" t="s">
        <v>8310</v>
      </c>
      <c r="R323" t="s">
        <v>8322</v>
      </c>
      <c r="S323" s="12">
        <f t="shared" ref="S323:T386" si="23">(((J323/60)/60)/24)+DATE(1970,1,1)+(-6/24)</f>
        <v>42647.196597222224</v>
      </c>
      <c r="T323" s="12">
        <f t="shared" si="21"/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2"/>
        <v>145.04301075268816</v>
      </c>
      <c r="Q324" t="s">
        <v>8310</v>
      </c>
      <c r="R324" t="s">
        <v>8322</v>
      </c>
      <c r="S324" s="12">
        <f t="shared" si="23"/>
        <v>42473.32</v>
      </c>
      <c r="T324" s="12">
        <f t="shared" si="21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2"/>
        <v>114.58620689655173</v>
      </c>
      <c r="Q325" t="s">
        <v>8310</v>
      </c>
      <c r="R325" t="s">
        <v>8322</v>
      </c>
      <c r="S325" s="12">
        <f t="shared" si="23"/>
        <v>42697.07136574074</v>
      </c>
      <c r="T325" s="12">
        <f t="shared" si="21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2"/>
        <v>105.3170731707317</v>
      </c>
      <c r="Q326" t="s">
        <v>8310</v>
      </c>
      <c r="R326" t="s">
        <v>8322</v>
      </c>
      <c r="S326" s="12">
        <f t="shared" si="23"/>
        <v>42184.376250000001</v>
      </c>
      <c r="T326" s="12">
        <f t="shared" si="21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ref="O327:O390" si="24">(E327/D327)</f>
        <v>1.04396</v>
      </c>
      <c r="P327" s="7">
        <f t="shared" si="22"/>
        <v>70.921195652173907</v>
      </c>
      <c r="Q327" t="s">
        <v>8310</v>
      </c>
      <c r="R327" t="s">
        <v>8322</v>
      </c>
      <c r="S327" s="12">
        <f t="shared" si="23"/>
        <v>42688.937881944439</v>
      </c>
      <c r="T327" s="12">
        <f t="shared" si="21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4"/>
        <v>1.1292973333333334</v>
      </c>
      <c r="P328" s="7">
        <f t="shared" si="22"/>
        <v>147.17167680278018</v>
      </c>
      <c r="Q328" t="s">
        <v>8310</v>
      </c>
      <c r="R328" t="s">
        <v>8322</v>
      </c>
      <c r="S328" s="12">
        <f t="shared" si="23"/>
        <v>42775.064884259264</v>
      </c>
      <c r="T328" s="12">
        <f t="shared" si="21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4"/>
        <v>1.3640000000000001</v>
      </c>
      <c r="P329" s="7">
        <f t="shared" si="22"/>
        <v>160.47058823529412</v>
      </c>
      <c r="Q329" t="s">
        <v>8310</v>
      </c>
      <c r="R329" t="s">
        <v>8322</v>
      </c>
      <c r="S329" s="12">
        <f t="shared" si="23"/>
        <v>42057.985289351855</v>
      </c>
      <c r="T329" s="12">
        <f t="shared" ref="T329:T392" si="25">(((I329/60)/60)/24)+DATE(1970,1,1)+(-6/24)</f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4"/>
        <v>1.036144</v>
      </c>
      <c r="P330" s="7">
        <f t="shared" si="22"/>
        <v>156.04578313253012</v>
      </c>
      <c r="Q330" t="s">
        <v>8310</v>
      </c>
      <c r="R330" t="s">
        <v>8322</v>
      </c>
      <c r="S330" s="12">
        <f t="shared" si="23"/>
        <v>42278.696620370371</v>
      </c>
      <c r="T330" s="12">
        <f t="shared" si="2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4"/>
        <v>1.0549999999999999</v>
      </c>
      <c r="P331" s="7">
        <f t="shared" si="22"/>
        <v>63.17365269461078</v>
      </c>
      <c r="Q331" t="s">
        <v>8310</v>
      </c>
      <c r="R331" t="s">
        <v>8322</v>
      </c>
      <c r="S331" s="12">
        <f t="shared" si="23"/>
        <v>42291.21674768519</v>
      </c>
      <c r="T331" s="12">
        <f t="shared" si="2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4"/>
        <v>1.0182857142857142</v>
      </c>
      <c r="P332" s="7">
        <f t="shared" si="22"/>
        <v>104.82352941176471</v>
      </c>
      <c r="Q332" t="s">
        <v>8310</v>
      </c>
      <c r="R332" t="s">
        <v>8322</v>
      </c>
      <c r="S332" s="12">
        <f t="shared" si="23"/>
        <v>41379.265775462962</v>
      </c>
      <c r="T332" s="12">
        <f t="shared" si="2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4"/>
        <v>1.0660499999999999</v>
      </c>
      <c r="P333" s="7">
        <f t="shared" si="22"/>
        <v>97.356164383561648</v>
      </c>
      <c r="Q333" t="s">
        <v>8310</v>
      </c>
      <c r="R333" t="s">
        <v>8322</v>
      </c>
      <c r="S333" s="12">
        <f t="shared" si="23"/>
        <v>42507.331412037034</v>
      </c>
      <c r="T333" s="12">
        <f t="shared" si="2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4"/>
        <v>1.13015</v>
      </c>
      <c r="P334" s="7">
        <f t="shared" si="22"/>
        <v>203.63063063063063</v>
      </c>
      <c r="Q334" t="s">
        <v>8310</v>
      </c>
      <c r="R334" t="s">
        <v>8322</v>
      </c>
      <c r="S334" s="12">
        <f t="shared" si="23"/>
        <v>42263.430289351847</v>
      </c>
      <c r="T334" s="12">
        <f t="shared" si="2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4"/>
        <v>1.252275</v>
      </c>
      <c r="P335" s="7">
        <f t="shared" si="22"/>
        <v>188.31203007518798</v>
      </c>
      <c r="Q335" t="s">
        <v>8310</v>
      </c>
      <c r="R335" t="s">
        <v>8322</v>
      </c>
      <c r="S335" s="12">
        <f t="shared" si="23"/>
        <v>42437.386469907404</v>
      </c>
      <c r="T335" s="12">
        <f t="shared" si="2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4"/>
        <v>1.0119</v>
      </c>
      <c r="P336" s="7">
        <f t="shared" si="22"/>
        <v>146.65217391304347</v>
      </c>
      <c r="Q336" t="s">
        <v>8310</v>
      </c>
      <c r="R336" t="s">
        <v>8322</v>
      </c>
      <c r="S336" s="12">
        <f t="shared" si="23"/>
        <v>42101.432372685187</v>
      </c>
      <c r="T336" s="12">
        <f t="shared" si="2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4"/>
        <v>1.0276470588235294</v>
      </c>
      <c r="P337" s="7">
        <f t="shared" si="22"/>
        <v>109.1875</v>
      </c>
      <c r="Q337" t="s">
        <v>8310</v>
      </c>
      <c r="R337" t="s">
        <v>8322</v>
      </c>
      <c r="S337" s="12">
        <f t="shared" si="23"/>
        <v>42101.487442129626</v>
      </c>
      <c r="T337" s="12">
        <f t="shared" si="2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4"/>
        <v>1.1683911999999999</v>
      </c>
      <c r="P338" s="7">
        <f t="shared" si="22"/>
        <v>59.249046653144013</v>
      </c>
      <c r="Q338" t="s">
        <v>8310</v>
      </c>
      <c r="R338" t="s">
        <v>8322</v>
      </c>
      <c r="S338" s="12">
        <f t="shared" si="23"/>
        <v>42291.346273148149</v>
      </c>
      <c r="T338" s="12">
        <f t="shared" si="2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4"/>
        <v>1.0116833333333335</v>
      </c>
      <c r="P339" s="7">
        <f t="shared" si="22"/>
        <v>97.904838709677421</v>
      </c>
      <c r="Q339" t="s">
        <v>8310</v>
      </c>
      <c r="R339" t="s">
        <v>8322</v>
      </c>
      <c r="S339" s="12">
        <f t="shared" si="23"/>
        <v>42046.878564814819</v>
      </c>
      <c r="T339" s="12">
        <f t="shared" si="2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4"/>
        <v>1.1013360000000001</v>
      </c>
      <c r="P340" s="7">
        <f t="shared" si="22"/>
        <v>70.000169491525426</v>
      </c>
      <c r="Q340" t="s">
        <v>8310</v>
      </c>
      <c r="R340" t="s">
        <v>8322</v>
      </c>
      <c r="S340" s="12">
        <f t="shared" si="23"/>
        <v>42559.505671296298</v>
      </c>
      <c r="T340" s="12">
        <f t="shared" si="2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4"/>
        <v>1.0808333333333333</v>
      </c>
      <c r="P341" s="7">
        <f t="shared" si="22"/>
        <v>72.865168539325836</v>
      </c>
      <c r="Q341" t="s">
        <v>8310</v>
      </c>
      <c r="R341" t="s">
        <v>8322</v>
      </c>
      <c r="S341" s="12">
        <f t="shared" si="23"/>
        <v>42093.510046296295</v>
      </c>
      <c r="T341" s="12">
        <f t="shared" si="2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4"/>
        <v>1.2502285714285715</v>
      </c>
      <c r="P342" s="7">
        <f t="shared" si="22"/>
        <v>146.34782608695653</v>
      </c>
      <c r="Q342" t="s">
        <v>8310</v>
      </c>
      <c r="R342" t="s">
        <v>8322</v>
      </c>
      <c r="S342" s="12">
        <f t="shared" si="23"/>
        <v>42772.419062500005</v>
      </c>
      <c r="T342" s="12">
        <f t="shared" si="2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4"/>
        <v>1.0671428571428572</v>
      </c>
      <c r="P343" s="7">
        <f t="shared" si="22"/>
        <v>67.909090909090907</v>
      </c>
      <c r="Q343" t="s">
        <v>8310</v>
      </c>
      <c r="R343" t="s">
        <v>8322</v>
      </c>
      <c r="S343" s="12">
        <f t="shared" si="23"/>
        <v>41894.629606481481</v>
      </c>
      <c r="T343" s="12">
        <f t="shared" si="2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4"/>
        <v>1.0036639999999999</v>
      </c>
      <c r="P344" s="7">
        <f t="shared" si="22"/>
        <v>169.85083076923075</v>
      </c>
      <c r="Q344" t="s">
        <v>8310</v>
      </c>
      <c r="R344" t="s">
        <v>8322</v>
      </c>
      <c r="S344" s="12">
        <f t="shared" si="23"/>
        <v>42459.530844907407</v>
      </c>
      <c r="T344" s="12">
        <f t="shared" si="2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4"/>
        <v>1.0202863333333334</v>
      </c>
      <c r="P345" s="7">
        <f t="shared" si="22"/>
        <v>58.413339694656486</v>
      </c>
      <c r="Q345" t="s">
        <v>8310</v>
      </c>
      <c r="R345" t="s">
        <v>8322</v>
      </c>
      <c r="S345" s="12">
        <f t="shared" si="23"/>
        <v>41926.48778935185</v>
      </c>
      <c r="T345" s="12">
        <f t="shared" si="2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4"/>
        <v>1.0208358208955224</v>
      </c>
      <c r="P346" s="7">
        <f t="shared" si="22"/>
        <v>119.99298245614035</v>
      </c>
      <c r="Q346" t="s">
        <v>8310</v>
      </c>
      <c r="R346" t="s">
        <v>8322</v>
      </c>
      <c r="S346" s="12">
        <f t="shared" si="23"/>
        <v>42111.720995370371</v>
      </c>
      <c r="T346" s="12">
        <f t="shared" si="2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4"/>
        <v>1.2327586206896552</v>
      </c>
      <c r="P347" s="7">
        <f t="shared" si="22"/>
        <v>99.860335195530723</v>
      </c>
      <c r="Q347" t="s">
        <v>8310</v>
      </c>
      <c r="R347" t="s">
        <v>8322</v>
      </c>
      <c r="S347" s="12">
        <f t="shared" si="23"/>
        <v>42114.694328703699</v>
      </c>
      <c r="T347" s="12">
        <f t="shared" si="2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4"/>
        <v>1.7028880000000002</v>
      </c>
      <c r="P348" s="7">
        <f t="shared" si="22"/>
        <v>90.579148936170213</v>
      </c>
      <c r="Q348" t="s">
        <v>8310</v>
      </c>
      <c r="R348" t="s">
        <v>8322</v>
      </c>
      <c r="S348" s="12">
        <f t="shared" si="23"/>
        <v>42261.250243055561</v>
      </c>
      <c r="T348" s="12">
        <f t="shared" si="25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4"/>
        <v>1.1159049999999999</v>
      </c>
      <c r="P349" s="7">
        <f t="shared" si="22"/>
        <v>117.77361477572559</v>
      </c>
      <c r="Q349" t="s">
        <v>8310</v>
      </c>
      <c r="R349" t="s">
        <v>8322</v>
      </c>
      <c r="S349" s="12">
        <f t="shared" si="23"/>
        <v>42292.245474537034</v>
      </c>
      <c r="T349" s="12">
        <f t="shared" si="2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4"/>
        <v>1.03</v>
      </c>
      <c r="P350" s="7">
        <f t="shared" si="22"/>
        <v>86.554621848739501</v>
      </c>
      <c r="Q350" t="s">
        <v>8310</v>
      </c>
      <c r="R350" t="s">
        <v>8322</v>
      </c>
      <c r="S350" s="12">
        <f t="shared" si="23"/>
        <v>42207.33699074074</v>
      </c>
      <c r="T350" s="12">
        <f t="shared" si="2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4"/>
        <v>1.0663570159857905</v>
      </c>
      <c r="P351" s="7">
        <f t="shared" si="22"/>
        <v>71.899281437125751</v>
      </c>
      <c r="Q351" t="s">
        <v>8310</v>
      </c>
      <c r="R351" t="s">
        <v>8322</v>
      </c>
      <c r="S351" s="12">
        <f t="shared" si="23"/>
        <v>42760.248935185184</v>
      </c>
      <c r="T351" s="12">
        <f t="shared" si="2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4"/>
        <v>1.1476</v>
      </c>
      <c r="P352" s="7">
        <f t="shared" si="22"/>
        <v>129.81900452488688</v>
      </c>
      <c r="Q352" t="s">
        <v>8310</v>
      </c>
      <c r="R352" t="s">
        <v>8322</v>
      </c>
      <c r="S352" s="12">
        <f t="shared" si="23"/>
        <v>42585.816076388888</v>
      </c>
      <c r="T352" s="12">
        <f t="shared" si="2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4"/>
        <v>1.2734117647058822</v>
      </c>
      <c r="P353" s="7">
        <f t="shared" si="22"/>
        <v>44.912863070539416</v>
      </c>
      <c r="Q353" t="s">
        <v>8310</v>
      </c>
      <c r="R353" t="s">
        <v>8322</v>
      </c>
      <c r="S353" s="12">
        <f t="shared" si="23"/>
        <v>42427.714745370366</v>
      </c>
      <c r="T353" s="12">
        <f t="shared" si="2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4"/>
        <v>1.1656</v>
      </c>
      <c r="P354" s="7">
        <f t="shared" si="22"/>
        <v>40.755244755244753</v>
      </c>
      <c r="Q354" t="s">
        <v>8310</v>
      </c>
      <c r="R354" t="s">
        <v>8322</v>
      </c>
      <c r="S354" s="12">
        <f t="shared" si="23"/>
        <v>41889.917453703703</v>
      </c>
      <c r="T354" s="12">
        <f t="shared" si="2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4"/>
        <v>1.0861819426615318</v>
      </c>
      <c r="P355" s="7">
        <f t="shared" si="22"/>
        <v>103.52394779771615</v>
      </c>
      <c r="Q355" t="s">
        <v>8310</v>
      </c>
      <c r="R355" t="s">
        <v>8322</v>
      </c>
      <c r="S355" s="12">
        <f t="shared" si="23"/>
        <v>42297.541886574079</v>
      </c>
      <c r="T355" s="12">
        <f t="shared" si="2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4"/>
        <v>1.0394285714285714</v>
      </c>
      <c r="P356" s="7">
        <f t="shared" si="22"/>
        <v>125.44827586206897</v>
      </c>
      <c r="Q356" t="s">
        <v>8310</v>
      </c>
      <c r="R356" t="s">
        <v>8322</v>
      </c>
      <c r="S356" s="12">
        <f t="shared" si="23"/>
        <v>42438.577789351853</v>
      </c>
      <c r="T356" s="12">
        <f t="shared" si="2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4"/>
        <v>1.1625714285714286</v>
      </c>
      <c r="P357" s="7">
        <f t="shared" si="22"/>
        <v>246.60606060606059</v>
      </c>
      <c r="Q357" t="s">
        <v>8310</v>
      </c>
      <c r="R357" t="s">
        <v>8322</v>
      </c>
      <c r="S357" s="12">
        <f t="shared" si="23"/>
        <v>41943.043912037036</v>
      </c>
      <c r="T357" s="12">
        <f t="shared" si="2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4"/>
        <v>1.0269239999999999</v>
      </c>
      <c r="P358" s="7">
        <f t="shared" si="22"/>
        <v>79.401340206185566</v>
      </c>
      <c r="Q358" t="s">
        <v>8310</v>
      </c>
      <c r="R358" t="s">
        <v>8322</v>
      </c>
      <c r="S358" s="12">
        <f t="shared" si="23"/>
        <v>42415.553159722222</v>
      </c>
      <c r="T358" s="12">
        <f t="shared" si="2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4"/>
        <v>1.74</v>
      </c>
      <c r="P359" s="7">
        <f t="shared" si="22"/>
        <v>86.138613861386133</v>
      </c>
      <c r="Q359" t="s">
        <v>8310</v>
      </c>
      <c r="R359" t="s">
        <v>8322</v>
      </c>
      <c r="S359" s="12">
        <f t="shared" si="23"/>
        <v>42077.972187499996</v>
      </c>
      <c r="T359" s="12">
        <f t="shared" si="2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4"/>
        <v>1.03088</v>
      </c>
      <c r="P360" s="7">
        <f t="shared" si="22"/>
        <v>193.04868913857678</v>
      </c>
      <c r="Q360" t="s">
        <v>8310</v>
      </c>
      <c r="R360" t="s">
        <v>8322</v>
      </c>
      <c r="S360" s="12">
        <f t="shared" si="23"/>
        <v>42507.610196759255</v>
      </c>
      <c r="T360" s="12">
        <f t="shared" si="2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4"/>
        <v>1.0485537190082646</v>
      </c>
      <c r="P361" s="7">
        <f t="shared" si="22"/>
        <v>84.023178807947019</v>
      </c>
      <c r="Q361" t="s">
        <v>8310</v>
      </c>
      <c r="R361" t="s">
        <v>8322</v>
      </c>
      <c r="S361" s="12">
        <f t="shared" si="23"/>
        <v>41934.820486111108</v>
      </c>
      <c r="T361" s="12">
        <f t="shared" si="2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4"/>
        <v>1.0137499999999999</v>
      </c>
      <c r="P362" s="7">
        <f t="shared" si="22"/>
        <v>139.82758620689654</v>
      </c>
      <c r="Q362" t="s">
        <v>8310</v>
      </c>
      <c r="R362" t="s">
        <v>8322</v>
      </c>
      <c r="S362" s="12">
        <f t="shared" si="23"/>
        <v>42163.647916666669</v>
      </c>
      <c r="T362" s="12">
        <f t="shared" si="2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4"/>
        <v>1.1107699999999998</v>
      </c>
      <c r="P363" s="7">
        <f t="shared" si="22"/>
        <v>109.82189265536722</v>
      </c>
      <c r="Q363" t="s">
        <v>8310</v>
      </c>
      <c r="R363" t="s">
        <v>8322</v>
      </c>
      <c r="S363" s="12">
        <f t="shared" si="23"/>
        <v>41935.751226851848</v>
      </c>
      <c r="T363" s="12">
        <f t="shared" si="2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4"/>
        <v>1.2415933781686497</v>
      </c>
      <c r="P364" s="7">
        <f t="shared" si="22"/>
        <v>139.53488372093022</v>
      </c>
      <c r="Q364" t="s">
        <v>8310</v>
      </c>
      <c r="R364" t="s">
        <v>8322</v>
      </c>
      <c r="S364" s="12">
        <f t="shared" si="23"/>
        <v>41836.960543981484</v>
      </c>
      <c r="T364" s="12">
        <f t="shared" si="2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4"/>
        <v>1.0133333333333334</v>
      </c>
      <c r="P365" s="7">
        <f t="shared" si="22"/>
        <v>347.84615384615387</v>
      </c>
      <c r="Q365" t="s">
        <v>8310</v>
      </c>
      <c r="R365" t="s">
        <v>8322</v>
      </c>
      <c r="S365" s="12">
        <f t="shared" si="23"/>
        <v>40255.494629629626</v>
      </c>
      <c r="T365" s="12">
        <f t="shared" si="2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4"/>
        <v>1.1016142857142857</v>
      </c>
      <c r="P366" s="7">
        <f t="shared" si="22"/>
        <v>68.24159292035398</v>
      </c>
      <c r="Q366" t="s">
        <v>8310</v>
      </c>
      <c r="R366" t="s">
        <v>8322</v>
      </c>
      <c r="S366" s="12">
        <f t="shared" si="23"/>
        <v>41780.609629629631</v>
      </c>
      <c r="T366" s="12">
        <f t="shared" si="2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4"/>
        <v>1.0397333333333334</v>
      </c>
      <c r="P367" s="7">
        <f t="shared" si="22"/>
        <v>239.93846153846152</v>
      </c>
      <c r="Q367" t="s">
        <v>8310</v>
      </c>
      <c r="R367" t="s">
        <v>8322</v>
      </c>
      <c r="S367" s="12">
        <f t="shared" si="23"/>
        <v>41668.356469907405</v>
      </c>
      <c r="T367" s="12">
        <f t="shared" si="2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4"/>
        <v>1.013157894736842</v>
      </c>
      <c r="P368" s="7">
        <f t="shared" si="22"/>
        <v>287.31343283582089</v>
      </c>
      <c r="Q368" t="s">
        <v>8310</v>
      </c>
      <c r="R368" t="s">
        <v>8322</v>
      </c>
      <c r="S368" s="12">
        <f t="shared" si="23"/>
        <v>41019.543032407404</v>
      </c>
      <c r="T368" s="12">
        <f t="shared" si="25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4"/>
        <v>1.033501</v>
      </c>
      <c r="P369" s="7">
        <f t="shared" si="22"/>
        <v>86.84882352941176</v>
      </c>
      <c r="Q369" t="s">
        <v>8310</v>
      </c>
      <c r="R369" t="s">
        <v>8322</v>
      </c>
      <c r="S369" s="12">
        <f t="shared" si="23"/>
        <v>41355.327291666668</v>
      </c>
      <c r="T369" s="12">
        <f t="shared" si="2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4"/>
        <v>1.04112</v>
      </c>
      <c r="P370" s="7">
        <f t="shared" si="22"/>
        <v>81.84905660377359</v>
      </c>
      <c r="Q370" t="s">
        <v>8310</v>
      </c>
      <c r="R370" t="s">
        <v>8322</v>
      </c>
      <c r="S370" s="12">
        <f t="shared" si="23"/>
        <v>42043.355578703704</v>
      </c>
      <c r="T370" s="12">
        <f t="shared" si="2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4"/>
        <v>1.1015569230769231</v>
      </c>
      <c r="P371" s="7">
        <f t="shared" si="22"/>
        <v>42.874970059880241</v>
      </c>
      <c r="Q371" t="s">
        <v>8310</v>
      </c>
      <c r="R371" t="s">
        <v>8322</v>
      </c>
      <c r="S371" s="12">
        <f t="shared" si="23"/>
        <v>40893.301724537036</v>
      </c>
      <c r="T371" s="12">
        <f t="shared" si="2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4"/>
        <v>1.2202</v>
      </c>
      <c r="P372" s="7">
        <f t="shared" si="22"/>
        <v>709.41860465116281</v>
      </c>
      <c r="Q372" t="s">
        <v>8310</v>
      </c>
      <c r="R372" t="s">
        <v>8322</v>
      </c>
      <c r="S372" s="12">
        <f t="shared" si="23"/>
        <v>42711.545138888891</v>
      </c>
      <c r="T372" s="12">
        <f t="shared" si="2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4"/>
        <v>1.1416866666666667</v>
      </c>
      <c r="P373" s="7">
        <f t="shared" si="22"/>
        <v>161.25517890772127</v>
      </c>
      <c r="Q373" t="s">
        <v>8310</v>
      </c>
      <c r="R373" t="s">
        <v>8322</v>
      </c>
      <c r="S373" s="12">
        <f t="shared" si="23"/>
        <v>41261.517812500002</v>
      </c>
      <c r="T373" s="12">
        <f t="shared" si="2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4"/>
        <v>1.2533333333333334</v>
      </c>
      <c r="P374" s="7">
        <f t="shared" si="22"/>
        <v>41.777777777777779</v>
      </c>
      <c r="Q374" t="s">
        <v>8310</v>
      </c>
      <c r="R374" t="s">
        <v>8322</v>
      </c>
      <c r="S374" s="12">
        <f t="shared" si="23"/>
        <v>42425.326898148152</v>
      </c>
      <c r="T374" s="12">
        <f t="shared" si="2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4"/>
        <v>1.0666666666666667</v>
      </c>
      <c r="P375" s="7">
        <f t="shared" si="22"/>
        <v>89.887640449438209</v>
      </c>
      <c r="Q375" t="s">
        <v>8310</v>
      </c>
      <c r="R375" t="s">
        <v>8322</v>
      </c>
      <c r="S375" s="12">
        <f t="shared" si="23"/>
        <v>41078.66201388889</v>
      </c>
      <c r="T375" s="12">
        <f t="shared" si="2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4"/>
        <v>1.3065</v>
      </c>
      <c r="P376" s="7">
        <f t="shared" si="22"/>
        <v>45.051724137931032</v>
      </c>
      <c r="Q376" t="s">
        <v>8310</v>
      </c>
      <c r="R376" t="s">
        <v>8322</v>
      </c>
      <c r="S376" s="12">
        <f t="shared" si="23"/>
        <v>40757.639247685183</v>
      </c>
      <c r="T376" s="12">
        <f t="shared" si="2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4"/>
        <v>1.2</v>
      </c>
      <c r="P377" s="7">
        <f t="shared" si="22"/>
        <v>42.857142857142854</v>
      </c>
      <c r="Q377" t="s">
        <v>8310</v>
      </c>
      <c r="R377" t="s">
        <v>8322</v>
      </c>
      <c r="S377" s="12">
        <f t="shared" si="23"/>
        <v>41657.735081018516</v>
      </c>
      <c r="T377" s="12">
        <f t="shared" si="2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4"/>
        <v>1.0595918367346939</v>
      </c>
      <c r="P378" s="7">
        <f t="shared" si="22"/>
        <v>54.083333333333336</v>
      </c>
      <c r="Q378" t="s">
        <v>8310</v>
      </c>
      <c r="R378" t="s">
        <v>8322</v>
      </c>
      <c r="S378" s="12">
        <f t="shared" si="23"/>
        <v>42576.202731481477</v>
      </c>
      <c r="T378" s="12">
        <f t="shared" si="2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4"/>
        <v>1.1439999999999999</v>
      </c>
      <c r="P379" s="7">
        <f t="shared" si="22"/>
        <v>103.21804511278195</v>
      </c>
      <c r="Q379" t="s">
        <v>8310</v>
      </c>
      <c r="R379" t="s">
        <v>8322</v>
      </c>
      <c r="S379" s="12">
        <f t="shared" si="23"/>
        <v>42292.000787037032</v>
      </c>
      <c r="T379" s="12">
        <f t="shared" si="2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4"/>
        <v>1.1176666666666666</v>
      </c>
      <c r="P380" s="7">
        <f t="shared" si="22"/>
        <v>40.397590361445786</v>
      </c>
      <c r="Q380" t="s">
        <v>8310</v>
      </c>
      <c r="R380" t="s">
        <v>8322</v>
      </c>
      <c r="S380" s="12">
        <f t="shared" si="23"/>
        <v>42370.321851851855</v>
      </c>
      <c r="T380" s="12">
        <f t="shared" si="2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4"/>
        <v>1.1608000000000001</v>
      </c>
      <c r="P381" s="7">
        <f t="shared" si="22"/>
        <v>116.85906040268456</v>
      </c>
      <c r="Q381" t="s">
        <v>8310</v>
      </c>
      <c r="R381" t="s">
        <v>8322</v>
      </c>
      <c r="S381" s="12">
        <f t="shared" si="23"/>
        <v>40987.438333333332</v>
      </c>
      <c r="T381" s="12">
        <f t="shared" si="2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4"/>
        <v>1.415</v>
      </c>
      <c r="P382" s="7">
        <f t="shared" si="22"/>
        <v>115.51020408163265</v>
      </c>
      <c r="Q382" t="s">
        <v>8310</v>
      </c>
      <c r="R382" t="s">
        <v>8322</v>
      </c>
      <c r="S382" s="12">
        <f t="shared" si="23"/>
        <v>42367.469814814816</v>
      </c>
      <c r="T382" s="12">
        <f t="shared" si="2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4"/>
        <v>1.0472999999999999</v>
      </c>
      <c r="P383" s="7">
        <f t="shared" si="22"/>
        <v>104.31274900398407</v>
      </c>
      <c r="Q383" t="s">
        <v>8310</v>
      </c>
      <c r="R383" t="s">
        <v>8322</v>
      </c>
      <c r="S383" s="12">
        <f t="shared" si="23"/>
        <v>41085.448113425926</v>
      </c>
      <c r="T383" s="12">
        <f t="shared" si="2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4"/>
        <v>2.5583333333333331</v>
      </c>
      <c r="P384" s="7">
        <f t="shared" si="22"/>
        <v>69.772727272727266</v>
      </c>
      <c r="Q384" t="s">
        <v>8310</v>
      </c>
      <c r="R384" t="s">
        <v>8322</v>
      </c>
      <c r="S384" s="12">
        <f t="shared" si="23"/>
        <v>41144.459490740745</v>
      </c>
      <c r="T384" s="12">
        <f t="shared" si="2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4"/>
        <v>2.0670670670670672</v>
      </c>
      <c r="P385" s="7">
        <f t="shared" ref="P385:P448" si="26">IFERROR(E385/L385,0)</f>
        <v>43.020833333333336</v>
      </c>
      <c r="Q385" t="s">
        <v>8310</v>
      </c>
      <c r="R385" t="s">
        <v>8322</v>
      </c>
      <c r="S385" s="12">
        <f t="shared" si="23"/>
        <v>41754.867581018516</v>
      </c>
      <c r="T385" s="12">
        <f t="shared" si="2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4"/>
        <v>1.1210500000000001</v>
      </c>
      <c r="P386" s="7">
        <f t="shared" si="26"/>
        <v>58.540469973890339</v>
      </c>
      <c r="Q386" t="s">
        <v>8310</v>
      </c>
      <c r="R386" t="s">
        <v>8322</v>
      </c>
      <c r="S386" s="12">
        <f t="shared" si="23"/>
        <v>41980.531793981485</v>
      </c>
      <c r="T386" s="12">
        <f t="shared" si="2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7">
        <f t="shared" si="26"/>
        <v>111.79535864978902</v>
      </c>
      <c r="Q387" t="s">
        <v>8310</v>
      </c>
      <c r="R387" t="s">
        <v>8322</v>
      </c>
      <c r="S387" s="12">
        <f t="shared" ref="S387:T450" si="27">(((J387/60)/60)/24)+DATE(1970,1,1)+(-6/24)</f>
        <v>41934.334502314814</v>
      </c>
      <c r="T387" s="12">
        <f t="shared" si="25"/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6"/>
        <v>46.230769230769234</v>
      </c>
      <c r="Q388" t="s">
        <v>8310</v>
      </c>
      <c r="R388" t="s">
        <v>8322</v>
      </c>
      <c r="S388" s="12">
        <f t="shared" si="27"/>
        <v>42211.701284722221</v>
      </c>
      <c r="T388" s="12">
        <f t="shared" si="25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6"/>
        <v>144.69039145907473</v>
      </c>
      <c r="Q389" t="s">
        <v>8310</v>
      </c>
      <c r="R389" t="s">
        <v>8322</v>
      </c>
      <c r="S389" s="12">
        <f t="shared" si="27"/>
        <v>42200.42659722222</v>
      </c>
      <c r="T389" s="12">
        <f t="shared" si="25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6"/>
        <v>88.845070422535215</v>
      </c>
      <c r="Q390" t="s">
        <v>8310</v>
      </c>
      <c r="R390" t="s">
        <v>8322</v>
      </c>
      <c r="S390" s="12">
        <f t="shared" si="27"/>
        <v>42548.826157407413</v>
      </c>
      <c r="T390" s="12">
        <f t="shared" si="25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ref="O391:O454" si="28">(E391/D391)</f>
        <v>1.8153547058823529</v>
      </c>
      <c r="P391" s="7">
        <f t="shared" si="26"/>
        <v>81.75107284768211</v>
      </c>
      <c r="Q391" t="s">
        <v>8310</v>
      </c>
      <c r="R391" t="s">
        <v>8322</v>
      </c>
      <c r="S391" s="12">
        <f t="shared" si="27"/>
        <v>41673.813078703701</v>
      </c>
      <c r="T391" s="12">
        <f t="shared" si="25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8"/>
        <v>1</v>
      </c>
      <c r="P392" s="7">
        <f t="shared" si="26"/>
        <v>71.428571428571431</v>
      </c>
      <c r="Q392" t="s">
        <v>8310</v>
      </c>
      <c r="R392" t="s">
        <v>8322</v>
      </c>
      <c r="S392" s="12">
        <f t="shared" si="27"/>
        <v>42111.786712962959</v>
      </c>
      <c r="T392" s="12">
        <f t="shared" si="25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8"/>
        <v>1.0061</v>
      </c>
      <c r="P393" s="7">
        <f t="shared" si="26"/>
        <v>104.25906735751295</v>
      </c>
      <c r="Q393" t="s">
        <v>8310</v>
      </c>
      <c r="R393" t="s">
        <v>8322</v>
      </c>
      <c r="S393" s="12">
        <f t="shared" si="27"/>
        <v>40864.792256944449</v>
      </c>
      <c r="T393" s="12">
        <f t="shared" ref="T393:T456" si="29">(((I393/60)/60)/24)+DATE(1970,1,1)+(-6/24)</f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8"/>
        <v>1.009027027027027</v>
      </c>
      <c r="P394" s="7">
        <f t="shared" si="26"/>
        <v>90.616504854368927</v>
      </c>
      <c r="Q394" t="s">
        <v>8310</v>
      </c>
      <c r="R394" t="s">
        <v>8322</v>
      </c>
      <c r="S394" s="12">
        <f t="shared" si="27"/>
        <v>40763.467256944445</v>
      </c>
      <c r="T394" s="12">
        <f t="shared" si="29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8"/>
        <v>1.10446</v>
      </c>
      <c r="P395" s="7">
        <f t="shared" si="26"/>
        <v>157.33048433048432</v>
      </c>
      <c r="Q395" t="s">
        <v>8310</v>
      </c>
      <c r="R395" t="s">
        <v>8322</v>
      </c>
      <c r="S395" s="12">
        <f t="shared" si="27"/>
        <v>41526.458935185183</v>
      </c>
      <c r="T395" s="12">
        <f t="shared" si="29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8"/>
        <v>1.118936170212766</v>
      </c>
      <c r="P396" s="7">
        <f t="shared" si="26"/>
        <v>105.18</v>
      </c>
      <c r="Q396" t="s">
        <v>8310</v>
      </c>
      <c r="R396" t="s">
        <v>8322</v>
      </c>
      <c r="S396" s="12">
        <f t="shared" si="27"/>
        <v>42417.568078703705</v>
      </c>
      <c r="T396" s="12">
        <f t="shared" si="29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8"/>
        <v>1.0804450000000001</v>
      </c>
      <c r="P397" s="7">
        <f t="shared" si="26"/>
        <v>58.719836956521746</v>
      </c>
      <c r="Q397" t="s">
        <v>8310</v>
      </c>
      <c r="R397" t="s">
        <v>8322</v>
      </c>
      <c r="S397" s="12">
        <f t="shared" si="27"/>
        <v>40990.659259259257</v>
      </c>
      <c r="T397" s="12">
        <f t="shared" si="29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8"/>
        <v>1.0666666666666667</v>
      </c>
      <c r="P398" s="7">
        <f t="shared" si="26"/>
        <v>81.632653061224488</v>
      </c>
      <c r="Q398" t="s">
        <v>8310</v>
      </c>
      <c r="R398" t="s">
        <v>8322</v>
      </c>
      <c r="S398" s="12">
        <f t="shared" si="27"/>
        <v>41082.314884259256</v>
      </c>
      <c r="T398" s="12">
        <f t="shared" si="29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8"/>
        <v>1.0390027322404372</v>
      </c>
      <c r="P399" s="7">
        <f t="shared" si="26"/>
        <v>56.460043668122275</v>
      </c>
      <c r="Q399" t="s">
        <v>8310</v>
      </c>
      <c r="R399" t="s">
        <v>8322</v>
      </c>
      <c r="S399" s="12">
        <f t="shared" si="27"/>
        <v>40379.526435185187</v>
      </c>
      <c r="T399" s="12">
        <f t="shared" si="29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8"/>
        <v>1.2516</v>
      </c>
      <c r="P400" s="7">
        <f t="shared" si="26"/>
        <v>140.1044776119403</v>
      </c>
      <c r="Q400" t="s">
        <v>8310</v>
      </c>
      <c r="R400" t="s">
        <v>8322</v>
      </c>
      <c r="S400" s="12">
        <f t="shared" si="27"/>
        <v>42078.543124999997</v>
      </c>
      <c r="T400" s="12">
        <f t="shared" si="29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8"/>
        <v>1.0680499999999999</v>
      </c>
      <c r="P401" s="7">
        <f t="shared" si="26"/>
        <v>224.85263157894738</v>
      </c>
      <c r="Q401" t="s">
        <v>8310</v>
      </c>
      <c r="R401" t="s">
        <v>8322</v>
      </c>
      <c r="S401" s="12">
        <f t="shared" si="27"/>
        <v>42687.625775462962</v>
      </c>
      <c r="T401" s="12">
        <f t="shared" si="29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8"/>
        <v>1.1230249999999999</v>
      </c>
      <c r="P402" s="7">
        <f t="shared" si="26"/>
        <v>181.13306451612902</v>
      </c>
      <c r="Q402" t="s">
        <v>8310</v>
      </c>
      <c r="R402" t="s">
        <v>8322</v>
      </c>
      <c r="S402" s="12">
        <f t="shared" si="27"/>
        <v>41745.385960648149</v>
      </c>
      <c r="T402" s="12">
        <f t="shared" si="29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8"/>
        <v>1.0381199999999999</v>
      </c>
      <c r="P403" s="7">
        <f t="shared" si="26"/>
        <v>711.04109589041093</v>
      </c>
      <c r="Q403" t="s">
        <v>8310</v>
      </c>
      <c r="R403" t="s">
        <v>8322</v>
      </c>
      <c r="S403" s="12">
        <f t="shared" si="27"/>
        <v>40732.592245370368</v>
      </c>
      <c r="T403" s="12">
        <f t="shared" si="29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8"/>
        <v>1.4165000000000001</v>
      </c>
      <c r="P404" s="7">
        <f t="shared" si="26"/>
        <v>65.883720930232556</v>
      </c>
      <c r="Q404" t="s">
        <v>8310</v>
      </c>
      <c r="R404" t="s">
        <v>8322</v>
      </c>
      <c r="S404" s="12">
        <f t="shared" si="27"/>
        <v>42292.289548611108</v>
      </c>
      <c r="T404" s="12">
        <f t="shared" si="29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8"/>
        <v>1.0526</v>
      </c>
      <c r="P405" s="7">
        <f t="shared" si="26"/>
        <v>75.185714285714283</v>
      </c>
      <c r="Q405" t="s">
        <v>8310</v>
      </c>
      <c r="R405" t="s">
        <v>8322</v>
      </c>
      <c r="S405" s="12">
        <f t="shared" si="27"/>
        <v>40718.060659722221</v>
      </c>
      <c r="T405" s="12">
        <f t="shared" si="29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8"/>
        <v>1.0309142857142857</v>
      </c>
      <c r="P406" s="7">
        <f t="shared" si="26"/>
        <v>133.14391143911439</v>
      </c>
      <c r="Q406" t="s">
        <v>8310</v>
      </c>
      <c r="R406" t="s">
        <v>8322</v>
      </c>
      <c r="S406" s="12">
        <f t="shared" si="27"/>
        <v>41646.378032407411</v>
      </c>
      <c r="T406" s="12">
        <f t="shared" si="29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8"/>
        <v>1.0765957446808512</v>
      </c>
      <c r="P407" s="7">
        <f t="shared" si="26"/>
        <v>55.2</v>
      </c>
      <c r="Q407" t="s">
        <v>8310</v>
      </c>
      <c r="R407" t="s">
        <v>8322</v>
      </c>
      <c r="S407" s="12">
        <f t="shared" si="27"/>
        <v>41673.83494212963</v>
      </c>
      <c r="T407" s="12">
        <f t="shared" si="29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8"/>
        <v>1.0770464285714285</v>
      </c>
      <c r="P408" s="7">
        <f t="shared" si="26"/>
        <v>86.163714285714292</v>
      </c>
      <c r="Q408" t="s">
        <v>8310</v>
      </c>
      <c r="R408" t="s">
        <v>8322</v>
      </c>
      <c r="S408" s="12">
        <f t="shared" si="27"/>
        <v>40637.912465277775</v>
      </c>
      <c r="T408" s="12">
        <f t="shared" si="29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8"/>
        <v>1.0155000000000001</v>
      </c>
      <c r="P409" s="7">
        <f t="shared" si="26"/>
        <v>92.318181818181813</v>
      </c>
      <c r="Q409" t="s">
        <v>8310</v>
      </c>
      <c r="R409" t="s">
        <v>8322</v>
      </c>
      <c r="S409" s="12">
        <f t="shared" si="27"/>
        <v>40806.620949074073</v>
      </c>
      <c r="T409" s="12">
        <f t="shared" si="29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8"/>
        <v>1.0143766666666667</v>
      </c>
      <c r="P410" s="7">
        <f t="shared" si="26"/>
        <v>160.16473684210527</v>
      </c>
      <c r="Q410" t="s">
        <v>8310</v>
      </c>
      <c r="R410" t="s">
        <v>8322</v>
      </c>
      <c r="S410" s="12">
        <f t="shared" si="27"/>
        <v>41543.485995370371</v>
      </c>
      <c r="T410" s="12">
        <f t="shared" si="29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8"/>
        <v>1.3680000000000001</v>
      </c>
      <c r="P411" s="7">
        <f t="shared" si="26"/>
        <v>45.6</v>
      </c>
      <c r="Q411" t="s">
        <v>8310</v>
      </c>
      <c r="R411" t="s">
        <v>8322</v>
      </c>
      <c r="S411" s="12">
        <f t="shared" si="27"/>
        <v>42543.612777777773</v>
      </c>
      <c r="T411" s="12">
        <f t="shared" si="29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8"/>
        <v>1.2829999999999999</v>
      </c>
      <c r="P412" s="7">
        <f t="shared" si="26"/>
        <v>183.28571428571428</v>
      </c>
      <c r="Q412" t="s">
        <v>8310</v>
      </c>
      <c r="R412" t="s">
        <v>8322</v>
      </c>
      <c r="S412" s="12">
        <f t="shared" si="27"/>
        <v>42113.731446759266</v>
      </c>
      <c r="T412" s="12">
        <f t="shared" si="29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8"/>
        <v>1.0105</v>
      </c>
      <c r="P413" s="7">
        <f t="shared" si="26"/>
        <v>125.78838174273859</v>
      </c>
      <c r="Q413" t="s">
        <v>8310</v>
      </c>
      <c r="R413" t="s">
        <v>8322</v>
      </c>
      <c r="S413" s="12">
        <f t="shared" si="27"/>
        <v>41597.92597222222</v>
      </c>
      <c r="T413" s="12">
        <f t="shared" si="29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8"/>
        <v>1.2684</v>
      </c>
      <c r="P414" s="7">
        <f t="shared" si="26"/>
        <v>57.654545454545456</v>
      </c>
      <c r="Q414" t="s">
        <v>8310</v>
      </c>
      <c r="R414" t="s">
        <v>8322</v>
      </c>
      <c r="S414" s="12">
        <f t="shared" si="27"/>
        <v>41099.492800925924</v>
      </c>
      <c r="T414" s="12">
        <f t="shared" si="29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8"/>
        <v>1.0508593749999999</v>
      </c>
      <c r="P415" s="7">
        <f t="shared" si="26"/>
        <v>78.660818713450297</v>
      </c>
      <c r="Q415" t="s">
        <v>8310</v>
      </c>
      <c r="R415" t="s">
        <v>8322</v>
      </c>
      <c r="S415" s="12">
        <f t="shared" si="27"/>
        <v>41079.627442129626</v>
      </c>
      <c r="T415" s="12">
        <f t="shared" si="29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8"/>
        <v>1.0285405405405406</v>
      </c>
      <c r="P416" s="7">
        <f t="shared" si="26"/>
        <v>91.480769230769226</v>
      </c>
      <c r="Q416" t="s">
        <v>8310</v>
      </c>
      <c r="R416" t="s">
        <v>8322</v>
      </c>
      <c r="S416" s="12">
        <f t="shared" si="27"/>
        <v>41528.813252314816</v>
      </c>
      <c r="T416" s="12">
        <f t="shared" si="29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8"/>
        <v>1.0214714285714286</v>
      </c>
      <c r="P417" s="7">
        <f t="shared" si="26"/>
        <v>68.09809523809524</v>
      </c>
      <c r="Q417" t="s">
        <v>8310</v>
      </c>
      <c r="R417" t="s">
        <v>8322</v>
      </c>
      <c r="S417" s="12">
        <f t="shared" si="27"/>
        <v>41904.601875</v>
      </c>
      <c r="T417" s="12">
        <f t="shared" si="29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8"/>
        <v>1.2021700000000002</v>
      </c>
      <c r="P418" s="7">
        <f t="shared" si="26"/>
        <v>48.086800000000004</v>
      </c>
      <c r="Q418" t="s">
        <v>8310</v>
      </c>
      <c r="R418" t="s">
        <v>8322</v>
      </c>
      <c r="S418" s="12">
        <f t="shared" si="27"/>
        <v>41648.146192129629</v>
      </c>
      <c r="T418" s="12">
        <f t="shared" si="29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8"/>
        <v>1.0024761904761905</v>
      </c>
      <c r="P419" s="7">
        <f t="shared" si="26"/>
        <v>202.42307692307693</v>
      </c>
      <c r="Q419" t="s">
        <v>8310</v>
      </c>
      <c r="R419" t="s">
        <v>8322</v>
      </c>
      <c r="S419" s="12">
        <f t="shared" si="27"/>
        <v>41360.720601851855</v>
      </c>
      <c r="T419" s="12">
        <f t="shared" si="29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8"/>
        <v>1.0063392857142857</v>
      </c>
      <c r="P420" s="7">
        <f t="shared" si="26"/>
        <v>216.75</v>
      </c>
      <c r="Q420" t="s">
        <v>8310</v>
      </c>
      <c r="R420" t="s">
        <v>8322</v>
      </c>
      <c r="S420" s="12">
        <f t="shared" si="27"/>
        <v>42178.032372685186</v>
      </c>
      <c r="T420" s="12">
        <f t="shared" si="29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8"/>
        <v>1.004375</v>
      </c>
      <c r="P421" s="7">
        <f t="shared" si="26"/>
        <v>110.06849315068493</v>
      </c>
      <c r="Q421" t="s">
        <v>8310</v>
      </c>
      <c r="R421" t="s">
        <v>8322</v>
      </c>
      <c r="S421" s="12">
        <f t="shared" si="27"/>
        <v>41394.592442129629</v>
      </c>
      <c r="T421" s="12">
        <f t="shared" si="29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8"/>
        <v>4.3939393939393936E-3</v>
      </c>
      <c r="P422" s="7">
        <f t="shared" si="26"/>
        <v>4.833333333333333</v>
      </c>
      <c r="Q422" t="s">
        <v>8310</v>
      </c>
      <c r="R422" t="s">
        <v>8322</v>
      </c>
      <c r="S422" s="12">
        <f t="shared" si="27"/>
        <v>41681.98646990741</v>
      </c>
      <c r="T422" s="12">
        <f t="shared" si="29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8"/>
        <v>2.0066666666666667E-2</v>
      </c>
      <c r="P423" s="7">
        <f t="shared" si="26"/>
        <v>50.166666666666664</v>
      </c>
      <c r="Q423" t="s">
        <v>8310</v>
      </c>
      <c r="R423" t="s">
        <v>8323</v>
      </c>
      <c r="S423" s="12">
        <f t="shared" si="27"/>
        <v>42177.241388888884</v>
      </c>
      <c r="T423" s="12">
        <f t="shared" si="29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8"/>
        <v>1.0749999999999999E-2</v>
      </c>
      <c r="P424" s="7">
        <f t="shared" si="26"/>
        <v>35.833333333333336</v>
      </c>
      <c r="Q424" t="s">
        <v>8310</v>
      </c>
      <c r="R424" t="s">
        <v>8323</v>
      </c>
      <c r="S424" s="12">
        <f t="shared" si="27"/>
        <v>41863.010381944441</v>
      </c>
      <c r="T424" s="12">
        <f t="shared" si="29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8"/>
        <v>7.6499999999999997E-3</v>
      </c>
      <c r="P425" s="7">
        <f t="shared" si="26"/>
        <v>11.76923076923077</v>
      </c>
      <c r="Q425" t="s">
        <v>8310</v>
      </c>
      <c r="R425" t="s">
        <v>8323</v>
      </c>
      <c r="S425" s="12">
        <f t="shared" si="27"/>
        <v>41400.67627314815</v>
      </c>
      <c r="T425" s="12">
        <f t="shared" si="29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8"/>
        <v>6.7966666666666675E-2</v>
      </c>
      <c r="P426" s="7">
        <f t="shared" si="26"/>
        <v>40.78</v>
      </c>
      <c r="Q426" t="s">
        <v>8310</v>
      </c>
      <c r="R426" t="s">
        <v>8323</v>
      </c>
      <c r="S426" s="12">
        <f t="shared" si="27"/>
        <v>40934.126145833332</v>
      </c>
      <c r="T426" s="12">
        <f t="shared" si="29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8"/>
        <v>1.2E-4</v>
      </c>
      <c r="P427" s="7">
        <f t="shared" si="26"/>
        <v>3</v>
      </c>
      <c r="Q427" t="s">
        <v>8310</v>
      </c>
      <c r="R427" t="s">
        <v>8323</v>
      </c>
      <c r="S427" s="12">
        <f t="shared" si="27"/>
        <v>42275.611157407402</v>
      </c>
      <c r="T427" s="12">
        <f t="shared" si="29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8"/>
        <v>1.3299999999999999E-2</v>
      </c>
      <c r="P428" s="7">
        <f t="shared" si="26"/>
        <v>16.625</v>
      </c>
      <c r="Q428" t="s">
        <v>8310</v>
      </c>
      <c r="R428" t="s">
        <v>8323</v>
      </c>
      <c r="S428" s="12">
        <f t="shared" si="27"/>
        <v>42400.461967592593</v>
      </c>
      <c r="T428" s="12">
        <f t="shared" si="29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8"/>
        <v>0</v>
      </c>
      <c r="P429" s="7">
        <f t="shared" si="26"/>
        <v>0</v>
      </c>
      <c r="Q429" t="s">
        <v>8310</v>
      </c>
      <c r="R429" t="s">
        <v>8323</v>
      </c>
      <c r="S429" s="12">
        <f t="shared" si="27"/>
        <v>42285.659027777772</v>
      </c>
      <c r="T429" s="12">
        <f t="shared" si="29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8"/>
        <v>5.6333333333333332E-2</v>
      </c>
      <c r="P430" s="7">
        <f t="shared" si="26"/>
        <v>52</v>
      </c>
      <c r="Q430" t="s">
        <v>8310</v>
      </c>
      <c r="R430" t="s">
        <v>8323</v>
      </c>
      <c r="S430" s="12">
        <f t="shared" si="27"/>
        <v>41778.516724537039</v>
      </c>
      <c r="T430" s="12">
        <f t="shared" si="29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8"/>
        <v>0</v>
      </c>
      <c r="P431" s="7">
        <f t="shared" si="26"/>
        <v>0</v>
      </c>
      <c r="Q431" t="s">
        <v>8310</v>
      </c>
      <c r="R431" t="s">
        <v>8323</v>
      </c>
      <c r="S431" s="12">
        <f t="shared" si="27"/>
        <v>40070.651412037041</v>
      </c>
      <c r="T431" s="12">
        <f t="shared" si="29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8"/>
        <v>2.4E-2</v>
      </c>
      <c r="P432" s="7">
        <f t="shared" si="26"/>
        <v>4.8</v>
      </c>
      <c r="Q432" t="s">
        <v>8310</v>
      </c>
      <c r="R432" t="s">
        <v>8323</v>
      </c>
      <c r="S432" s="12">
        <f t="shared" si="27"/>
        <v>41512.857256944444</v>
      </c>
      <c r="T432" s="12">
        <f t="shared" si="29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8"/>
        <v>0.13833333333333334</v>
      </c>
      <c r="P433" s="7">
        <f t="shared" si="26"/>
        <v>51.875</v>
      </c>
      <c r="Q433" t="s">
        <v>8310</v>
      </c>
      <c r="R433" t="s">
        <v>8323</v>
      </c>
      <c r="S433" s="12">
        <f t="shared" si="27"/>
        <v>42526.621331018512</v>
      </c>
      <c r="T433" s="12">
        <f t="shared" si="29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8"/>
        <v>9.5000000000000001E-2</v>
      </c>
      <c r="P434" s="7">
        <f t="shared" si="26"/>
        <v>71.25</v>
      </c>
      <c r="Q434" t="s">
        <v>8310</v>
      </c>
      <c r="R434" t="s">
        <v>8323</v>
      </c>
      <c r="S434" s="12">
        <f t="shared" si="27"/>
        <v>42238.476631944446</v>
      </c>
      <c r="T434" s="12">
        <f t="shared" si="29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8"/>
        <v>0</v>
      </c>
      <c r="P435" s="7">
        <f t="shared" si="26"/>
        <v>0</v>
      </c>
      <c r="Q435" t="s">
        <v>8310</v>
      </c>
      <c r="R435" t="s">
        <v>8323</v>
      </c>
      <c r="S435" s="12">
        <f t="shared" si="27"/>
        <v>42228.379884259266</v>
      </c>
      <c r="T435" s="12">
        <f t="shared" si="29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8"/>
        <v>0.05</v>
      </c>
      <c r="P436" s="7">
        <f t="shared" si="26"/>
        <v>62.5</v>
      </c>
      <c r="Q436" t="s">
        <v>8310</v>
      </c>
      <c r="R436" t="s">
        <v>8323</v>
      </c>
      <c r="S436" s="12">
        <f t="shared" si="27"/>
        <v>41576.584513888891</v>
      </c>
      <c r="T436" s="12">
        <f t="shared" si="29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8"/>
        <v>2.7272727272727273E-5</v>
      </c>
      <c r="P437" s="7">
        <f t="shared" si="26"/>
        <v>1</v>
      </c>
      <c r="Q437" t="s">
        <v>8310</v>
      </c>
      <c r="R437" t="s">
        <v>8323</v>
      </c>
      <c r="S437" s="12">
        <f t="shared" si="27"/>
        <v>41500.497453703705</v>
      </c>
      <c r="T437" s="12">
        <f t="shared" si="29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8"/>
        <v>0</v>
      </c>
      <c r="P438" s="7">
        <f t="shared" si="26"/>
        <v>0</v>
      </c>
      <c r="Q438" t="s">
        <v>8310</v>
      </c>
      <c r="R438" t="s">
        <v>8323</v>
      </c>
      <c r="S438" s="12">
        <f t="shared" si="27"/>
        <v>41456.11241898148</v>
      </c>
      <c r="T438" s="12">
        <f t="shared" si="29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8"/>
        <v>0</v>
      </c>
      <c r="P439" s="7">
        <f t="shared" si="26"/>
        <v>0</v>
      </c>
      <c r="Q439" t="s">
        <v>8310</v>
      </c>
      <c r="R439" t="s">
        <v>8323</v>
      </c>
      <c r="S439" s="12">
        <f t="shared" si="27"/>
        <v>42591.06858796296</v>
      </c>
      <c r="T439" s="12">
        <f t="shared" si="29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8"/>
        <v>9.3799999999999994E-2</v>
      </c>
      <c r="P440" s="7">
        <f t="shared" si="26"/>
        <v>170.54545454545453</v>
      </c>
      <c r="Q440" t="s">
        <v>8310</v>
      </c>
      <c r="R440" t="s">
        <v>8323</v>
      </c>
      <c r="S440" s="12">
        <f t="shared" si="27"/>
        <v>42296.011087962965</v>
      </c>
      <c r="T440" s="12">
        <f t="shared" si="29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8"/>
        <v>0</v>
      </c>
      <c r="P441" s="7">
        <f t="shared" si="26"/>
        <v>0</v>
      </c>
      <c r="Q441" t="s">
        <v>8310</v>
      </c>
      <c r="R441" t="s">
        <v>8323</v>
      </c>
      <c r="S441" s="12">
        <f t="shared" si="27"/>
        <v>41919.511782407404</v>
      </c>
      <c r="T441" s="12">
        <f t="shared" si="29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8"/>
        <v>1E-3</v>
      </c>
      <c r="P442" s="7">
        <f t="shared" si="26"/>
        <v>5</v>
      </c>
      <c r="Q442" t="s">
        <v>8310</v>
      </c>
      <c r="R442" t="s">
        <v>8323</v>
      </c>
      <c r="S442" s="12">
        <f t="shared" si="27"/>
        <v>42423.735567129625</v>
      </c>
      <c r="T442" s="12">
        <f t="shared" si="29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8"/>
        <v>0</v>
      </c>
      <c r="P443" s="7">
        <f t="shared" si="26"/>
        <v>0</v>
      </c>
      <c r="Q443" t="s">
        <v>8310</v>
      </c>
      <c r="R443" t="s">
        <v>8323</v>
      </c>
      <c r="S443" s="12">
        <f t="shared" si="27"/>
        <v>41550.543935185182</v>
      </c>
      <c r="T443" s="12">
        <f t="shared" si="29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8"/>
        <v>0.39358823529411763</v>
      </c>
      <c r="P444" s="7">
        <f t="shared" si="26"/>
        <v>393.58823529411762</v>
      </c>
      <c r="Q444" t="s">
        <v>8310</v>
      </c>
      <c r="R444" t="s">
        <v>8323</v>
      </c>
      <c r="S444" s="12">
        <f t="shared" si="27"/>
        <v>42024.638692129629</v>
      </c>
      <c r="T444" s="12">
        <f t="shared" si="29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8"/>
        <v>1E-3</v>
      </c>
      <c r="P445" s="7">
        <f t="shared" si="26"/>
        <v>5</v>
      </c>
      <c r="Q445" t="s">
        <v>8310</v>
      </c>
      <c r="R445" t="s">
        <v>8323</v>
      </c>
      <c r="S445" s="12">
        <f t="shared" si="27"/>
        <v>41649.765057870369</v>
      </c>
      <c r="T445" s="12">
        <f t="shared" si="29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8"/>
        <v>0.05</v>
      </c>
      <c r="P446" s="7">
        <f t="shared" si="26"/>
        <v>50</v>
      </c>
      <c r="Q446" t="s">
        <v>8310</v>
      </c>
      <c r="R446" t="s">
        <v>8323</v>
      </c>
      <c r="S446" s="12">
        <f t="shared" si="27"/>
        <v>40894.656956018516</v>
      </c>
      <c r="T446" s="12">
        <f t="shared" si="29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8"/>
        <v>3.3333333333333335E-5</v>
      </c>
      <c r="P447" s="7">
        <f t="shared" si="26"/>
        <v>1</v>
      </c>
      <c r="Q447" t="s">
        <v>8310</v>
      </c>
      <c r="R447" t="s">
        <v>8323</v>
      </c>
      <c r="S447" s="12">
        <f t="shared" si="27"/>
        <v>42130.085358796292</v>
      </c>
      <c r="T447" s="12">
        <f t="shared" si="29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8"/>
        <v>7.2952380952380949E-2</v>
      </c>
      <c r="P448" s="7">
        <f t="shared" si="26"/>
        <v>47.875</v>
      </c>
      <c r="Q448" t="s">
        <v>8310</v>
      </c>
      <c r="R448" t="s">
        <v>8323</v>
      </c>
      <c r="S448" s="12">
        <f t="shared" si="27"/>
        <v>42036.833564814813</v>
      </c>
      <c r="T448" s="12">
        <f t="shared" si="29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8"/>
        <v>1.6666666666666666E-4</v>
      </c>
      <c r="P449" s="7">
        <f t="shared" ref="P449:P512" si="30">IFERROR(E449/L449,0)</f>
        <v>5</v>
      </c>
      <c r="Q449" t="s">
        <v>8310</v>
      </c>
      <c r="R449" t="s">
        <v>8323</v>
      </c>
      <c r="S449" s="12">
        <f t="shared" si="27"/>
        <v>41331.305127314816</v>
      </c>
      <c r="T449" s="12">
        <f t="shared" si="29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8"/>
        <v>3.2804E-2</v>
      </c>
      <c r="P450" s="7">
        <f t="shared" si="30"/>
        <v>20.502500000000001</v>
      </c>
      <c r="Q450" t="s">
        <v>8310</v>
      </c>
      <c r="R450" t="s">
        <v>8323</v>
      </c>
      <c r="S450" s="12">
        <f t="shared" si="27"/>
        <v>41753.508043981477</v>
      </c>
      <c r="T450" s="12">
        <f t="shared" si="29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7">
        <f t="shared" si="30"/>
        <v>9</v>
      </c>
      <c r="Q451" t="s">
        <v>8310</v>
      </c>
      <c r="R451" t="s">
        <v>8323</v>
      </c>
      <c r="S451" s="12">
        <f t="shared" ref="S451:T514" si="31">(((J451/60)/60)/24)+DATE(1970,1,1)+(-6/24)</f>
        <v>41534.318113425928</v>
      </c>
      <c r="T451" s="12">
        <f t="shared" si="29"/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30"/>
        <v>56.571428571428569</v>
      </c>
      <c r="Q452" t="s">
        <v>8310</v>
      </c>
      <c r="R452" t="s">
        <v>8323</v>
      </c>
      <c r="S452" s="12">
        <f t="shared" si="31"/>
        <v>41654.696759259255</v>
      </c>
      <c r="T452" s="12">
        <f t="shared" si="29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30"/>
        <v>0</v>
      </c>
      <c r="Q453" t="s">
        <v>8310</v>
      </c>
      <c r="R453" t="s">
        <v>8323</v>
      </c>
      <c r="S453" s="12">
        <f t="shared" si="31"/>
        <v>41634.465173611112</v>
      </c>
      <c r="T453" s="12">
        <f t="shared" si="29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30"/>
        <v>40</v>
      </c>
      <c r="Q454" t="s">
        <v>8310</v>
      </c>
      <c r="R454" t="s">
        <v>8323</v>
      </c>
      <c r="S454" s="12">
        <f t="shared" si="31"/>
        <v>42107.453877314809</v>
      </c>
      <c r="T454" s="12">
        <f t="shared" si="29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ref="O455:O518" si="32">(E455/D455)</f>
        <v>2.740447957839262E-4</v>
      </c>
      <c r="P455" s="7">
        <f t="shared" si="30"/>
        <v>13</v>
      </c>
      <c r="Q455" t="s">
        <v>8310</v>
      </c>
      <c r="R455" t="s">
        <v>8323</v>
      </c>
      <c r="S455" s="12">
        <f t="shared" si="31"/>
        <v>42038.574988425928</v>
      </c>
      <c r="T455" s="12">
        <f t="shared" si="29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2"/>
        <v>8.2000000000000007E-3</v>
      </c>
      <c r="P456" s="7">
        <f t="shared" si="30"/>
        <v>16.399999999999999</v>
      </c>
      <c r="Q456" t="s">
        <v>8310</v>
      </c>
      <c r="R456" t="s">
        <v>8323</v>
      </c>
      <c r="S456" s="12">
        <f t="shared" si="31"/>
        <v>41938.467256944445</v>
      </c>
      <c r="T456" s="12">
        <f t="shared" si="29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2"/>
        <v>6.9230769230769226E-4</v>
      </c>
      <c r="P457" s="7">
        <f t="shared" si="30"/>
        <v>22.5</v>
      </c>
      <c r="Q457" t="s">
        <v>8310</v>
      </c>
      <c r="R457" t="s">
        <v>8323</v>
      </c>
      <c r="S457" s="12">
        <f t="shared" si="31"/>
        <v>40970.752569444441</v>
      </c>
      <c r="T457" s="12">
        <f t="shared" ref="T457:T520" si="33">(((I457/60)/60)/24)+DATE(1970,1,1)+(-6/24)</f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2"/>
        <v>6.8631863186318634E-3</v>
      </c>
      <c r="P458" s="7">
        <f t="shared" si="30"/>
        <v>20.333333333333332</v>
      </c>
      <c r="Q458" t="s">
        <v>8310</v>
      </c>
      <c r="R458" t="s">
        <v>8323</v>
      </c>
      <c r="S458" s="12">
        <f t="shared" si="31"/>
        <v>41547.444456018515</v>
      </c>
      <c r="T458" s="12">
        <f t="shared" si="33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2"/>
        <v>0</v>
      </c>
      <c r="P459" s="7">
        <f t="shared" si="30"/>
        <v>0</v>
      </c>
      <c r="Q459" t="s">
        <v>8310</v>
      </c>
      <c r="R459" t="s">
        <v>8323</v>
      </c>
      <c r="S459" s="12">
        <f t="shared" si="31"/>
        <v>41837.517500000002</v>
      </c>
      <c r="T459" s="12">
        <f t="shared" si="33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2"/>
        <v>8.2100000000000006E-2</v>
      </c>
      <c r="P460" s="7">
        <f t="shared" si="30"/>
        <v>16.755102040816325</v>
      </c>
      <c r="Q460" t="s">
        <v>8310</v>
      </c>
      <c r="R460" t="s">
        <v>8323</v>
      </c>
      <c r="S460" s="12">
        <f t="shared" si="31"/>
        <v>41378.44976851852</v>
      </c>
      <c r="T460" s="12">
        <f t="shared" si="33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2"/>
        <v>6.4102564102564103E-4</v>
      </c>
      <c r="P461" s="7">
        <f t="shared" si="30"/>
        <v>25</v>
      </c>
      <c r="Q461" t="s">
        <v>8310</v>
      </c>
      <c r="R461" t="s">
        <v>8323</v>
      </c>
      <c r="S461" s="12">
        <f t="shared" si="31"/>
        <v>40800.3903587963</v>
      </c>
      <c r="T461" s="12">
        <f t="shared" si="33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2"/>
        <v>2.9411764705882353E-3</v>
      </c>
      <c r="P462" s="7">
        <f t="shared" si="30"/>
        <v>12.5</v>
      </c>
      <c r="Q462" t="s">
        <v>8310</v>
      </c>
      <c r="R462" t="s">
        <v>8323</v>
      </c>
      <c r="S462" s="12">
        <f t="shared" si="31"/>
        <v>41759.292534722219</v>
      </c>
      <c r="T462" s="12">
        <f t="shared" si="33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2"/>
        <v>0</v>
      </c>
      <c r="P463" s="7">
        <f t="shared" si="30"/>
        <v>0</v>
      </c>
      <c r="Q463" t="s">
        <v>8310</v>
      </c>
      <c r="R463" t="s">
        <v>8323</v>
      </c>
      <c r="S463" s="12">
        <f t="shared" si="31"/>
        <v>41407.59684027778</v>
      </c>
      <c r="T463" s="12">
        <f t="shared" si="33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2"/>
        <v>0</v>
      </c>
      <c r="P464" s="7">
        <f t="shared" si="30"/>
        <v>0</v>
      </c>
      <c r="Q464" t="s">
        <v>8310</v>
      </c>
      <c r="R464" t="s">
        <v>8323</v>
      </c>
      <c r="S464" s="12">
        <f t="shared" si="31"/>
        <v>40704.876631944448</v>
      </c>
      <c r="T464" s="12">
        <f t="shared" si="33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2"/>
        <v>2.2727272727272728E-2</v>
      </c>
      <c r="P465" s="7">
        <f t="shared" si="30"/>
        <v>113.63636363636364</v>
      </c>
      <c r="Q465" t="s">
        <v>8310</v>
      </c>
      <c r="R465" t="s">
        <v>8323</v>
      </c>
      <c r="S465" s="12">
        <f t="shared" si="31"/>
        <v>40750.460104166668</v>
      </c>
      <c r="T465" s="12">
        <f t="shared" si="33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2"/>
        <v>9.9009900990099011E-4</v>
      </c>
      <c r="P466" s="7">
        <f t="shared" si="30"/>
        <v>1</v>
      </c>
      <c r="Q466" t="s">
        <v>8310</v>
      </c>
      <c r="R466" t="s">
        <v>8323</v>
      </c>
      <c r="S466" s="12">
        <f t="shared" si="31"/>
        <v>42488.598784722228</v>
      </c>
      <c r="T466" s="12">
        <f t="shared" si="33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2"/>
        <v>0.26953125</v>
      </c>
      <c r="P467" s="7">
        <f t="shared" si="30"/>
        <v>17.25</v>
      </c>
      <c r="Q467" t="s">
        <v>8310</v>
      </c>
      <c r="R467" t="s">
        <v>8323</v>
      </c>
      <c r="S467" s="12">
        <f t="shared" si="31"/>
        <v>41800.870069444441</v>
      </c>
      <c r="T467" s="12">
        <f t="shared" si="33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2"/>
        <v>7.6E-3</v>
      </c>
      <c r="P468" s="7">
        <f t="shared" si="30"/>
        <v>15.2</v>
      </c>
      <c r="Q468" t="s">
        <v>8310</v>
      </c>
      <c r="R468" t="s">
        <v>8323</v>
      </c>
      <c r="S468" s="12">
        <f t="shared" si="31"/>
        <v>41129.692870370374</v>
      </c>
      <c r="T468" s="12">
        <f t="shared" si="33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2"/>
        <v>0.21575</v>
      </c>
      <c r="P469" s="7">
        <f t="shared" si="30"/>
        <v>110.64102564102564</v>
      </c>
      <c r="Q469" t="s">
        <v>8310</v>
      </c>
      <c r="R469" t="s">
        <v>8323</v>
      </c>
      <c r="S469" s="12">
        <f t="shared" si="31"/>
        <v>41135.429791666669</v>
      </c>
      <c r="T469" s="12">
        <f t="shared" si="33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2"/>
        <v>0</v>
      </c>
      <c r="P470" s="7">
        <f t="shared" si="30"/>
        <v>0</v>
      </c>
      <c r="Q470" t="s">
        <v>8310</v>
      </c>
      <c r="R470" t="s">
        <v>8323</v>
      </c>
      <c r="S470" s="12">
        <f t="shared" si="31"/>
        <v>41040.917627314811</v>
      </c>
      <c r="T470" s="12">
        <f t="shared" si="33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2"/>
        <v>0</v>
      </c>
      <c r="P471" s="7">
        <f t="shared" si="30"/>
        <v>0</v>
      </c>
      <c r="Q471" t="s">
        <v>8310</v>
      </c>
      <c r="R471" t="s">
        <v>8323</v>
      </c>
      <c r="S471" s="12">
        <f t="shared" si="31"/>
        <v>41827.739861111113</v>
      </c>
      <c r="T471" s="12">
        <f t="shared" si="33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2"/>
        <v>1.0200000000000001E-2</v>
      </c>
      <c r="P472" s="7">
        <f t="shared" si="30"/>
        <v>25.5</v>
      </c>
      <c r="Q472" t="s">
        <v>8310</v>
      </c>
      <c r="R472" t="s">
        <v>8323</v>
      </c>
      <c r="S472" s="12">
        <f t="shared" si="31"/>
        <v>41604.917696759258</v>
      </c>
      <c r="T472" s="12">
        <f t="shared" si="33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2"/>
        <v>0.11892727272727273</v>
      </c>
      <c r="P473" s="7">
        <f t="shared" si="30"/>
        <v>38.476470588235294</v>
      </c>
      <c r="Q473" t="s">
        <v>8310</v>
      </c>
      <c r="R473" t="s">
        <v>8323</v>
      </c>
      <c r="S473" s="12">
        <f t="shared" si="31"/>
        <v>41703.471979166665</v>
      </c>
      <c r="T473" s="12">
        <f t="shared" si="33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2"/>
        <v>0.17624999999999999</v>
      </c>
      <c r="P474" s="7">
        <f t="shared" si="30"/>
        <v>28.2</v>
      </c>
      <c r="Q474" t="s">
        <v>8310</v>
      </c>
      <c r="R474" t="s">
        <v>8323</v>
      </c>
      <c r="S474" s="12">
        <f t="shared" si="31"/>
        <v>41844.672662037039</v>
      </c>
      <c r="T474" s="12">
        <f t="shared" si="33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2"/>
        <v>2.87E-2</v>
      </c>
      <c r="P475" s="7">
        <f t="shared" si="30"/>
        <v>61.5</v>
      </c>
      <c r="Q475" t="s">
        <v>8310</v>
      </c>
      <c r="R475" t="s">
        <v>8323</v>
      </c>
      <c r="S475" s="12">
        <f t="shared" si="31"/>
        <v>41869.448136574072</v>
      </c>
      <c r="T475" s="12">
        <f t="shared" si="33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2"/>
        <v>3.0303030303030303E-4</v>
      </c>
      <c r="P476" s="7">
        <f t="shared" si="30"/>
        <v>1</v>
      </c>
      <c r="Q476" t="s">
        <v>8310</v>
      </c>
      <c r="R476" t="s">
        <v>8323</v>
      </c>
      <c r="S476" s="12">
        <f t="shared" si="31"/>
        <v>42753.079039351855</v>
      </c>
      <c r="T476" s="12">
        <f t="shared" si="33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2"/>
        <v>0</v>
      </c>
      <c r="P477" s="7">
        <f t="shared" si="30"/>
        <v>0</v>
      </c>
      <c r="Q477" t="s">
        <v>8310</v>
      </c>
      <c r="R477" t="s">
        <v>8323</v>
      </c>
      <c r="S477" s="12">
        <f t="shared" si="31"/>
        <v>42099.836145833338</v>
      </c>
      <c r="T477" s="12">
        <f t="shared" si="33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2"/>
        <v>2.2302681818181819E-2</v>
      </c>
      <c r="P478" s="7">
        <f t="shared" si="30"/>
        <v>39.569274193548388</v>
      </c>
      <c r="Q478" t="s">
        <v>8310</v>
      </c>
      <c r="R478" t="s">
        <v>8323</v>
      </c>
      <c r="S478" s="12">
        <f t="shared" si="31"/>
        <v>41757.725011574075</v>
      </c>
      <c r="T478" s="12">
        <f t="shared" si="33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2"/>
        <v>0</v>
      </c>
      <c r="P479" s="7">
        <f t="shared" si="30"/>
        <v>0</v>
      </c>
      <c r="Q479" t="s">
        <v>8310</v>
      </c>
      <c r="R479" t="s">
        <v>8323</v>
      </c>
      <c r="S479" s="12">
        <f t="shared" si="31"/>
        <v>40987.58488425926</v>
      </c>
      <c r="T479" s="12">
        <f t="shared" si="33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2"/>
        <v>0</v>
      </c>
      <c r="P480" s="7">
        <f t="shared" si="30"/>
        <v>0</v>
      </c>
      <c r="Q480" t="s">
        <v>8310</v>
      </c>
      <c r="R480" t="s">
        <v>8323</v>
      </c>
      <c r="S480" s="12">
        <f t="shared" si="31"/>
        <v>42065.660983796297</v>
      </c>
      <c r="T480" s="12">
        <f t="shared" si="33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2"/>
        <v>0.3256</v>
      </c>
      <c r="P481" s="7">
        <f t="shared" si="30"/>
        <v>88.8</v>
      </c>
      <c r="Q481" t="s">
        <v>8310</v>
      </c>
      <c r="R481" t="s">
        <v>8323</v>
      </c>
      <c r="S481" s="12">
        <f t="shared" si="31"/>
        <v>41904.157812500001</v>
      </c>
      <c r="T481" s="12">
        <f t="shared" si="33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2"/>
        <v>0.19409999999999999</v>
      </c>
      <c r="P482" s="7">
        <f t="shared" si="30"/>
        <v>55.457142857142856</v>
      </c>
      <c r="Q482" t="s">
        <v>8310</v>
      </c>
      <c r="R482" t="s">
        <v>8323</v>
      </c>
      <c r="S482" s="12">
        <f t="shared" si="31"/>
        <v>41465.250173611108</v>
      </c>
      <c r="T482" s="12">
        <f t="shared" si="33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2"/>
        <v>6.0999999999999999E-2</v>
      </c>
      <c r="P483" s="7">
        <f t="shared" si="30"/>
        <v>87.142857142857139</v>
      </c>
      <c r="Q483" t="s">
        <v>8310</v>
      </c>
      <c r="R483" t="s">
        <v>8323</v>
      </c>
      <c r="S483" s="12">
        <f t="shared" si="31"/>
        <v>41162.422326388885</v>
      </c>
      <c r="T483" s="12">
        <f t="shared" si="33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2"/>
        <v>1E-3</v>
      </c>
      <c r="P484" s="7">
        <f t="shared" si="30"/>
        <v>10</v>
      </c>
      <c r="Q484" t="s">
        <v>8310</v>
      </c>
      <c r="R484" t="s">
        <v>8323</v>
      </c>
      <c r="S484" s="12">
        <f t="shared" si="31"/>
        <v>42447.646875000006</v>
      </c>
      <c r="T484" s="12">
        <f t="shared" si="33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2"/>
        <v>0.502</v>
      </c>
      <c r="P485" s="7">
        <f t="shared" si="30"/>
        <v>51.224489795918366</v>
      </c>
      <c r="Q485" t="s">
        <v>8310</v>
      </c>
      <c r="R485" t="s">
        <v>8323</v>
      </c>
      <c r="S485" s="12">
        <f t="shared" si="31"/>
        <v>41242.947592592594</v>
      </c>
      <c r="T485" s="12">
        <f t="shared" si="33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2"/>
        <v>1.8625E-3</v>
      </c>
      <c r="P486" s="7">
        <f t="shared" si="30"/>
        <v>13.545454545454545</v>
      </c>
      <c r="Q486" t="s">
        <v>8310</v>
      </c>
      <c r="R486" t="s">
        <v>8323</v>
      </c>
      <c r="S486" s="12">
        <f t="shared" si="31"/>
        <v>42272.68949074074</v>
      </c>
      <c r="T486" s="12">
        <f t="shared" si="33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2"/>
        <v>0.21906971229845085</v>
      </c>
      <c r="P487" s="7">
        <f t="shared" si="30"/>
        <v>66.520080000000007</v>
      </c>
      <c r="Q487" t="s">
        <v>8310</v>
      </c>
      <c r="R487" t="s">
        <v>8323</v>
      </c>
      <c r="S487" s="12">
        <f t="shared" si="31"/>
        <v>41381.25577546296</v>
      </c>
      <c r="T487" s="12">
        <f t="shared" si="33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2"/>
        <v>9.0909090909090904E-5</v>
      </c>
      <c r="P488" s="7">
        <f t="shared" si="30"/>
        <v>50</v>
      </c>
      <c r="Q488" t="s">
        <v>8310</v>
      </c>
      <c r="R488" t="s">
        <v>8323</v>
      </c>
      <c r="S488" s="12">
        <f t="shared" si="31"/>
        <v>41761.69258101852</v>
      </c>
      <c r="T488" s="12">
        <f t="shared" si="33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2"/>
        <v>0</v>
      </c>
      <c r="P489" s="7">
        <f t="shared" si="30"/>
        <v>0</v>
      </c>
      <c r="Q489" t="s">
        <v>8310</v>
      </c>
      <c r="R489" t="s">
        <v>8323</v>
      </c>
      <c r="S489" s="12">
        <f t="shared" si="31"/>
        <v>42669.344837962963</v>
      </c>
      <c r="T489" s="12">
        <f t="shared" si="33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2"/>
        <v>0</v>
      </c>
      <c r="P490" s="7">
        <f t="shared" si="30"/>
        <v>0</v>
      </c>
      <c r="Q490" t="s">
        <v>8310</v>
      </c>
      <c r="R490" t="s">
        <v>8323</v>
      </c>
      <c r="S490" s="12">
        <f t="shared" si="31"/>
        <v>42713.804398148146</v>
      </c>
      <c r="T490" s="12">
        <f t="shared" si="33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2"/>
        <v>2.8667813379201833E-3</v>
      </c>
      <c r="P491" s="7">
        <f t="shared" si="30"/>
        <v>71.666666666666671</v>
      </c>
      <c r="Q491" t="s">
        <v>8310</v>
      </c>
      <c r="R491" t="s">
        <v>8323</v>
      </c>
      <c r="S491" s="12">
        <f t="shared" si="31"/>
        <v>40882.231666666667</v>
      </c>
      <c r="T491" s="12">
        <f t="shared" si="33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2"/>
        <v>0</v>
      </c>
      <c r="P492" s="7">
        <f t="shared" si="30"/>
        <v>0</v>
      </c>
      <c r="Q492" t="s">
        <v>8310</v>
      </c>
      <c r="R492" t="s">
        <v>8323</v>
      </c>
      <c r="S492" s="12">
        <f t="shared" si="31"/>
        <v>41113.718576388892</v>
      </c>
      <c r="T492" s="12">
        <f t="shared" si="33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2"/>
        <v>0</v>
      </c>
      <c r="P493" s="7">
        <f t="shared" si="30"/>
        <v>0</v>
      </c>
      <c r="Q493" t="s">
        <v>8310</v>
      </c>
      <c r="R493" t="s">
        <v>8323</v>
      </c>
      <c r="S493" s="12">
        <f t="shared" si="31"/>
        <v>42366.732627314821</v>
      </c>
      <c r="T493" s="12">
        <f t="shared" si="33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2"/>
        <v>0</v>
      </c>
      <c r="P494" s="7">
        <f t="shared" si="30"/>
        <v>0</v>
      </c>
      <c r="Q494" t="s">
        <v>8310</v>
      </c>
      <c r="R494" t="s">
        <v>8323</v>
      </c>
      <c r="S494" s="12">
        <f t="shared" si="31"/>
        <v>42595.78506944445</v>
      </c>
      <c r="T494" s="12">
        <f t="shared" si="33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2"/>
        <v>0</v>
      </c>
      <c r="P495" s="7">
        <f t="shared" si="30"/>
        <v>0</v>
      </c>
      <c r="Q495" t="s">
        <v>8310</v>
      </c>
      <c r="R495" t="s">
        <v>8323</v>
      </c>
      <c r="S495" s="12">
        <f t="shared" si="31"/>
        <v>42114.476134259254</v>
      </c>
      <c r="T495" s="12">
        <f t="shared" si="33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2"/>
        <v>1.5499999999999999E-3</v>
      </c>
      <c r="P496" s="7">
        <f t="shared" si="30"/>
        <v>10.333333333333334</v>
      </c>
      <c r="Q496" t="s">
        <v>8310</v>
      </c>
      <c r="R496" t="s">
        <v>8323</v>
      </c>
      <c r="S496" s="12">
        <f t="shared" si="31"/>
        <v>41799.580613425926</v>
      </c>
      <c r="T496" s="12">
        <f t="shared" si="33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2"/>
        <v>0</v>
      </c>
      <c r="P497" s="7">
        <f t="shared" si="30"/>
        <v>0</v>
      </c>
      <c r="Q497" t="s">
        <v>8310</v>
      </c>
      <c r="R497" t="s">
        <v>8323</v>
      </c>
      <c r="S497" s="12">
        <f t="shared" si="31"/>
        <v>42171.577604166669</v>
      </c>
      <c r="T497" s="12">
        <f t="shared" si="33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2"/>
        <v>1.6666666666666667E-5</v>
      </c>
      <c r="P498" s="7">
        <f t="shared" si="30"/>
        <v>1</v>
      </c>
      <c r="Q498" t="s">
        <v>8310</v>
      </c>
      <c r="R498" t="s">
        <v>8323</v>
      </c>
      <c r="S498" s="12">
        <f t="shared" si="31"/>
        <v>41620.68141203704</v>
      </c>
      <c r="T498" s="12">
        <f t="shared" si="33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2"/>
        <v>6.6964285714285711E-3</v>
      </c>
      <c r="P499" s="7">
        <f t="shared" si="30"/>
        <v>10</v>
      </c>
      <c r="Q499" t="s">
        <v>8310</v>
      </c>
      <c r="R499" t="s">
        <v>8323</v>
      </c>
      <c r="S499" s="12">
        <f t="shared" si="31"/>
        <v>41944.787789351853</v>
      </c>
      <c r="T499" s="12">
        <f t="shared" si="33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2"/>
        <v>4.5985132395404561E-2</v>
      </c>
      <c r="P500" s="7">
        <f t="shared" si="30"/>
        <v>136.09090909090909</v>
      </c>
      <c r="Q500" t="s">
        <v>8310</v>
      </c>
      <c r="R500" t="s">
        <v>8323</v>
      </c>
      <c r="S500" s="12">
        <f t="shared" si="31"/>
        <v>40858.512141203704</v>
      </c>
      <c r="T500" s="12">
        <f t="shared" si="33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2"/>
        <v>9.5500000000000002E-2</v>
      </c>
      <c r="P501" s="7">
        <f t="shared" si="30"/>
        <v>73.461538461538467</v>
      </c>
      <c r="Q501" t="s">
        <v>8310</v>
      </c>
      <c r="R501" t="s">
        <v>8323</v>
      </c>
      <c r="S501" s="12">
        <f t="shared" si="31"/>
        <v>40043.645462962959</v>
      </c>
      <c r="T501" s="12">
        <f t="shared" si="33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2"/>
        <v>3.307692307692308E-2</v>
      </c>
      <c r="P502" s="7">
        <f t="shared" si="30"/>
        <v>53.75</v>
      </c>
      <c r="Q502" t="s">
        <v>8310</v>
      </c>
      <c r="R502" t="s">
        <v>8323</v>
      </c>
      <c r="S502" s="12">
        <f t="shared" si="31"/>
        <v>40247.636006944449</v>
      </c>
      <c r="T502" s="12">
        <f t="shared" si="33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2"/>
        <v>0</v>
      </c>
      <c r="P503" s="7">
        <f t="shared" si="30"/>
        <v>0</v>
      </c>
      <c r="Q503" t="s">
        <v>8310</v>
      </c>
      <c r="R503" t="s">
        <v>8323</v>
      </c>
      <c r="S503" s="12">
        <f t="shared" si="31"/>
        <v>40702.984386574077</v>
      </c>
      <c r="T503" s="12">
        <f t="shared" si="33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2"/>
        <v>1.15E-2</v>
      </c>
      <c r="P504" s="7">
        <f t="shared" si="30"/>
        <v>57.5</v>
      </c>
      <c r="Q504" t="s">
        <v>8310</v>
      </c>
      <c r="R504" t="s">
        <v>8323</v>
      </c>
      <c r="S504" s="12">
        <f t="shared" si="31"/>
        <v>40956.303530092591</v>
      </c>
      <c r="T504" s="12">
        <f t="shared" si="33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2"/>
        <v>1.7538461538461537E-2</v>
      </c>
      <c r="P505" s="7">
        <f t="shared" si="30"/>
        <v>12.666666666666666</v>
      </c>
      <c r="Q505" t="s">
        <v>8310</v>
      </c>
      <c r="R505" t="s">
        <v>8323</v>
      </c>
      <c r="S505" s="12">
        <f t="shared" si="31"/>
        <v>41991.276655092588</v>
      </c>
      <c r="T505" s="12">
        <f t="shared" si="33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2"/>
        <v>1.3673469387755101E-2</v>
      </c>
      <c r="P506" s="7">
        <f t="shared" si="30"/>
        <v>67</v>
      </c>
      <c r="Q506" t="s">
        <v>8310</v>
      </c>
      <c r="R506" t="s">
        <v>8323</v>
      </c>
      <c r="S506" s="12">
        <f t="shared" si="31"/>
        <v>40949.73364583333</v>
      </c>
      <c r="T506" s="12">
        <f t="shared" si="33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2"/>
        <v>4.3333333333333331E-3</v>
      </c>
      <c r="P507" s="7">
        <f t="shared" si="30"/>
        <v>3.7142857142857144</v>
      </c>
      <c r="Q507" t="s">
        <v>8310</v>
      </c>
      <c r="R507" t="s">
        <v>8323</v>
      </c>
      <c r="S507" s="12">
        <f t="shared" si="31"/>
        <v>42317.848217592589</v>
      </c>
      <c r="T507" s="12">
        <f t="shared" si="33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2"/>
        <v>1.25E-3</v>
      </c>
      <c r="P508" s="7">
        <f t="shared" si="30"/>
        <v>250</v>
      </c>
      <c r="Q508" t="s">
        <v>8310</v>
      </c>
      <c r="R508" t="s">
        <v>8323</v>
      </c>
      <c r="S508" s="12">
        <f t="shared" si="31"/>
        <v>41466.302314814813</v>
      </c>
      <c r="T508" s="12">
        <f t="shared" si="33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2"/>
        <v>3.2000000000000001E-2</v>
      </c>
      <c r="P509" s="7">
        <f t="shared" si="30"/>
        <v>64</v>
      </c>
      <c r="Q509" t="s">
        <v>8310</v>
      </c>
      <c r="R509" t="s">
        <v>8323</v>
      </c>
      <c r="S509" s="12">
        <f t="shared" si="31"/>
        <v>41156.708993055552</v>
      </c>
      <c r="T509" s="12">
        <f t="shared" si="33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2"/>
        <v>8.0000000000000002E-3</v>
      </c>
      <c r="P510" s="7">
        <f t="shared" si="30"/>
        <v>133.33333333333334</v>
      </c>
      <c r="Q510" t="s">
        <v>8310</v>
      </c>
      <c r="R510" t="s">
        <v>8323</v>
      </c>
      <c r="S510" s="12">
        <f t="shared" si="31"/>
        <v>40994.774317129632</v>
      </c>
      <c r="T510" s="12">
        <f t="shared" si="33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2"/>
        <v>2E-3</v>
      </c>
      <c r="P511" s="7">
        <f t="shared" si="30"/>
        <v>10</v>
      </c>
      <c r="Q511" t="s">
        <v>8310</v>
      </c>
      <c r="R511" t="s">
        <v>8323</v>
      </c>
      <c r="S511" s="12">
        <f t="shared" si="31"/>
        <v>42153.381597222222</v>
      </c>
      <c r="T511" s="12">
        <f t="shared" si="33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2"/>
        <v>0</v>
      </c>
      <c r="P512" s="7">
        <f t="shared" si="30"/>
        <v>0</v>
      </c>
      <c r="Q512" t="s">
        <v>8310</v>
      </c>
      <c r="R512" t="s">
        <v>8323</v>
      </c>
      <c r="S512" s="12">
        <f t="shared" si="31"/>
        <v>42399.926377314812</v>
      </c>
      <c r="T512" s="12">
        <f t="shared" si="33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2"/>
        <v>0.03</v>
      </c>
      <c r="P513" s="7">
        <f t="shared" ref="P513:P576" si="34">IFERROR(E513/L513,0)</f>
        <v>30</v>
      </c>
      <c r="Q513" t="s">
        <v>8310</v>
      </c>
      <c r="R513" t="s">
        <v>8323</v>
      </c>
      <c r="S513" s="12">
        <f t="shared" si="31"/>
        <v>41340.053032407406</v>
      </c>
      <c r="T513" s="12">
        <f t="shared" si="33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2"/>
        <v>1.3749999999999999E-3</v>
      </c>
      <c r="P514" s="7">
        <f t="shared" si="34"/>
        <v>5.5</v>
      </c>
      <c r="Q514" t="s">
        <v>8310</v>
      </c>
      <c r="R514" t="s">
        <v>8323</v>
      </c>
      <c r="S514" s="12">
        <f t="shared" si="31"/>
        <v>42649.492210648154</v>
      </c>
      <c r="T514" s="12">
        <f t="shared" si="33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7">
        <f t="shared" si="34"/>
        <v>102.38235294117646</v>
      </c>
      <c r="Q515" t="s">
        <v>8310</v>
      </c>
      <c r="R515" t="s">
        <v>8323</v>
      </c>
      <c r="S515" s="12">
        <f t="shared" ref="S515:T578" si="35">(((J515/60)/60)/24)+DATE(1970,1,1)+(-6/24)</f>
        <v>42552.403993055559</v>
      </c>
      <c r="T515" s="12">
        <f t="shared" si="33"/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4"/>
        <v>16.666666666666668</v>
      </c>
      <c r="Q516" t="s">
        <v>8310</v>
      </c>
      <c r="R516" t="s">
        <v>8323</v>
      </c>
      <c r="S516" s="12">
        <f t="shared" si="35"/>
        <v>41830.363969907405</v>
      </c>
      <c r="T516" s="12">
        <f t="shared" si="3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4"/>
        <v>725.02941176470586</v>
      </c>
      <c r="Q517" t="s">
        <v>8310</v>
      </c>
      <c r="R517" t="s">
        <v>8323</v>
      </c>
      <c r="S517" s="12">
        <f t="shared" si="35"/>
        <v>42327.240752314814</v>
      </c>
      <c r="T517" s="12">
        <f t="shared" si="3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4"/>
        <v>0</v>
      </c>
      <c r="Q518" t="s">
        <v>8310</v>
      </c>
      <c r="R518" t="s">
        <v>8323</v>
      </c>
      <c r="S518" s="12">
        <f t="shared" si="35"/>
        <v>42091.528703703705</v>
      </c>
      <c r="T518" s="12">
        <f t="shared" si="3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ref="O519:O582" si="36">(E519/D519)</f>
        <v>1.3666666666666667E-2</v>
      </c>
      <c r="P519" s="7">
        <f t="shared" si="34"/>
        <v>68.333333333333329</v>
      </c>
      <c r="Q519" t="s">
        <v>8310</v>
      </c>
      <c r="R519" t="s">
        <v>8323</v>
      </c>
      <c r="S519" s="12">
        <f t="shared" si="35"/>
        <v>42738.365289351852</v>
      </c>
      <c r="T519" s="12">
        <f t="shared" si="3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6"/>
        <v>0</v>
      </c>
      <c r="P520" s="7">
        <f t="shared" si="34"/>
        <v>0</v>
      </c>
      <c r="Q520" t="s">
        <v>8310</v>
      </c>
      <c r="R520" t="s">
        <v>8323</v>
      </c>
      <c r="S520" s="12">
        <f t="shared" si="35"/>
        <v>42223.366018518514</v>
      </c>
      <c r="T520" s="12">
        <f t="shared" si="3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6"/>
        <v>0.22881426547787684</v>
      </c>
      <c r="P521" s="7">
        <f t="shared" si="34"/>
        <v>39.228571428571428</v>
      </c>
      <c r="Q521" t="s">
        <v>8310</v>
      </c>
      <c r="R521" t="s">
        <v>8323</v>
      </c>
      <c r="S521" s="12">
        <f t="shared" si="35"/>
        <v>41218.141446759262</v>
      </c>
      <c r="T521" s="12">
        <f t="shared" ref="T521:T584" si="37">(((I521/60)/60)/24)+DATE(1970,1,1)+(-6/24)</f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6"/>
        <v>1.0209999999999999</v>
      </c>
      <c r="P522" s="7">
        <f t="shared" si="34"/>
        <v>150.14705882352942</v>
      </c>
      <c r="Q522" t="s">
        <v>8310</v>
      </c>
      <c r="R522" t="s">
        <v>8323</v>
      </c>
      <c r="S522" s="12">
        <f t="shared" si="35"/>
        <v>42318.452094907407</v>
      </c>
      <c r="T522" s="12">
        <f t="shared" si="37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6"/>
        <v>1.0464</v>
      </c>
      <c r="P523" s="7">
        <f t="shared" si="34"/>
        <v>93.428571428571431</v>
      </c>
      <c r="Q523" t="s">
        <v>8324</v>
      </c>
      <c r="R523" t="s">
        <v>8325</v>
      </c>
      <c r="S523" s="12">
        <f t="shared" si="35"/>
        <v>42645.842812499999</v>
      </c>
      <c r="T523" s="12">
        <f t="shared" si="37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6"/>
        <v>1.1466666666666667</v>
      </c>
      <c r="P524" s="7">
        <f t="shared" si="34"/>
        <v>110.96774193548387</v>
      </c>
      <c r="Q524" t="s">
        <v>8324</v>
      </c>
      <c r="R524" t="s">
        <v>8325</v>
      </c>
      <c r="S524" s="12">
        <f t="shared" si="35"/>
        <v>42429.790798611109</v>
      </c>
      <c r="T524" s="12">
        <f t="shared" si="37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6"/>
        <v>1.206</v>
      </c>
      <c r="P525" s="7">
        <f t="shared" si="34"/>
        <v>71.785714285714292</v>
      </c>
      <c r="Q525" t="s">
        <v>8324</v>
      </c>
      <c r="R525" t="s">
        <v>8325</v>
      </c>
      <c r="S525" s="12">
        <f t="shared" si="35"/>
        <v>42237.88282407407</v>
      </c>
      <c r="T525" s="12">
        <f t="shared" si="37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6"/>
        <v>1.0867285714285715</v>
      </c>
      <c r="P526" s="7">
        <f t="shared" si="34"/>
        <v>29.258076923076924</v>
      </c>
      <c r="Q526" t="s">
        <v>8324</v>
      </c>
      <c r="R526" t="s">
        <v>8325</v>
      </c>
      <c r="S526" s="12">
        <f t="shared" si="35"/>
        <v>42492.467233796298</v>
      </c>
      <c r="T526" s="12">
        <f t="shared" si="37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6"/>
        <v>1</v>
      </c>
      <c r="P527" s="7">
        <f t="shared" si="34"/>
        <v>1000</v>
      </c>
      <c r="Q527" t="s">
        <v>8324</v>
      </c>
      <c r="R527" t="s">
        <v>8325</v>
      </c>
      <c r="S527" s="12">
        <f t="shared" si="35"/>
        <v>41850.150937500002</v>
      </c>
      <c r="T527" s="12">
        <f t="shared" si="37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6"/>
        <v>1.1399999999999999</v>
      </c>
      <c r="P528" s="7">
        <f t="shared" si="34"/>
        <v>74.347826086956516</v>
      </c>
      <c r="Q528" t="s">
        <v>8324</v>
      </c>
      <c r="R528" t="s">
        <v>8325</v>
      </c>
      <c r="S528" s="12">
        <f t="shared" si="35"/>
        <v>42192.341944444444</v>
      </c>
      <c r="T528" s="12">
        <f t="shared" si="37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6"/>
        <v>1.0085</v>
      </c>
      <c r="P529" s="7">
        <f t="shared" si="34"/>
        <v>63.829113924050631</v>
      </c>
      <c r="Q529" t="s">
        <v>8324</v>
      </c>
      <c r="R529" t="s">
        <v>8325</v>
      </c>
      <c r="S529" s="12">
        <f t="shared" si="35"/>
        <v>42752.955625000002</v>
      </c>
      <c r="T529" s="12">
        <f t="shared" si="37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6"/>
        <v>1.1565217391304348</v>
      </c>
      <c r="P530" s="7">
        <f t="shared" si="34"/>
        <v>44.333333333333336</v>
      </c>
      <c r="Q530" t="s">
        <v>8324</v>
      </c>
      <c r="R530" t="s">
        <v>8325</v>
      </c>
      <c r="S530" s="12">
        <f t="shared" si="35"/>
        <v>42155.670219907406</v>
      </c>
      <c r="T530" s="12">
        <f t="shared" si="37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6"/>
        <v>1.3041666666666667</v>
      </c>
      <c r="P531" s="7">
        <f t="shared" si="34"/>
        <v>86.944444444444443</v>
      </c>
      <c r="Q531" t="s">
        <v>8324</v>
      </c>
      <c r="R531" t="s">
        <v>8325</v>
      </c>
      <c r="S531" s="12">
        <f t="shared" si="35"/>
        <v>42724.781180555554</v>
      </c>
      <c r="T531" s="12">
        <f t="shared" si="37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6"/>
        <v>1.0778267254038179</v>
      </c>
      <c r="P532" s="7">
        <f t="shared" si="34"/>
        <v>126.55172413793103</v>
      </c>
      <c r="Q532" t="s">
        <v>8324</v>
      </c>
      <c r="R532" t="s">
        <v>8325</v>
      </c>
      <c r="S532" s="12">
        <f t="shared" si="35"/>
        <v>42157.341064814813</v>
      </c>
      <c r="T532" s="12">
        <f t="shared" si="37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6"/>
        <v>1</v>
      </c>
      <c r="P533" s="7">
        <f t="shared" si="34"/>
        <v>129.03225806451613</v>
      </c>
      <c r="Q533" t="s">
        <v>8324</v>
      </c>
      <c r="R533" t="s">
        <v>8325</v>
      </c>
      <c r="S533" s="12">
        <f t="shared" si="35"/>
        <v>42675.815150462964</v>
      </c>
      <c r="T533" s="12">
        <f t="shared" si="37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6"/>
        <v>1.2324999999999999</v>
      </c>
      <c r="P534" s="7">
        <f t="shared" si="34"/>
        <v>71.242774566473983</v>
      </c>
      <c r="Q534" t="s">
        <v>8324</v>
      </c>
      <c r="R534" t="s">
        <v>8325</v>
      </c>
      <c r="S534" s="12">
        <f t="shared" si="35"/>
        <v>42472.757037037038</v>
      </c>
      <c r="T534" s="12">
        <f t="shared" si="37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6"/>
        <v>1.002</v>
      </c>
      <c r="P535" s="7">
        <f t="shared" si="34"/>
        <v>117.88235294117646</v>
      </c>
      <c r="Q535" t="s">
        <v>8324</v>
      </c>
      <c r="R535" t="s">
        <v>8325</v>
      </c>
      <c r="S535" s="12">
        <f t="shared" si="35"/>
        <v>42482.18478009259</v>
      </c>
      <c r="T535" s="12">
        <f t="shared" si="37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6"/>
        <v>1.0466666666666666</v>
      </c>
      <c r="P536" s="7">
        <f t="shared" si="34"/>
        <v>327.08333333333331</v>
      </c>
      <c r="Q536" t="s">
        <v>8324</v>
      </c>
      <c r="R536" t="s">
        <v>8325</v>
      </c>
      <c r="S536" s="12">
        <f t="shared" si="35"/>
        <v>42270.560995370368</v>
      </c>
      <c r="T536" s="12">
        <f t="shared" si="37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6"/>
        <v>1.0249999999999999</v>
      </c>
      <c r="P537" s="7">
        <f t="shared" si="34"/>
        <v>34.745762711864408</v>
      </c>
      <c r="Q537" t="s">
        <v>8324</v>
      </c>
      <c r="R537" t="s">
        <v>8325</v>
      </c>
      <c r="S537" s="12">
        <f t="shared" si="35"/>
        <v>42711.295196759253</v>
      </c>
      <c r="T537" s="12">
        <f t="shared" si="37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6"/>
        <v>1.1825757575757576</v>
      </c>
      <c r="P538" s="7">
        <f t="shared" si="34"/>
        <v>100.06410256410257</v>
      </c>
      <c r="Q538" t="s">
        <v>8324</v>
      </c>
      <c r="R538" t="s">
        <v>8325</v>
      </c>
      <c r="S538" s="12">
        <f t="shared" si="35"/>
        <v>42179.094988425932</v>
      </c>
      <c r="T538" s="12">
        <f t="shared" si="37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6"/>
        <v>1.2050000000000001</v>
      </c>
      <c r="P539" s="7">
        <f t="shared" si="34"/>
        <v>40.847457627118644</v>
      </c>
      <c r="Q539" t="s">
        <v>8324</v>
      </c>
      <c r="R539" t="s">
        <v>8325</v>
      </c>
      <c r="S539" s="12">
        <f t="shared" si="35"/>
        <v>42282.518414351856</v>
      </c>
      <c r="T539" s="12">
        <f t="shared" si="37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6"/>
        <v>3.0242</v>
      </c>
      <c r="P540" s="7">
        <f t="shared" si="34"/>
        <v>252.01666666666668</v>
      </c>
      <c r="Q540" t="s">
        <v>8324</v>
      </c>
      <c r="R540" t="s">
        <v>8325</v>
      </c>
      <c r="S540" s="12">
        <f t="shared" si="35"/>
        <v>42473.544710648144</v>
      </c>
      <c r="T540" s="12">
        <f t="shared" si="37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6"/>
        <v>1.00644</v>
      </c>
      <c r="P541" s="7">
        <f t="shared" si="34"/>
        <v>25.161000000000001</v>
      </c>
      <c r="Q541" t="s">
        <v>8324</v>
      </c>
      <c r="R541" t="s">
        <v>8325</v>
      </c>
      <c r="S541" s="12">
        <f t="shared" si="35"/>
        <v>42534.799849537041</v>
      </c>
      <c r="T541" s="12">
        <f t="shared" si="37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6"/>
        <v>6.666666666666667E-5</v>
      </c>
      <c r="P542" s="7">
        <f t="shared" si="34"/>
        <v>1</v>
      </c>
      <c r="Q542" t="s">
        <v>8324</v>
      </c>
      <c r="R542" t="s">
        <v>8325</v>
      </c>
      <c r="S542" s="12">
        <f t="shared" si="35"/>
        <v>42009.567199074074</v>
      </c>
      <c r="T542" s="12">
        <f t="shared" si="37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6"/>
        <v>5.5555555555555558E-3</v>
      </c>
      <c r="P543" s="7">
        <f t="shared" si="34"/>
        <v>25</v>
      </c>
      <c r="Q543" t="s">
        <v>8326</v>
      </c>
      <c r="R543" t="s">
        <v>8327</v>
      </c>
      <c r="S543" s="12">
        <f t="shared" si="35"/>
        <v>42275.796689814815</v>
      </c>
      <c r="T543" s="12">
        <f t="shared" si="37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6"/>
        <v>3.9999999999999998E-6</v>
      </c>
      <c r="P544" s="7">
        <f t="shared" si="34"/>
        <v>1</v>
      </c>
      <c r="Q544" t="s">
        <v>8326</v>
      </c>
      <c r="R544" t="s">
        <v>8327</v>
      </c>
      <c r="S544" s="12">
        <f t="shared" si="35"/>
        <v>42433.487453703703</v>
      </c>
      <c r="T544" s="12">
        <f t="shared" si="37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6"/>
        <v>3.1818181818181819E-3</v>
      </c>
      <c r="P545" s="7">
        <f t="shared" si="34"/>
        <v>35</v>
      </c>
      <c r="Q545" t="s">
        <v>8326</v>
      </c>
      <c r="R545" t="s">
        <v>8327</v>
      </c>
      <c r="S545" s="12">
        <f t="shared" si="35"/>
        <v>41913.842152777775</v>
      </c>
      <c r="T545" s="12">
        <f t="shared" si="37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6"/>
        <v>1.2E-2</v>
      </c>
      <c r="P546" s="7">
        <f t="shared" si="34"/>
        <v>3</v>
      </c>
      <c r="Q546" t="s">
        <v>8326</v>
      </c>
      <c r="R546" t="s">
        <v>8327</v>
      </c>
      <c r="S546" s="12">
        <f t="shared" si="35"/>
        <v>42525.406944444447</v>
      </c>
      <c r="T546" s="12">
        <f t="shared" si="37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6"/>
        <v>0.27383999999999997</v>
      </c>
      <c r="P547" s="7">
        <f t="shared" si="34"/>
        <v>402.70588235294116</v>
      </c>
      <c r="Q547" t="s">
        <v>8326</v>
      </c>
      <c r="R547" t="s">
        <v>8327</v>
      </c>
      <c r="S547" s="12">
        <f t="shared" si="35"/>
        <v>42283.342465277776</v>
      </c>
      <c r="T547" s="12">
        <f t="shared" si="37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6"/>
        <v>8.6666666666666663E-4</v>
      </c>
      <c r="P548" s="7">
        <f t="shared" si="34"/>
        <v>26</v>
      </c>
      <c r="Q548" t="s">
        <v>8326</v>
      </c>
      <c r="R548" t="s">
        <v>8327</v>
      </c>
      <c r="S548" s="12">
        <f t="shared" si="35"/>
        <v>42249.417997685188</v>
      </c>
      <c r="T548" s="12">
        <f t="shared" si="37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6"/>
        <v>0</v>
      </c>
      <c r="P549" s="7">
        <f t="shared" si="34"/>
        <v>0</v>
      </c>
      <c r="Q549" t="s">
        <v>8326</v>
      </c>
      <c r="R549" t="s">
        <v>8327</v>
      </c>
      <c r="S549" s="12">
        <f t="shared" si="35"/>
        <v>42380.446342592593</v>
      </c>
      <c r="T549" s="12">
        <f t="shared" si="37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6"/>
        <v>8.9999999999999998E-4</v>
      </c>
      <c r="P550" s="7">
        <f t="shared" si="34"/>
        <v>9</v>
      </c>
      <c r="Q550" t="s">
        <v>8326</v>
      </c>
      <c r="R550" t="s">
        <v>8327</v>
      </c>
      <c r="S550" s="12">
        <f t="shared" si="35"/>
        <v>42276.653333333335</v>
      </c>
      <c r="T550" s="12">
        <f t="shared" si="37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6"/>
        <v>2.7199999999999998E-2</v>
      </c>
      <c r="P551" s="7">
        <f t="shared" si="34"/>
        <v>8.5</v>
      </c>
      <c r="Q551" t="s">
        <v>8326</v>
      </c>
      <c r="R551" t="s">
        <v>8327</v>
      </c>
      <c r="S551" s="12">
        <f t="shared" si="35"/>
        <v>42163.386828703704</v>
      </c>
      <c r="T551" s="12">
        <f t="shared" si="37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6"/>
        <v>7.0000000000000001E-3</v>
      </c>
      <c r="P552" s="7">
        <f t="shared" si="34"/>
        <v>8.75</v>
      </c>
      <c r="Q552" t="s">
        <v>8326</v>
      </c>
      <c r="R552" t="s">
        <v>8327</v>
      </c>
      <c r="S552" s="12">
        <f t="shared" si="35"/>
        <v>42753.428761574076</v>
      </c>
      <c r="T552" s="12">
        <f t="shared" si="37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6"/>
        <v>5.0413333333333331E-2</v>
      </c>
      <c r="P553" s="7">
        <f t="shared" si="34"/>
        <v>135.03571428571428</v>
      </c>
      <c r="Q553" t="s">
        <v>8326</v>
      </c>
      <c r="R553" t="s">
        <v>8327</v>
      </c>
      <c r="S553" s="12">
        <f t="shared" si="35"/>
        <v>42173.025740740741</v>
      </c>
      <c r="T553" s="12">
        <f t="shared" si="37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6"/>
        <v>0</v>
      </c>
      <c r="P554" s="7">
        <f t="shared" si="34"/>
        <v>0</v>
      </c>
      <c r="Q554" t="s">
        <v>8326</v>
      </c>
      <c r="R554" t="s">
        <v>8327</v>
      </c>
      <c r="S554" s="12">
        <f t="shared" si="35"/>
        <v>42318.366851851853</v>
      </c>
      <c r="T554" s="12">
        <f t="shared" si="37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6"/>
        <v>4.9199999999999999E-3</v>
      </c>
      <c r="P555" s="7">
        <f t="shared" si="34"/>
        <v>20.5</v>
      </c>
      <c r="Q555" t="s">
        <v>8326</v>
      </c>
      <c r="R555" t="s">
        <v>8327</v>
      </c>
      <c r="S555" s="12">
        <f t="shared" si="35"/>
        <v>41927.46980324074</v>
      </c>
      <c r="T555" s="12">
        <f t="shared" si="37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6"/>
        <v>0.36589147286821705</v>
      </c>
      <c r="P556" s="7">
        <f t="shared" si="34"/>
        <v>64.36363636363636</v>
      </c>
      <c r="Q556" t="s">
        <v>8326</v>
      </c>
      <c r="R556" t="s">
        <v>8327</v>
      </c>
      <c r="S556" s="12">
        <f t="shared" si="35"/>
        <v>41901.434861111113</v>
      </c>
      <c r="T556" s="12">
        <f t="shared" si="37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6"/>
        <v>0</v>
      </c>
      <c r="P557" s="7">
        <f t="shared" si="34"/>
        <v>0</v>
      </c>
      <c r="Q557" t="s">
        <v>8326</v>
      </c>
      <c r="R557" t="s">
        <v>8327</v>
      </c>
      <c r="S557" s="12">
        <f t="shared" si="35"/>
        <v>42503.103506944448</v>
      </c>
      <c r="T557" s="12">
        <f t="shared" si="37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6"/>
        <v>2.5000000000000001E-2</v>
      </c>
      <c r="P558" s="7">
        <f t="shared" si="34"/>
        <v>200</v>
      </c>
      <c r="Q558" t="s">
        <v>8326</v>
      </c>
      <c r="R558" t="s">
        <v>8327</v>
      </c>
      <c r="S558" s="12">
        <f t="shared" si="35"/>
        <v>42345.610150462962</v>
      </c>
      <c r="T558" s="12">
        <f t="shared" si="37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6"/>
        <v>9.1066666666666674E-3</v>
      </c>
      <c r="P559" s="7">
        <f t="shared" si="34"/>
        <v>68.3</v>
      </c>
      <c r="Q559" t="s">
        <v>8326</v>
      </c>
      <c r="R559" t="s">
        <v>8327</v>
      </c>
      <c r="S559" s="12">
        <f t="shared" si="35"/>
        <v>42676.692164351851</v>
      </c>
      <c r="T559" s="12">
        <f t="shared" si="37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6"/>
        <v>0</v>
      </c>
      <c r="P560" s="7">
        <f t="shared" si="34"/>
        <v>0</v>
      </c>
      <c r="Q560" t="s">
        <v>8326</v>
      </c>
      <c r="R560" t="s">
        <v>8327</v>
      </c>
      <c r="S560" s="12">
        <f t="shared" si="35"/>
        <v>42057.633159722223</v>
      </c>
      <c r="T560" s="12">
        <f t="shared" si="37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6"/>
        <v>2.0833333333333335E-4</v>
      </c>
      <c r="P561" s="7">
        <f t="shared" si="34"/>
        <v>50</v>
      </c>
      <c r="Q561" t="s">
        <v>8326</v>
      </c>
      <c r="R561" t="s">
        <v>8327</v>
      </c>
      <c r="S561" s="12">
        <f t="shared" si="35"/>
        <v>42321.033101851848</v>
      </c>
      <c r="T561" s="12">
        <f t="shared" si="37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6"/>
        <v>1.2E-4</v>
      </c>
      <c r="P562" s="7">
        <f t="shared" si="34"/>
        <v>4</v>
      </c>
      <c r="Q562" t="s">
        <v>8326</v>
      </c>
      <c r="R562" t="s">
        <v>8327</v>
      </c>
      <c r="S562" s="12">
        <f t="shared" si="35"/>
        <v>41960.521354166667</v>
      </c>
      <c r="T562" s="12">
        <f t="shared" si="37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6"/>
        <v>3.6666666666666666E-3</v>
      </c>
      <c r="P563" s="7">
        <f t="shared" si="34"/>
        <v>27.5</v>
      </c>
      <c r="Q563" t="s">
        <v>8326</v>
      </c>
      <c r="R563" t="s">
        <v>8327</v>
      </c>
      <c r="S563" s="12">
        <f t="shared" si="35"/>
        <v>42268.408715277779</v>
      </c>
      <c r="T563" s="12">
        <f t="shared" si="37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6"/>
        <v>0</v>
      </c>
      <c r="P564" s="7">
        <f t="shared" si="34"/>
        <v>0</v>
      </c>
      <c r="Q564" t="s">
        <v>8326</v>
      </c>
      <c r="R564" t="s">
        <v>8327</v>
      </c>
      <c r="S564" s="12">
        <f t="shared" si="35"/>
        <v>42692.139062500006</v>
      </c>
      <c r="T564" s="12">
        <f t="shared" si="37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6"/>
        <v>9.0666666666666662E-4</v>
      </c>
      <c r="P565" s="7">
        <f t="shared" si="34"/>
        <v>34</v>
      </c>
      <c r="Q565" t="s">
        <v>8326</v>
      </c>
      <c r="R565" t="s">
        <v>8327</v>
      </c>
      <c r="S565" s="12">
        <f t="shared" si="35"/>
        <v>42021.819988425923</v>
      </c>
      <c r="T565" s="12">
        <f t="shared" si="37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6"/>
        <v>5.5555555555555558E-5</v>
      </c>
      <c r="P566" s="7">
        <f t="shared" si="34"/>
        <v>1</v>
      </c>
      <c r="Q566" t="s">
        <v>8326</v>
      </c>
      <c r="R566" t="s">
        <v>8327</v>
      </c>
      <c r="S566" s="12">
        <f t="shared" si="35"/>
        <v>42411.692997685182</v>
      </c>
      <c r="T566" s="12">
        <f t="shared" si="37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6"/>
        <v>0</v>
      </c>
      <c r="P567" s="7">
        <f t="shared" si="34"/>
        <v>0</v>
      </c>
      <c r="Q567" t="s">
        <v>8326</v>
      </c>
      <c r="R567" t="s">
        <v>8327</v>
      </c>
      <c r="S567" s="12">
        <f t="shared" si="35"/>
        <v>42165.535289351858</v>
      </c>
      <c r="T567" s="12">
        <f t="shared" si="37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6"/>
        <v>2.0000000000000001E-4</v>
      </c>
      <c r="P568" s="7">
        <f t="shared" si="34"/>
        <v>1</v>
      </c>
      <c r="Q568" t="s">
        <v>8326</v>
      </c>
      <c r="R568" t="s">
        <v>8327</v>
      </c>
      <c r="S568" s="12">
        <f t="shared" si="35"/>
        <v>42535.43440972222</v>
      </c>
      <c r="T568" s="12">
        <f t="shared" si="37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6"/>
        <v>0</v>
      </c>
      <c r="P569" s="7">
        <f t="shared" si="34"/>
        <v>0</v>
      </c>
      <c r="Q569" t="s">
        <v>8326</v>
      </c>
      <c r="R569" t="s">
        <v>8327</v>
      </c>
      <c r="S569" s="12">
        <f t="shared" si="35"/>
        <v>41975.592523148152</v>
      </c>
      <c r="T569" s="12">
        <f t="shared" si="37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6"/>
        <v>0.01</v>
      </c>
      <c r="P570" s="7">
        <f t="shared" si="34"/>
        <v>49</v>
      </c>
      <c r="Q570" t="s">
        <v>8326</v>
      </c>
      <c r="R570" t="s">
        <v>8327</v>
      </c>
      <c r="S570" s="12">
        <f t="shared" si="35"/>
        <v>42348.6715625</v>
      </c>
      <c r="T570" s="12">
        <f t="shared" si="37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6"/>
        <v>8.0000000000000002E-3</v>
      </c>
      <c r="P571" s="7">
        <f t="shared" si="34"/>
        <v>20</v>
      </c>
      <c r="Q571" t="s">
        <v>8326</v>
      </c>
      <c r="R571" t="s">
        <v>8327</v>
      </c>
      <c r="S571" s="12">
        <f t="shared" si="35"/>
        <v>42340.597361111111</v>
      </c>
      <c r="T571" s="12">
        <f t="shared" si="37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6"/>
        <v>1.6705882352941177E-3</v>
      </c>
      <c r="P572" s="7">
        <f t="shared" si="34"/>
        <v>142</v>
      </c>
      <c r="Q572" t="s">
        <v>8326</v>
      </c>
      <c r="R572" t="s">
        <v>8327</v>
      </c>
      <c r="S572" s="12">
        <f t="shared" si="35"/>
        <v>42388.548252314817</v>
      </c>
      <c r="T572" s="12">
        <f t="shared" si="37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6"/>
        <v>4.2399999999999998E-3</v>
      </c>
      <c r="P573" s="7">
        <f t="shared" si="34"/>
        <v>53</v>
      </c>
      <c r="Q573" t="s">
        <v>8326</v>
      </c>
      <c r="R573" t="s">
        <v>8327</v>
      </c>
      <c r="S573" s="12">
        <f t="shared" si="35"/>
        <v>42192.566238425927</v>
      </c>
      <c r="T573" s="12">
        <f t="shared" si="37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6"/>
        <v>0</v>
      </c>
      <c r="P574" s="7">
        <f t="shared" si="34"/>
        <v>0</v>
      </c>
      <c r="Q574" t="s">
        <v>8326</v>
      </c>
      <c r="R574" t="s">
        <v>8327</v>
      </c>
      <c r="S574" s="12">
        <f t="shared" si="35"/>
        <v>42282.46629629629</v>
      </c>
      <c r="T574" s="12">
        <f t="shared" si="37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6"/>
        <v>3.892538925389254E-3</v>
      </c>
      <c r="P575" s="7">
        <f t="shared" si="34"/>
        <v>38.444444444444443</v>
      </c>
      <c r="Q575" t="s">
        <v>8326</v>
      </c>
      <c r="R575" t="s">
        <v>8327</v>
      </c>
      <c r="S575" s="12">
        <f t="shared" si="35"/>
        <v>41962.800127314811</v>
      </c>
      <c r="T575" s="12">
        <f t="shared" si="37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6"/>
        <v>7.1556350626118068E-3</v>
      </c>
      <c r="P576" s="7">
        <f t="shared" si="34"/>
        <v>20</v>
      </c>
      <c r="Q576" t="s">
        <v>8326</v>
      </c>
      <c r="R576" t="s">
        <v>8327</v>
      </c>
      <c r="S576" s="12">
        <f t="shared" si="35"/>
        <v>42632.193368055552</v>
      </c>
      <c r="T576" s="12">
        <f t="shared" si="37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6"/>
        <v>4.3166666666666666E-3</v>
      </c>
      <c r="P577" s="7">
        <f t="shared" ref="P577:P640" si="38">IFERROR(E577/L577,0)</f>
        <v>64.75</v>
      </c>
      <c r="Q577" t="s">
        <v>8326</v>
      </c>
      <c r="R577" t="s">
        <v>8327</v>
      </c>
      <c r="S577" s="12">
        <f t="shared" si="35"/>
        <v>42138.442627314813</v>
      </c>
      <c r="T577" s="12">
        <f t="shared" si="37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6"/>
        <v>1.2500000000000001E-5</v>
      </c>
      <c r="P578" s="7">
        <f t="shared" si="38"/>
        <v>1</v>
      </c>
      <c r="Q578" t="s">
        <v>8326</v>
      </c>
      <c r="R578" t="s">
        <v>8327</v>
      </c>
      <c r="S578" s="12">
        <f t="shared" si="35"/>
        <v>42031.221666666665</v>
      </c>
      <c r="T578" s="12">
        <f t="shared" si="37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7">
        <f t="shared" si="38"/>
        <v>10</v>
      </c>
      <c r="Q579" t="s">
        <v>8326</v>
      </c>
      <c r="R579" t="s">
        <v>8327</v>
      </c>
      <c r="S579" s="12">
        <f t="shared" ref="S579:T642" si="39">(((J579/60)/60)/24)+DATE(1970,1,1)+(-6/24)</f>
        <v>42450.339143518519</v>
      </c>
      <c r="T579" s="12">
        <f t="shared" si="37"/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8"/>
        <v>2</v>
      </c>
      <c r="Q580" t="s">
        <v>8326</v>
      </c>
      <c r="R580" t="s">
        <v>8327</v>
      </c>
      <c r="S580" s="12">
        <f t="shared" si="39"/>
        <v>42230.328622685185</v>
      </c>
      <c r="T580" s="12">
        <f t="shared" si="37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8"/>
        <v>35</v>
      </c>
      <c r="Q581" t="s">
        <v>8326</v>
      </c>
      <c r="R581" t="s">
        <v>8327</v>
      </c>
      <c r="S581" s="12">
        <f t="shared" si="39"/>
        <v>41968.602118055554</v>
      </c>
      <c r="T581" s="12">
        <f t="shared" si="37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8"/>
        <v>1</v>
      </c>
      <c r="Q582" t="s">
        <v>8326</v>
      </c>
      <c r="R582" t="s">
        <v>8327</v>
      </c>
      <c r="S582" s="12">
        <f t="shared" si="39"/>
        <v>42605.658182870371</v>
      </c>
      <c r="T582" s="12">
        <f t="shared" si="37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ref="O583:O646" si="40">(E583/D583)</f>
        <v>0</v>
      </c>
      <c r="P583" s="7">
        <f t="shared" si="38"/>
        <v>0</v>
      </c>
      <c r="Q583" t="s">
        <v>8326</v>
      </c>
      <c r="R583" t="s">
        <v>8327</v>
      </c>
      <c r="S583" s="12">
        <f t="shared" si="39"/>
        <v>42187.762777777782</v>
      </c>
      <c r="T583" s="12">
        <f t="shared" si="37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0"/>
        <v>0</v>
      </c>
      <c r="P584" s="7">
        <f t="shared" si="38"/>
        <v>0</v>
      </c>
      <c r="Q584" t="s">
        <v>8326</v>
      </c>
      <c r="R584" t="s">
        <v>8327</v>
      </c>
      <c r="S584" s="12">
        <f t="shared" si="39"/>
        <v>42055.489803240736</v>
      </c>
      <c r="T584" s="12">
        <f t="shared" si="37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0"/>
        <v>1.1111111111111112E-4</v>
      </c>
      <c r="P585" s="7">
        <f t="shared" si="38"/>
        <v>1</v>
      </c>
      <c r="Q585" t="s">
        <v>8326</v>
      </c>
      <c r="R585" t="s">
        <v>8327</v>
      </c>
      <c r="S585" s="12">
        <f t="shared" si="39"/>
        <v>42052.68850694444</v>
      </c>
      <c r="T585" s="12">
        <f t="shared" ref="T585:T648" si="41">(((I585/60)/60)/24)+DATE(1970,1,1)+(-6/24)</f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0"/>
        <v>0.01</v>
      </c>
      <c r="P586" s="7">
        <f t="shared" si="38"/>
        <v>5</v>
      </c>
      <c r="Q586" t="s">
        <v>8326</v>
      </c>
      <c r="R586" t="s">
        <v>8327</v>
      </c>
      <c r="S586" s="12">
        <f t="shared" si="39"/>
        <v>42049.466620370367</v>
      </c>
      <c r="T586" s="12">
        <f t="shared" si="41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0"/>
        <v>0</v>
      </c>
      <c r="P587" s="7">
        <f t="shared" si="38"/>
        <v>0</v>
      </c>
      <c r="Q587" t="s">
        <v>8326</v>
      </c>
      <c r="R587" t="s">
        <v>8327</v>
      </c>
      <c r="S587" s="12">
        <f t="shared" si="39"/>
        <v>42283.1409375</v>
      </c>
      <c r="T587" s="12">
        <f t="shared" si="41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0"/>
        <v>5.5999999999999999E-3</v>
      </c>
      <c r="P588" s="7">
        <f t="shared" si="38"/>
        <v>14</v>
      </c>
      <c r="Q588" t="s">
        <v>8326</v>
      </c>
      <c r="R588" t="s">
        <v>8327</v>
      </c>
      <c r="S588" s="12">
        <f t="shared" si="39"/>
        <v>42020.604247685187</v>
      </c>
      <c r="T588" s="12">
        <f t="shared" si="41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0"/>
        <v>9.0833333333333335E-2</v>
      </c>
      <c r="P589" s="7">
        <f t="shared" si="38"/>
        <v>389.28571428571428</v>
      </c>
      <c r="Q589" t="s">
        <v>8326</v>
      </c>
      <c r="R589" t="s">
        <v>8327</v>
      </c>
      <c r="S589" s="12">
        <f t="shared" si="39"/>
        <v>42080.507326388892</v>
      </c>
      <c r="T589" s="12">
        <f t="shared" si="41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0"/>
        <v>3.3444444444444443E-2</v>
      </c>
      <c r="P590" s="7">
        <f t="shared" si="38"/>
        <v>150.5</v>
      </c>
      <c r="Q590" t="s">
        <v>8326</v>
      </c>
      <c r="R590" t="s">
        <v>8327</v>
      </c>
      <c r="S590" s="12">
        <f t="shared" si="39"/>
        <v>42631.519513888896</v>
      </c>
      <c r="T590" s="12">
        <f t="shared" si="41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0"/>
        <v>1.3333333333333334E-4</v>
      </c>
      <c r="P591" s="7">
        <f t="shared" si="38"/>
        <v>1</v>
      </c>
      <c r="Q591" t="s">
        <v>8326</v>
      </c>
      <c r="R591" t="s">
        <v>8327</v>
      </c>
      <c r="S591" s="12">
        <f t="shared" si="39"/>
        <v>42178.364571759259</v>
      </c>
      <c r="T591" s="12">
        <f t="shared" si="41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0"/>
        <v>4.4600000000000001E-2</v>
      </c>
      <c r="P592" s="7">
        <f t="shared" si="38"/>
        <v>24.777777777777779</v>
      </c>
      <c r="Q592" t="s">
        <v>8326</v>
      </c>
      <c r="R592" t="s">
        <v>8327</v>
      </c>
      <c r="S592" s="12">
        <f t="shared" si="39"/>
        <v>42377.304756944446</v>
      </c>
      <c r="T592" s="12">
        <f t="shared" si="41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0"/>
        <v>6.0999999999999997E-4</v>
      </c>
      <c r="P593" s="7">
        <f t="shared" si="38"/>
        <v>30.5</v>
      </c>
      <c r="Q593" t="s">
        <v>8326</v>
      </c>
      <c r="R593" t="s">
        <v>8327</v>
      </c>
      <c r="S593" s="12">
        <f t="shared" si="39"/>
        <v>42177.293171296296</v>
      </c>
      <c r="T593" s="12">
        <f t="shared" si="41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0"/>
        <v>3.3333333333333333E-2</v>
      </c>
      <c r="P594" s="7">
        <f t="shared" si="38"/>
        <v>250</v>
      </c>
      <c r="Q594" t="s">
        <v>8326</v>
      </c>
      <c r="R594" t="s">
        <v>8327</v>
      </c>
      <c r="S594" s="12">
        <f t="shared" si="39"/>
        <v>41945.982175925928</v>
      </c>
      <c r="T594" s="12">
        <f t="shared" si="41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0"/>
        <v>0.23</v>
      </c>
      <c r="P595" s="7">
        <f t="shared" si="38"/>
        <v>16.428571428571427</v>
      </c>
      <c r="Q595" t="s">
        <v>8326</v>
      </c>
      <c r="R595" t="s">
        <v>8327</v>
      </c>
      <c r="S595" s="12">
        <f t="shared" si="39"/>
        <v>42070.427604166667</v>
      </c>
      <c r="T595" s="12">
        <f t="shared" si="41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0"/>
        <v>1.0399999999999999E-3</v>
      </c>
      <c r="P596" s="7">
        <f t="shared" si="38"/>
        <v>13</v>
      </c>
      <c r="Q596" t="s">
        <v>8326</v>
      </c>
      <c r="R596" t="s">
        <v>8327</v>
      </c>
      <c r="S596" s="12">
        <f t="shared" si="39"/>
        <v>42446.530162037037</v>
      </c>
      <c r="T596" s="12">
        <f t="shared" si="41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0"/>
        <v>4.2599999999999999E-3</v>
      </c>
      <c r="P597" s="7">
        <f t="shared" si="38"/>
        <v>53.25</v>
      </c>
      <c r="Q597" t="s">
        <v>8326</v>
      </c>
      <c r="R597" t="s">
        <v>8327</v>
      </c>
      <c r="S597" s="12">
        <f t="shared" si="39"/>
        <v>42082.819884259254</v>
      </c>
      <c r="T597" s="12">
        <f t="shared" si="41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0"/>
        <v>2.9999999999999997E-4</v>
      </c>
      <c r="P598" s="7">
        <f t="shared" si="38"/>
        <v>3</v>
      </c>
      <c r="Q598" t="s">
        <v>8326</v>
      </c>
      <c r="R598" t="s">
        <v>8327</v>
      </c>
      <c r="S598" s="12">
        <f t="shared" si="39"/>
        <v>42646.646898148145</v>
      </c>
      <c r="T598" s="12">
        <f t="shared" si="41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0"/>
        <v>2.6666666666666666E-3</v>
      </c>
      <c r="P599" s="7">
        <f t="shared" si="38"/>
        <v>10</v>
      </c>
      <c r="Q599" t="s">
        <v>8326</v>
      </c>
      <c r="R599" t="s">
        <v>8327</v>
      </c>
      <c r="S599" s="12">
        <f t="shared" si="39"/>
        <v>42545.455266203702</v>
      </c>
      <c r="T599" s="12">
        <f t="shared" si="41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0"/>
        <v>0.34</v>
      </c>
      <c r="P600" s="7">
        <f t="shared" si="38"/>
        <v>121.42857142857143</v>
      </c>
      <c r="Q600" t="s">
        <v>8326</v>
      </c>
      <c r="R600" t="s">
        <v>8327</v>
      </c>
      <c r="S600" s="12">
        <f t="shared" si="39"/>
        <v>41947.75209490741</v>
      </c>
      <c r="T600" s="12">
        <f t="shared" si="41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0"/>
        <v>6.2E-4</v>
      </c>
      <c r="P601" s="7">
        <f t="shared" si="38"/>
        <v>15.5</v>
      </c>
      <c r="Q601" t="s">
        <v>8326</v>
      </c>
      <c r="R601" t="s">
        <v>8327</v>
      </c>
      <c r="S601" s="12">
        <f t="shared" si="39"/>
        <v>42047.562523148154</v>
      </c>
      <c r="T601" s="12">
        <f t="shared" si="41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0"/>
        <v>0.02</v>
      </c>
      <c r="P602" s="7">
        <f t="shared" si="38"/>
        <v>100</v>
      </c>
      <c r="Q602" t="s">
        <v>8326</v>
      </c>
      <c r="R602" t="s">
        <v>8327</v>
      </c>
      <c r="S602" s="12">
        <f t="shared" si="39"/>
        <v>42073.548171296294</v>
      </c>
      <c r="T602" s="12">
        <f t="shared" si="41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0"/>
        <v>1.4E-2</v>
      </c>
      <c r="P603" s="7">
        <f t="shared" si="38"/>
        <v>23.333333333333332</v>
      </c>
      <c r="Q603" t="s">
        <v>8326</v>
      </c>
      <c r="R603" t="s">
        <v>8327</v>
      </c>
      <c r="S603" s="12">
        <f t="shared" si="39"/>
        <v>41969.608090277776</v>
      </c>
      <c r="T603" s="12">
        <f t="shared" si="41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0"/>
        <v>0</v>
      </c>
      <c r="P604" s="7">
        <f t="shared" si="38"/>
        <v>0</v>
      </c>
      <c r="Q604" t="s">
        <v>8326</v>
      </c>
      <c r="R604" t="s">
        <v>8327</v>
      </c>
      <c r="S604" s="12">
        <f t="shared" si="39"/>
        <v>42143.54415509259</v>
      </c>
      <c r="T604" s="12">
        <f t="shared" si="41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0"/>
        <v>3.9334666666666664E-2</v>
      </c>
      <c r="P605" s="7">
        <f t="shared" si="38"/>
        <v>45.386153846153846</v>
      </c>
      <c r="Q605" t="s">
        <v>8326</v>
      </c>
      <c r="R605" t="s">
        <v>8327</v>
      </c>
      <c r="S605" s="12">
        <f t="shared" si="39"/>
        <v>41835.389155092591</v>
      </c>
      <c r="T605" s="12">
        <f t="shared" si="41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0"/>
        <v>0</v>
      </c>
      <c r="P606" s="7">
        <f t="shared" si="38"/>
        <v>0</v>
      </c>
      <c r="Q606" t="s">
        <v>8326</v>
      </c>
      <c r="R606" t="s">
        <v>8327</v>
      </c>
      <c r="S606" s="12">
        <f t="shared" si="39"/>
        <v>41848.785370370373</v>
      </c>
      <c r="T606" s="12">
        <f t="shared" si="41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0"/>
        <v>2.6200000000000001E-2</v>
      </c>
      <c r="P607" s="7">
        <f t="shared" si="38"/>
        <v>16.375</v>
      </c>
      <c r="Q607" t="s">
        <v>8326</v>
      </c>
      <c r="R607" t="s">
        <v>8327</v>
      </c>
      <c r="S607" s="12">
        <f t="shared" si="39"/>
        <v>42194.107731481476</v>
      </c>
      <c r="T607" s="12">
        <f t="shared" si="41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0"/>
        <v>2E-3</v>
      </c>
      <c r="P608" s="7">
        <f t="shared" si="38"/>
        <v>10</v>
      </c>
      <c r="Q608" t="s">
        <v>8326</v>
      </c>
      <c r="R608" t="s">
        <v>8327</v>
      </c>
      <c r="S608" s="12">
        <f t="shared" si="39"/>
        <v>42102.400567129633</v>
      </c>
      <c r="T608" s="12">
        <f t="shared" si="41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0"/>
        <v>0</v>
      </c>
      <c r="P609" s="7">
        <f t="shared" si="38"/>
        <v>0</v>
      </c>
      <c r="Q609" t="s">
        <v>8326</v>
      </c>
      <c r="R609" t="s">
        <v>8327</v>
      </c>
      <c r="S609" s="12">
        <f t="shared" si="39"/>
        <v>42300.575648148151</v>
      </c>
      <c r="T609" s="12">
        <f t="shared" si="41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0"/>
        <v>9.7400000000000004E-3</v>
      </c>
      <c r="P610" s="7">
        <f t="shared" si="38"/>
        <v>292.2</v>
      </c>
      <c r="Q610" t="s">
        <v>8326</v>
      </c>
      <c r="R610" t="s">
        <v>8327</v>
      </c>
      <c r="S610" s="12">
        <f t="shared" si="39"/>
        <v>42140.671064814815</v>
      </c>
      <c r="T610" s="12">
        <f t="shared" si="41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0"/>
        <v>6.41025641025641E-3</v>
      </c>
      <c r="P611" s="7">
        <f t="shared" si="38"/>
        <v>5</v>
      </c>
      <c r="Q611" t="s">
        <v>8326</v>
      </c>
      <c r="R611" t="s">
        <v>8327</v>
      </c>
      <c r="S611" s="12">
        <f t="shared" si="39"/>
        <v>42306.784074074079</v>
      </c>
      <c r="T611" s="12">
        <f t="shared" si="41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0"/>
        <v>0</v>
      </c>
      <c r="P612" s="7">
        <f t="shared" si="38"/>
        <v>0</v>
      </c>
      <c r="Q612" t="s">
        <v>8326</v>
      </c>
      <c r="R612" t="s">
        <v>8327</v>
      </c>
      <c r="S612" s="12">
        <f t="shared" si="39"/>
        <v>42086.58085648148</v>
      </c>
      <c r="T612" s="12">
        <f t="shared" si="41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0"/>
        <v>0</v>
      </c>
      <c r="P613" s="7">
        <f t="shared" si="38"/>
        <v>0</v>
      </c>
      <c r="Q613" t="s">
        <v>8326</v>
      </c>
      <c r="R613" t="s">
        <v>8327</v>
      </c>
      <c r="S613" s="12">
        <f t="shared" si="39"/>
        <v>42328.310613425929</v>
      </c>
      <c r="T613" s="12">
        <f t="shared" si="41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0"/>
        <v>0</v>
      </c>
      <c r="P614" s="7">
        <f t="shared" si="38"/>
        <v>0</v>
      </c>
      <c r="Q614" t="s">
        <v>8326</v>
      </c>
      <c r="R614" t="s">
        <v>8327</v>
      </c>
      <c r="S614" s="12">
        <f t="shared" si="39"/>
        <v>42584.781782407401</v>
      </c>
      <c r="T614" s="12">
        <f t="shared" si="41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0"/>
        <v>0.21363333333333334</v>
      </c>
      <c r="P615" s="7">
        <f t="shared" si="38"/>
        <v>105.93388429752066</v>
      </c>
      <c r="Q615" t="s">
        <v>8326</v>
      </c>
      <c r="R615" t="s">
        <v>8327</v>
      </c>
      <c r="S615" s="12">
        <f t="shared" si="39"/>
        <v>42247.246759259258</v>
      </c>
      <c r="T615" s="12">
        <f t="shared" si="41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0"/>
        <v>0</v>
      </c>
      <c r="P616" s="7">
        <f t="shared" si="38"/>
        <v>0</v>
      </c>
      <c r="Q616" t="s">
        <v>8326</v>
      </c>
      <c r="R616" t="s">
        <v>8327</v>
      </c>
      <c r="S616" s="12">
        <f t="shared" si="39"/>
        <v>42514.811805555553</v>
      </c>
      <c r="T616" s="12">
        <f t="shared" si="41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0"/>
        <v>0</v>
      </c>
      <c r="P617" s="7">
        <f t="shared" si="38"/>
        <v>0</v>
      </c>
      <c r="Q617" t="s">
        <v>8326</v>
      </c>
      <c r="R617" t="s">
        <v>8327</v>
      </c>
      <c r="S617" s="12">
        <f t="shared" si="39"/>
        <v>42241.872210648144</v>
      </c>
      <c r="T617" s="12">
        <f t="shared" si="41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0"/>
        <v>0</v>
      </c>
      <c r="P618" s="7">
        <f t="shared" si="38"/>
        <v>0</v>
      </c>
      <c r="Q618" t="s">
        <v>8326</v>
      </c>
      <c r="R618" t="s">
        <v>8327</v>
      </c>
      <c r="S618" s="12">
        <f t="shared" si="39"/>
        <v>42761.126238425932</v>
      </c>
      <c r="T618" s="12">
        <f t="shared" si="41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0"/>
        <v>0.03</v>
      </c>
      <c r="P619" s="7">
        <f t="shared" si="38"/>
        <v>20</v>
      </c>
      <c r="Q619" t="s">
        <v>8326</v>
      </c>
      <c r="R619" t="s">
        <v>8327</v>
      </c>
      <c r="S619" s="12">
        <f t="shared" si="39"/>
        <v>42087.093090277776</v>
      </c>
      <c r="T619" s="12">
        <f t="shared" si="41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0"/>
        <v>0</v>
      </c>
      <c r="P620" s="7">
        <f t="shared" si="38"/>
        <v>0</v>
      </c>
      <c r="Q620" t="s">
        <v>8326</v>
      </c>
      <c r="R620" t="s">
        <v>8327</v>
      </c>
      <c r="S620" s="12">
        <f t="shared" si="39"/>
        <v>42317.560219907406</v>
      </c>
      <c r="T620" s="12">
        <f t="shared" si="41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0"/>
        <v>3.9999999999999998E-7</v>
      </c>
      <c r="P621" s="7">
        <f t="shared" si="38"/>
        <v>1</v>
      </c>
      <c r="Q621" t="s">
        <v>8326</v>
      </c>
      <c r="R621" t="s">
        <v>8327</v>
      </c>
      <c r="S621" s="12">
        <f t="shared" si="39"/>
        <v>41908.400347222225</v>
      </c>
      <c r="T621" s="12">
        <f t="shared" si="41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0"/>
        <v>0.01</v>
      </c>
      <c r="P622" s="7">
        <f t="shared" si="38"/>
        <v>300</v>
      </c>
      <c r="Q622" t="s">
        <v>8326</v>
      </c>
      <c r="R622" t="s">
        <v>8327</v>
      </c>
      <c r="S622" s="12">
        <f t="shared" si="39"/>
        <v>41831.466874999998</v>
      </c>
      <c r="T622" s="12">
        <f t="shared" si="41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0"/>
        <v>1.044E-2</v>
      </c>
      <c r="P623" s="7">
        <f t="shared" si="38"/>
        <v>87</v>
      </c>
      <c r="Q623" t="s">
        <v>8326</v>
      </c>
      <c r="R623" t="s">
        <v>8327</v>
      </c>
      <c r="S623" s="12">
        <f t="shared" si="39"/>
        <v>42528.737696759257</v>
      </c>
      <c r="T623" s="12">
        <f t="shared" si="41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0"/>
        <v>5.6833333333333333E-2</v>
      </c>
      <c r="P624" s="7">
        <f t="shared" si="38"/>
        <v>37.888888888888886</v>
      </c>
      <c r="Q624" t="s">
        <v>8326</v>
      </c>
      <c r="R624" t="s">
        <v>8327</v>
      </c>
      <c r="S624" s="12">
        <f t="shared" si="39"/>
        <v>42532.524745370371</v>
      </c>
      <c r="T624" s="12">
        <f t="shared" si="41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0"/>
        <v>0</v>
      </c>
      <c r="P625" s="7">
        <f t="shared" si="38"/>
        <v>0</v>
      </c>
      <c r="Q625" t="s">
        <v>8326</v>
      </c>
      <c r="R625" t="s">
        <v>8327</v>
      </c>
      <c r="S625" s="12">
        <f t="shared" si="39"/>
        <v>42121.759224537032</v>
      </c>
      <c r="T625" s="12">
        <f t="shared" si="41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0"/>
        <v>0</v>
      </c>
      <c r="P626" s="7">
        <f t="shared" si="38"/>
        <v>0</v>
      </c>
      <c r="Q626" t="s">
        <v>8326</v>
      </c>
      <c r="R626" t="s">
        <v>8327</v>
      </c>
      <c r="S626" s="12">
        <f t="shared" si="39"/>
        <v>42108.738900462966</v>
      </c>
      <c r="T626" s="12">
        <f t="shared" si="41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0"/>
        <v>0</v>
      </c>
      <c r="P627" s="7">
        <f t="shared" si="38"/>
        <v>0</v>
      </c>
      <c r="Q627" t="s">
        <v>8326</v>
      </c>
      <c r="R627" t="s">
        <v>8327</v>
      </c>
      <c r="S627" s="12">
        <f t="shared" si="39"/>
        <v>42790.645567129628</v>
      </c>
      <c r="T627" s="12">
        <f t="shared" si="41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0"/>
        <v>0.17380000000000001</v>
      </c>
      <c r="P628" s="7">
        <f t="shared" si="38"/>
        <v>111.41025641025641</v>
      </c>
      <c r="Q628" t="s">
        <v>8326</v>
      </c>
      <c r="R628" t="s">
        <v>8327</v>
      </c>
      <c r="S628" s="12">
        <f t="shared" si="39"/>
        <v>42198.309479166666</v>
      </c>
      <c r="T628" s="12">
        <f t="shared" si="41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0"/>
        <v>2.0000000000000001E-4</v>
      </c>
      <c r="P629" s="7">
        <f t="shared" si="38"/>
        <v>90</v>
      </c>
      <c r="Q629" t="s">
        <v>8326</v>
      </c>
      <c r="R629" t="s">
        <v>8327</v>
      </c>
      <c r="S629" s="12">
        <f t="shared" si="39"/>
        <v>42384.056840277779</v>
      </c>
      <c r="T629" s="12">
        <f t="shared" si="41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0"/>
        <v>0</v>
      </c>
      <c r="P630" s="7">
        <f t="shared" si="38"/>
        <v>0</v>
      </c>
      <c r="Q630" t="s">
        <v>8326</v>
      </c>
      <c r="R630" t="s">
        <v>8327</v>
      </c>
      <c r="S630" s="12">
        <f t="shared" si="39"/>
        <v>41803.442789351851</v>
      </c>
      <c r="T630" s="12">
        <f t="shared" si="41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0"/>
        <v>1.75E-3</v>
      </c>
      <c r="P631" s="7">
        <f t="shared" si="38"/>
        <v>116.66666666666667</v>
      </c>
      <c r="Q631" t="s">
        <v>8326</v>
      </c>
      <c r="R631" t="s">
        <v>8327</v>
      </c>
      <c r="S631" s="12">
        <f t="shared" si="39"/>
        <v>42474.387824074074</v>
      </c>
      <c r="T631" s="12">
        <f t="shared" si="41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0"/>
        <v>8.3340278356529708E-4</v>
      </c>
      <c r="P632" s="7">
        <f t="shared" si="38"/>
        <v>10</v>
      </c>
      <c r="Q632" t="s">
        <v>8326</v>
      </c>
      <c r="R632" t="s">
        <v>8327</v>
      </c>
      <c r="S632" s="12">
        <f t="shared" si="39"/>
        <v>42223.369456018518</v>
      </c>
      <c r="T632" s="12">
        <f t="shared" si="41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0"/>
        <v>1.38E-2</v>
      </c>
      <c r="P633" s="7">
        <f t="shared" si="38"/>
        <v>76.666666666666671</v>
      </c>
      <c r="Q633" t="s">
        <v>8326</v>
      </c>
      <c r="R633" t="s">
        <v>8327</v>
      </c>
      <c r="S633" s="12">
        <f t="shared" si="39"/>
        <v>42489.522326388891</v>
      </c>
      <c r="T633" s="12">
        <f t="shared" si="41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0"/>
        <v>0</v>
      </c>
      <c r="P634" s="7">
        <f t="shared" si="38"/>
        <v>0</v>
      </c>
      <c r="Q634" t="s">
        <v>8326</v>
      </c>
      <c r="R634" t="s">
        <v>8327</v>
      </c>
      <c r="S634" s="12">
        <f t="shared" si="39"/>
        <v>42303.409317129626</v>
      </c>
      <c r="T634" s="12">
        <f t="shared" si="41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0"/>
        <v>0.1245</v>
      </c>
      <c r="P635" s="7">
        <f t="shared" si="38"/>
        <v>49.8</v>
      </c>
      <c r="Q635" t="s">
        <v>8326</v>
      </c>
      <c r="R635" t="s">
        <v>8327</v>
      </c>
      <c r="S635" s="12">
        <f t="shared" si="39"/>
        <v>42507.04932870371</v>
      </c>
      <c r="T635" s="12">
        <f t="shared" si="41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0"/>
        <v>2.0000000000000001E-4</v>
      </c>
      <c r="P636" s="7">
        <f t="shared" si="38"/>
        <v>1</v>
      </c>
      <c r="Q636" t="s">
        <v>8326</v>
      </c>
      <c r="R636" t="s">
        <v>8327</v>
      </c>
      <c r="S636" s="12">
        <f t="shared" si="39"/>
        <v>42031.678576388891</v>
      </c>
      <c r="T636" s="12">
        <f t="shared" si="41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0"/>
        <v>8.0000000000000007E-5</v>
      </c>
      <c r="P637" s="7">
        <f t="shared" si="38"/>
        <v>2</v>
      </c>
      <c r="Q637" t="s">
        <v>8326</v>
      </c>
      <c r="R637" t="s">
        <v>8327</v>
      </c>
      <c r="S637" s="12">
        <f t="shared" si="39"/>
        <v>42075.842152777783</v>
      </c>
      <c r="T637" s="12">
        <f t="shared" si="41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0"/>
        <v>2E-3</v>
      </c>
      <c r="P638" s="7">
        <f t="shared" si="38"/>
        <v>4</v>
      </c>
      <c r="Q638" t="s">
        <v>8326</v>
      </c>
      <c r="R638" t="s">
        <v>8327</v>
      </c>
      <c r="S638" s="12">
        <f t="shared" si="39"/>
        <v>42131.205439814818</v>
      </c>
      <c r="T638" s="12">
        <f t="shared" si="41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0"/>
        <v>0</v>
      </c>
      <c r="P639" s="7">
        <f t="shared" si="38"/>
        <v>0</v>
      </c>
      <c r="Q639" t="s">
        <v>8326</v>
      </c>
      <c r="R639" t="s">
        <v>8327</v>
      </c>
      <c r="S639" s="12">
        <f t="shared" si="39"/>
        <v>42762.712013888886</v>
      </c>
      <c r="T639" s="12">
        <f t="shared" si="41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0"/>
        <v>9.0000000000000006E-5</v>
      </c>
      <c r="P640" s="7">
        <f t="shared" si="38"/>
        <v>3</v>
      </c>
      <c r="Q640" t="s">
        <v>8326</v>
      </c>
      <c r="R640" t="s">
        <v>8327</v>
      </c>
      <c r="S640" s="12">
        <f t="shared" si="39"/>
        <v>42759.343310185184</v>
      </c>
      <c r="T640" s="12">
        <f t="shared" si="41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0"/>
        <v>9.9999999999999995E-7</v>
      </c>
      <c r="P641" s="7">
        <f t="shared" ref="P641:P704" si="42">IFERROR(E641/L641,0)</f>
        <v>1</v>
      </c>
      <c r="Q641" t="s">
        <v>8326</v>
      </c>
      <c r="R641" t="s">
        <v>8327</v>
      </c>
      <c r="S641" s="12">
        <f t="shared" si="39"/>
        <v>41865.333275462966</v>
      </c>
      <c r="T641" s="12">
        <f t="shared" si="41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0"/>
        <v>1.4428571428571428</v>
      </c>
      <c r="P642" s="7">
        <f t="shared" si="42"/>
        <v>50.5</v>
      </c>
      <c r="Q642" t="s">
        <v>8326</v>
      </c>
      <c r="R642" t="s">
        <v>8327</v>
      </c>
      <c r="S642" s="12">
        <f t="shared" si="39"/>
        <v>42683.170312500006</v>
      </c>
      <c r="T642" s="12">
        <f t="shared" si="41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7">
        <f t="shared" si="42"/>
        <v>151.31746031746033</v>
      </c>
      <c r="Q643" t="s">
        <v>8326</v>
      </c>
      <c r="R643" t="s">
        <v>8328</v>
      </c>
      <c r="S643" s="12">
        <f t="shared" ref="S643:T706" si="43">(((J643/60)/60)/24)+DATE(1970,1,1)+(-6/24)</f>
        <v>42199.32</v>
      </c>
      <c r="T643" s="12">
        <f t="shared" si="41"/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2"/>
        <v>134.3592456301748</v>
      </c>
      <c r="Q644" t="s">
        <v>8326</v>
      </c>
      <c r="R644" t="s">
        <v>8328</v>
      </c>
      <c r="S644" s="12">
        <f t="shared" si="43"/>
        <v>42199.401319444441</v>
      </c>
      <c r="T644" s="12">
        <f t="shared" si="41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2"/>
        <v>174.02631578947367</v>
      </c>
      <c r="Q645" t="s">
        <v>8326</v>
      </c>
      <c r="R645" t="s">
        <v>8328</v>
      </c>
      <c r="S645" s="12">
        <f t="shared" si="43"/>
        <v>42100.392071759255</v>
      </c>
      <c r="T645" s="12">
        <f t="shared" si="41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2"/>
        <v>73.486268364348675</v>
      </c>
      <c r="Q646" t="s">
        <v>8326</v>
      </c>
      <c r="R646" t="s">
        <v>8328</v>
      </c>
      <c r="S646" s="12">
        <f t="shared" si="43"/>
        <v>41898.415960648148</v>
      </c>
      <c r="T646" s="12">
        <f t="shared" si="41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ref="O647:O710" si="44">(E647/D647)</f>
        <v>2.7869999999999999</v>
      </c>
      <c r="P647" s="7">
        <f t="shared" si="42"/>
        <v>23.518987341772153</v>
      </c>
      <c r="Q647" t="s">
        <v>8326</v>
      </c>
      <c r="R647" t="s">
        <v>8328</v>
      </c>
      <c r="S647" s="12">
        <f t="shared" si="43"/>
        <v>42563.776319444441</v>
      </c>
      <c r="T647" s="12">
        <f t="shared" si="41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4"/>
        <v>1.3187625000000001</v>
      </c>
      <c r="P648" s="7">
        <f t="shared" si="42"/>
        <v>39.074444444444445</v>
      </c>
      <c r="Q648" t="s">
        <v>8326</v>
      </c>
      <c r="R648" t="s">
        <v>8328</v>
      </c>
      <c r="S648" s="12">
        <f t="shared" si="43"/>
        <v>41832.602627314816</v>
      </c>
      <c r="T648" s="12">
        <f t="shared" si="41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4"/>
        <v>1.0705</v>
      </c>
      <c r="P649" s="7">
        <f t="shared" si="42"/>
        <v>125.94117647058823</v>
      </c>
      <c r="Q649" t="s">
        <v>8326</v>
      </c>
      <c r="R649" t="s">
        <v>8328</v>
      </c>
      <c r="S649" s="12">
        <f t="shared" si="43"/>
        <v>42416.517928240741</v>
      </c>
      <c r="T649" s="12">
        <f t="shared" ref="T649:T712" si="45">(((I649/60)/60)/24)+DATE(1970,1,1)+(-6/24)</f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4"/>
        <v>1.2682285714285715</v>
      </c>
      <c r="P650" s="7">
        <f t="shared" si="42"/>
        <v>1644</v>
      </c>
      <c r="Q650" t="s">
        <v>8326</v>
      </c>
      <c r="R650" t="s">
        <v>8328</v>
      </c>
      <c r="S650" s="12">
        <f t="shared" si="43"/>
        <v>41891.443379629629</v>
      </c>
      <c r="T650" s="12">
        <f t="shared" si="4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4"/>
        <v>1.3996</v>
      </c>
      <c r="P651" s="7">
        <f t="shared" si="42"/>
        <v>42.670731707317074</v>
      </c>
      <c r="Q651" t="s">
        <v>8326</v>
      </c>
      <c r="R651" t="s">
        <v>8328</v>
      </c>
      <c r="S651" s="12">
        <f t="shared" si="43"/>
        <v>41877.662187499998</v>
      </c>
      <c r="T651" s="12">
        <f t="shared" si="4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4"/>
        <v>1.1240000000000001</v>
      </c>
      <c r="P652" s="7">
        <f t="shared" si="42"/>
        <v>35.125</v>
      </c>
      <c r="Q652" t="s">
        <v>8326</v>
      </c>
      <c r="R652" t="s">
        <v>8328</v>
      </c>
      <c r="S652" s="12">
        <f t="shared" si="43"/>
        <v>41931.786851851852</v>
      </c>
      <c r="T652" s="12">
        <f t="shared" si="4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4"/>
        <v>1.00528</v>
      </c>
      <c r="P653" s="7">
        <f t="shared" si="42"/>
        <v>239.35238095238094</v>
      </c>
      <c r="Q653" t="s">
        <v>8326</v>
      </c>
      <c r="R653" t="s">
        <v>8328</v>
      </c>
      <c r="S653" s="12">
        <f t="shared" si="43"/>
        <v>41955.767488425925</v>
      </c>
      <c r="T653" s="12">
        <f t="shared" si="4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4"/>
        <v>1.0046666666666666</v>
      </c>
      <c r="P654" s="7">
        <f t="shared" si="42"/>
        <v>107.64285714285714</v>
      </c>
      <c r="Q654" t="s">
        <v>8326</v>
      </c>
      <c r="R654" t="s">
        <v>8328</v>
      </c>
      <c r="S654" s="12">
        <f t="shared" si="43"/>
        <v>42675.440393518518</v>
      </c>
      <c r="T654" s="12">
        <f t="shared" si="4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4"/>
        <v>1.4144600000000001</v>
      </c>
      <c r="P655" s="7">
        <f t="shared" si="42"/>
        <v>95.830623306233065</v>
      </c>
      <c r="Q655" t="s">
        <v>8326</v>
      </c>
      <c r="R655" t="s">
        <v>8328</v>
      </c>
      <c r="S655" s="12">
        <f t="shared" si="43"/>
        <v>42199.368518518517</v>
      </c>
      <c r="T655" s="12">
        <f t="shared" si="4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4"/>
        <v>2.6729166666666666</v>
      </c>
      <c r="P656" s="7">
        <f t="shared" si="42"/>
        <v>31.663376110562684</v>
      </c>
      <c r="Q656" t="s">
        <v>8326</v>
      </c>
      <c r="R656" t="s">
        <v>8328</v>
      </c>
      <c r="S656" s="12">
        <f t="shared" si="43"/>
        <v>42163.707326388889</v>
      </c>
      <c r="T656" s="12">
        <f t="shared" si="4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4"/>
        <v>1.4688749999999999</v>
      </c>
      <c r="P657" s="7">
        <f t="shared" si="42"/>
        <v>42.886861313868614</v>
      </c>
      <c r="Q657" t="s">
        <v>8326</v>
      </c>
      <c r="R657" t="s">
        <v>8328</v>
      </c>
      <c r="S657" s="12">
        <f t="shared" si="43"/>
        <v>42045.707314814819</v>
      </c>
      <c r="T657" s="12">
        <f t="shared" si="4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4"/>
        <v>2.1356000000000002</v>
      </c>
      <c r="P658" s="7">
        <f t="shared" si="42"/>
        <v>122.73563218390805</v>
      </c>
      <c r="Q658" t="s">
        <v>8326</v>
      </c>
      <c r="R658" t="s">
        <v>8328</v>
      </c>
      <c r="S658" s="12">
        <f t="shared" si="43"/>
        <v>42417.554618055554</v>
      </c>
      <c r="T658" s="12">
        <f t="shared" si="45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4"/>
        <v>1.2569999999999999</v>
      </c>
      <c r="P659" s="7">
        <f t="shared" si="42"/>
        <v>190.45454545454547</v>
      </c>
      <c r="Q659" t="s">
        <v>8326</v>
      </c>
      <c r="R659" t="s">
        <v>8328</v>
      </c>
      <c r="S659" s="12">
        <f t="shared" si="43"/>
        <v>42331.59574074074</v>
      </c>
      <c r="T659" s="12">
        <f t="shared" si="4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4"/>
        <v>1.0446206037108834</v>
      </c>
      <c r="P660" s="7">
        <f t="shared" si="42"/>
        <v>109.33695652173913</v>
      </c>
      <c r="Q660" t="s">
        <v>8326</v>
      </c>
      <c r="R660" t="s">
        <v>8328</v>
      </c>
      <c r="S660" s="12">
        <f t="shared" si="43"/>
        <v>42178.910752314812</v>
      </c>
      <c r="T660" s="12">
        <f t="shared" si="4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4"/>
        <v>1.0056666666666667</v>
      </c>
      <c r="P661" s="7">
        <f t="shared" si="42"/>
        <v>143.66666666666666</v>
      </c>
      <c r="Q661" t="s">
        <v>8326</v>
      </c>
      <c r="R661" t="s">
        <v>8328</v>
      </c>
      <c r="S661" s="12">
        <f t="shared" si="43"/>
        <v>42209.343692129631</v>
      </c>
      <c r="T661" s="12">
        <f t="shared" si="4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4"/>
        <v>3.058E-2</v>
      </c>
      <c r="P662" s="7">
        <f t="shared" si="42"/>
        <v>84.944444444444443</v>
      </c>
      <c r="Q662" t="s">
        <v>8326</v>
      </c>
      <c r="R662" t="s">
        <v>8328</v>
      </c>
      <c r="S662" s="12">
        <f t="shared" si="43"/>
        <v>41922.491655092592</v>
      </c>
      <c r="T662" s="12">
        <f t="shared" si="45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4"/>
        <v>9.4999999999999998E-3</v>
      </c>
      <c r="P663" s="7">
        <f t="shared" si="42"/>
        <v>10.555555555555555</v>
      </c>
      <c r="Q663" t="s">
        <v>8326</v>
      </c>
      <c r="R663" t="s">
        <v>8328</v>
      </c>
      <c r="S663" s="12">
        <f t="shared" si="43"/>
        <v>42636.395358796297</v>
      </c>
      <c r="T663" s="12">
        <f t="shared" si="4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4"/>
        <v>4.0000000000000001E-3</v>
      </c>
      <c r="P664" s="7">
        <f t="shared" si="42"/>
        <v>39</v>
      </c>
      <c r="Q664" t="s">
        <v>8326</v>
      </c>
      <c r="R664" t="s">
        <v>8328</v>
      </c>
      <c r="S664" s="12">
        <f t="shared" si="43"/>
        <v>41990.188043981485</v>
      </c>
      <c r="T664" s="12">
        <f t="shared" si="4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4"/>
        <v>3.5000000000000001E-3</v>
      </c>
      <c r="P665" s="7">
        <f t="shared" si="42"/>
        <v>100</v>
      </c>
      <c r="Q665" t="s">
        <v>8326</v>
      </c>
      <c r="R665" t="s">
        <v>8328</v>
      </c>
      <c r="S665" s="12">
        <f t="shared" si="43"/>
        <v>42173.593240740738</v>
      </c>
      <c r="T665" s="12">
        <f t="shared" si="4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4"/>
        <v>7.5333333333333335E-2</v>
      </c>
      <c r="P666" s="7">
        <f t="shared" si="42"/>
        <v>31.172413793103448</v>
      </c>
      <c r="Q666" t="s">
        <v>8326</v>
      </c>
      <c r="R666" t="s">
        <v>8328</v>
      </c>
      <c r="S666" s="12">
        <f t="shared" si="43"/>
        <v>42077.416377314818</v>
      </c>
      <c r="T666" s="12">
        <f t="shared" si="4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4"/>
        <v>0.18640000000000001</v>
      </c>
      <c r="P667" s="7">
        <f t="shared" si="42"/>
        <v>155.33333333333334</v>
      </c>
      <c r="Q667" t="s">
        <v>8326</v>
      </c>
      <c r="R667" t="s">
        <v>8328</v>
      </c>
      <c r="S667" s="12">
        <f t="shared" si="43"/>
        <v>42688.461354166662</v>
      </c>
      <c r="T667" s="12">
        <f t="shared" si="4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4"/>
        <v>4.0000000000000003E-5</v>
      </c>
      <c r="P668" s="7">
        <f t="shared" si="42"/>
        <v>2</v>
      </c>
      <c r="Q668" t="s">
        <v>8326</v>
      </c>
      <c r="R668" t="s">
        <v>8328</v>
      </c>
      <c r="S668" s="12">
        <f t="shared" si="43"/>
        <v>41838.582152777781</v>
      </c>
      <c r="T668" s="12">
        <f t="shared" si="45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4"/>
        <v>0.1002</v>
      </c>
      <c r="P669" s="7">
        <f t="shared" si="42"/>
        <v>178.92857142857142</v>
      </c>
      <c r="Q669" t="s">
        <v>8326</v>
      </c>
      <c r="R669" t="s">
        <v>8328</v>
      </c>
      <c r="S669" s="12">
        <f t="shared" si="43"/>
        <v>42632.123414351852</v>
      </c>
      <c r="T669" s="12">
        <f t="shared" si="4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4"/>
        <v>4.5600000000000002E-2</v>
      </c>
      <c r="P670" s="7">
        <f t="shared" si="42"/>
        <v>27.36</v>
      </c>
      <c r="Q670" t="s">
        <v>8326</v>
      </c>
      <c r="R670" t="s">
        <v>8328</v>
      </c>
      <c r="S670" s="12">
        <f t="shared" si="43"/>
        <v>42090.581273148149</v>
      </c>
      <c r="T670" s="12">
        <f t="shared" si="4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4"/>
        <v>0.21507499999999999</v>
      </c>
      <c r="P671" s="7">
        <f t="shared" si="42"/>
        <v>1536.25</v>
      </c>
      <c r="Q671" t="s">
        <v>8326</v>
      </c>
      <c r="R671" t="s">
        <v>8328</v>
      </c>
      <c r="S671" s="12">
        <f t="shared" si="43"/>
        <v>42527.375671296293</v>
      </c>
      <c r="T671" s="12">
        <f t="shared" si="4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4"/>
        <v>0.29276666666666668</v>
      </c>
      <c r="P672" s="7">
        <f t="shared" si="42"/>
        <v>84.99677419354839</v>
      </c>
      <c r="Q672" t="s">
        <v>8326</v>
      </c>
      <c r="R672" t="s">
        <v>8328</v>
      </c>
      <c r="S672" s="12">
        <f t="shared" si="43"/>
        <v>42506.459722222222</v>
      </c>
      <c r="T672" s="12">
        <f t="shared" si="4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4"/>
        <v>0.39426666666666665</v>
      </c>
      <c r="P673" s="7">
        <f t="shared" si="42"/>
        <v>788.5333333333333</v>
      </c>
      <c r="Q673" t="s">
        <v>8326</v>
      </c>
      <c r="R673" t="s">
        <v>8328</v>
      </c>
      <c r="S673" s="12">
        <f t="shared" si="43"/>
        <v>41984.442731481482</v>
      </c>
      <c r="T673" s="12">
        <f t="shared" si="4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4"/>
        <v>0.21628</v>
      </c>
      <c r="P674" s="7">
        <f t="shared" si="42"/>
        <v>50.29767441860465</v>
      </c>
      <c r="Q674" t="s">
        <v>8326</v>
      </c>
      <c r="R674" t="s">
        <v>8328</v>
      </c>
      <c r="S674" s="12">
        <f t="shared" si="43"/>
        <v>41973.969490740739</v>
      </c>
      <c r="T674" s="12">
        <f t="shared" si="4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4"/>
        <v>2.0500000000000002E-3</v>
      </c>
      <c r="P675" s="7">
        <f t="shared" si="42"/>
        <v>68.333333333333329</v>
      </c>
      <c r="Q675" t="s">
        <v>8326</v>
      </c>
      <c r="R675" t="s">
        <v>8328</v>
      </c>
      <c r="S675" s="12">
        <f t="shared" si="43"/>
        <v>41838.590474537035</v>
      </c>
      <c r="T675" s="12">
        <f t="shared" si="4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4"/>
        <v>2.9999999999999997E-4</v>
      </c>
      <c r="P676" s="7">
        <f t="shared" si="42"/>
        <v>7.5</v>
      </c>
      <c r="Q676" t="s">
        <v>8326</v>
      </c>
      <c r="R676" t="s">
        <v>8328</v>
      </c>
      <c r="S676" s="12">
        <f t="shared" si="43"/>
        <v>41802.866053240738</v>
      </c>
      <c r="T676" s="12">
        <f t="shared" si="4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4"/>
        <v>0.14849999999999999</v>
      </c>
      <c r="P677" s="7">
        <f t="shared" si="42"/>
        <v>34.269230769230766</v>
      </c>
      <c r="Q677" t="s">
        <v>8326</v>
      </c>
      <c r="R677" t="s">
        <v>8328</v>
      </c>
      <c r="S677" s="12">
        <f t="shared" si="43"/>
        <v>41975.680601851855</v>
      </c>
      <c r="T677" s="12">
        <f t="shared" si="4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4"/>
        <v>1.4710000000000001E-2</v>
      </c>
      <c r="P678" s="7">
        <f t="shared" si="42"/>
        <v>61.291666666666664</v>
      </c>
      <c r="Q678" t="s">
        <v>8326</v>
      </c>
      <c r="R678" t="s">
        <v>8328</v>
      </c>
      <c r="S678" s="12">
        <f t="shared" si="43"/>
        <v>42012.518298611118</v>
      </c>
      <c r="T678" s="12">
        <f t="shared" si="45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4"/>
        <v>0.25584000000000001</v>
      </c>
      <c r="P679" s="7">
        <f t="shared" si="42"/>
        <v>133.25</v>
      </c>
      <c r="Q679" t="s">
        <v>8326</v>
      </c>
      <c r="R679" t="s">
        <v>8328</v>
      </c>
      <c r="S679" s="12">
        <f t="shared" si="43"/>
        <v>42504.153877314813</v>
      </c>
      <c r="T679" s="12">
        <f t="shared" si="4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4"/>
        <v>3.8206896551724136E-2</v>
      </c>
      <c r="P680" s="7">
        <f t="shared" si="42"/>
        <v>65.17647058823529</v>
      </c>
      <c r="Q680" t="s">
        <v>8326</v>
      </c>
      <c r="R680" t="s">
        <v>8328</v>
      </c>
      <c r="S680" s="12">
        <f t="shared" si="43"/>
        <v>42481.126597222217</v>
      </c>
      <c r="T680" s="12">
        <f t="shared" si="4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4"/>
        <v>0.15485964912280703</v>
      </c>
      <c r="P681" s="7">
        <f t="shared" si="42"/>
        <v>93.90425531914893</v>
      </c>
      <c r="Q681" t="s">
        <v>8326</v>
      </c>
      <c r="R681" t="s">
        <v>8328</v>
      </c>
      <c r="S681" s="12">
        <f t="shared" si="43"/>
        <v>42556.445706018523</v>
      </c>
      <c r="T681" s="12">
        <f t="shared" si="4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4"/>
        <v>0.25912000000000002</v>
      </c>
      <c r="P682" s="7">
        <f t="shared" si="42"/>
        <v>150.65116279069767</v>
      </c>
      <c r="Q682" t="s">
        <v>8326</v>
      </c>
      <c r="R682" t="s">
        <v>8328</v>
      </c>
      <c r="S682" s="12">
        <f t="shared" si="43"/>
        <v>41864.251516203702</v>
      </c>
      <c r="T682" s="12">
        <f t="shared" si="4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4"/>
        <v>4.0000000000000002E-4</v>
      </c>
      <c r="P683" s="7">
        <f t="shared" si="42"/>
        <v>1</v>
      </c>
      <c r="Q683" t="s">
        <v>8326</v>
      </c>
      <c r="R683" t="s">
        <v>8328</v>
      </c>
      <c r="S683" s="12">
        <f t="shared" si="43"/>
        <v>42639.555601851855</v>
      </c>
      <c r="T683" s="12">
        <f t="shared" si="4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4"/>
        <v>1.06E-3</v>
      </c>
      <c r="P684" s="7">
        <f t="shared" si="42"/>
        <v>13.25</v>
      </c>
      <c r="Q684" t="s">
        <v>8326</v>
      </c>
      <c r="R684" t="s">
        <v>8328</v>
      </c>
      <c r="S684" s="12">
        <f t="shared" si="43"/>
        <v>42778.515300925923</v>
      </c>
      <c r="T684" s="12">
        <f t="shared" si="45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4"/>
        <v>8.5142857142857138E-3</v>
      </c>
      <c r="P685" s="7">
        <f t="shared" si="42"/>
        <v>99.333333333333329</v>
      </c>
      <c r="Q685" t="s">
        <v>8326</v>
      </c>
      <c r="R685" t="s">
        <v>8328</v>
      </c>
      <c r="S685" s="12">
        <f t="shared" si="43"/>
        <v>42634.650046296301</v>
      </c>
      <c r="T685" s="12">
        <f t="shared" si="4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4"/>
        <v>7.4837500000000001E-2</v>
      </c>
      <c r="P686" s="7">
        <f t="shared" si="42"/>
        <v>177.39259259259259</v>
      </c>
      <c r="Q686" t="s">
        <v>8326</v>
      </c>
      <c r="R686" t="s">
        <v>8328</v>
      </c>
      <c r="S686" s="12">
        <f t="shared" si="43"/>
        <v>41809.223275462966</v>
      </c>
      <c r="T686" s="12">
        <f t="shared" si="4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4"/>
        <v>0.27650000000000002</v>
      </c>
      <c r="P687" s="7">
        <f t="shared" si="42"/>
        <v>55.3</v>
      </c>
      <c r="Q687" t="s">
        <v>8326</v>
      </c>
      <c r="R687" t="s">
        <v>8328</v>
      </c>
      <c r="S687" s="12">
        <f t="shared" si="43"/>
        <v>41971.616574074069</v>
      </c>
      <c r="T687" s="12">
        <f t="shared" si="4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4"/>
        <v>0</v>
      </c>
      <c r="P688" s="7">
        <f t="shared" si="42"/>
        <v>0</v>
      </c>
      <c r="Q688" t="s">
        <v>8326</v>
      </c>
      <c r="R688" t="s">
        <v>8328</v>
      </c>
      <c r="S688" s="12">
        <f t="shared" si="43"/>
        <v>42189.423263888893</v>
      </c>
      <c r="T688" s="12">
        <f t="shared" si="4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4"/>
        <v>3.5499999999999997E-2</v>
      </c>
      <c r="P689" s="7">
        <f t="shared" si="42"/>
        <v>591.66666666666663</v>
      </c>
      <c r="Q689" t="s">
        <v>8326</v>
      </c>
      <c r="R689" t="s">
        <v>8328</v>
      </c>
      <c r="S689" s="12">
        <f t="shared" si="43"/>
        <v>42711.500613425931</v>
      </c>
      <c r="T689" s="12">
        <f t="shared" si="4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4"/>
        <v>0.72989999999999999</v>
      </c>
      <c r="P690" s="7">
        <f t="shared" si="42"/>
        <v>405.5</v>
      </c>
      <c r="Q690" t="s">
        <v>8326</v>
      </c>
      <c r="R690" t="s">
        <v>8328</v>
      </c>
      <c r="S690" s="12">
        <f t="shared" si="43"/>
        <v>42261.854780092588</v>
      </c>
      <c r="T690" s="12">
        <f t="shared" si="4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4"/>
        <v>0.57648750000000004</v>
      </c>
      <c r="P691" s="7">
        <f t="shared" si="42"/>
        <v>343.14732142857144</v>
      </c>
      <c r="Q691" t="s">
        <v>8326</v>
      </c>
      <c r="R691" t="s">
        <v>8328</v>
      </c>
      <c r="S691" s="12">
        <f t="shared" si="43"/>
        <v>42675.41778935185</v>
      </c>
      <c r="T691" s="12">
        <f t="shared" si="4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4"/>
        <v>0.1234</v>
      </c>
      <c r="P692" s="7">
        <f t="shared" si="42"/>
        <v>72.588235294117652</v>
      </c>
      <c r="Q692" t="s">
        <v>8326</v>
      </c>
      <c r="R692" t="s">
        <v>8328</v>
      </c>
      <c r="S692" s="12">
        <f t="shared" si="43"/>
        <v>42579.384733796294</v>
      </c>
      <c r="T692" s="12">
        <f t="shared" si="4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4"/>
        <v>5.1999999999999998E-3</v>
      </c>
      <c r="P693" s="7">
        <f t="shared" si="42"/>
        <v>26</v>
      </c>
      <c r="Q693" t="s">
        <v>8326</v>
      </c>
      <c r="R693" t="s">
        <v>8328</v>
      </c>
      <c r="S693" s="12">
        <f t="shared" si="43"/>
        <v>42157.778310185182</v>
      </c>
      <c r="T693" s="12">
        <f t="shared" si="4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4"/>
        <v>6.5299999999999997E-2</v>
      </c>
      <c r="P694" s="7">
        <f t="shared" si="42"/>
        <v>6.4975124378109452</v>
      </c>
      <c r="Q694" t="s">
        <v>8326</v>
      </c>
      <c r="R694" t="s">
        <v>8328</v>
      </c>
      <c r="S694" s="12">
        <f t="shared" si="43"/>
        <v>42696.12572916667</v>
      </c>
      <c r="T694" s="12">
        <f t="shared" si="4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4"/>
        <v>0.35338000000000003</v>
      </c>
      <c r="P695" s="7">
        <f t="shared" si="42"/>
        <v>119.38513513513513</v>
      </c>
      <c r="Q695" t="s">
        <v>8326</v>
      </c>
      <c r="R695" t="s">
        <v>8328</v>
      </c>
      <c r="S695" s="12">
        <f t="shared" si="43"/>
        <v>42094.558182870373</v>
      </c>
      <c r="T695" s="12">
        <f t="shared" si="4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4"/>
        <v>3.933333333333333E-3</v>
      </c>
      <c r="P696" s="7">
        <f t="shared" si="42"/>
        <v>84.285714285714292</v>
      </c>
      <c r="Q696" t="s">
        <v>8326</v>
      </c>
      <c r="R696" t="s">
        <v>8328</v>
      </c>
      <c r="S696" s="12">
        <f t="shared" si="43"/>
        <v>42737.413877314815</v>
      </c>
      <c r="T696" s="12">
        <f t="shared" si="4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4"/>
        <v>1.06E-2</v>
      </c>
      <c r="P697" s="7">
        <f t="shared" si="42"/>
        <v>90.857142857142861</v>
      </c>
      <c r="Q697" t="s">
        <v>8326</v>
      </c>
      <c r="R697" t="s">
        <v>8328</v>
      </c>
      <c r="S697" s="12">
        <f t="shared" si="43"/>
        <v>41913.271064814813</v>
      </c>
      <c r="T697" s="12">
        <f t="shared" si="4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4"/>
        <v>5.7142857142857145E-6</v>
      </c>
      <c r="P698" s="7">
        <f t="shared" si="42"/>
        <v>1</v>
      </c>
      <c r="Q698" t="s">
        <v>8326</v>
      </c>
      <c r="R698" t="s">
        <v>8328</v>
      </c>
      <c r="S698" s="12">
        <f t="shared" si="43"/>
        <v>41815.677106481482</v>
      </c>
      <c r="T698" s="12">
        <f t="shared" si="4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4"/>
        <v>0.46379999999999999</v>
      </c>
      <c r="P699" s="7">
        <f t="shared" si="42"/>
        <v>20.342105263157894</v>
      </c>
      <c r="Q699" t="s">
        <v>8326</v>
      </c>
      <c r="R699" t="s">
        <v>8328</v>
      </c>
      <c r="S699" s="12">
        <f t="shared" si="43"/>
        <v>42388.273020833338</v>
      </c>
      <c r="T699" s="12">
        <f t="shared" si="4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4"/>
        <v>0.15390000000000001</v>
      </c>
      <c r="P700" s="7">
        <f t="shared" si="42"/>
        <v>530.68965517241384</v>
      </c>
      <c r="Q700" t="s">
        <v>8326</v>
      </c>
      <c r="R700" t="s">
        <v>8328</v>
      </c>
      <c r="S700" s="12">
        <f t="shared" si="43"/>
        <v>41866.681076388886</v>
      </c>
      <c r="T700" s="12">
        <f t="shared" si="4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4"/>
        <v>0.824221076923077</v>
      </c>
      <c r="P701" s="7">
        <f t="shared" si="42"/>
        <v>120.39184269662923</v>
      </c>
      <c r="Q701" t="s">
        <v>8326</v>
      </c>
      <c r="R701" t="s">
        <v>8328</v>
      </c>
      <c r="S701" s="12">
        <f t="shared" si="43"/>
        <v>41563.235509259262</v>
      </c>
      <c r="T701" s="12">
        <f t="shared" si="4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4"/>
        <v>2.6866666666666667E-2</v>
      </c>
      <c r="P702" s="7">
        <f t="shared" si="42"/>
        <v>13</v>
      </c>
      <c r="Q702" t="s">
        <v>8326</v>
      </c>
      <c r="R702" t="s">
        <v>8328</v>
      </c>
      <c r="S702" s="12">
        <f t="shared" si="43"/>
        <v>42715.438437500001</v>
      </c>
      <c r="T702" s="12">
        <f t="shared" si="4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4"/>
        <v>0.26600000000000001</v>
      </c>
      <c r="P703" s="7">
        <f t="shared" si="42"/>
        <v>291.33333333333331</v>
      </c>
      <c r="Q703" t="s">
        <v>8326</v>
      </c>
      <c r="R703" t="s">
        <v>8328</v>
      </c>
      <c r="S703" s="12">
        <f t="shared" si="43"/>
        <v>41813.412962962961</v>
      </c>
      <c r="T703" s="12">
        <f t="shared" si="4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4"/>
        <v>0.30813400000000002</v>
      </c>
      <c r="P704" s="7">
        <f t="shared" si="42"/>
        <v>124.9191891891892</v>
      </c>
      <c r="Q704" t="s">
        <v>8326</v>
      </c>
      <c r="R704" t="s">
        <v>8328</v>
      </c>
      <c r="S704" s="12">
        <f t="shared" si="43"/>
        <v>42668.476701388892</v>
      </c>
      <c r="T704" s="12">
        <f t="shared" si="45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4"/>
        <v>5.5800000000000002E-2</v>
      </c>
      <c r="P705" s="7">
        <f t="shared" ref="P705:P768" si="46">IFERROR(E705/L705,0)</f>
        <v>119.57142857142857</v>
      </c>
      <c r="Q705" t="s">
        <v>8326</v>
      </c>
      <c r="R705" t="s">
        <v>8328</v>
      </c>
      <c r="S705" s="12">
        <f t="shared" si="43"/>
        <v>42711.700798611113</v>
      </c>
      <c r="T705" s="12">
        <f t="shared" si="4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4"/>
        <v>8.7454545454545458E-3</v>
      </c>
      <c r="P706" s="7">
        <f t="shared" si="46"/>
        <v>120.25</v>
      </c>
      <c r="Q706" t="s">
        <v>8326</v>
      </c>
      <c r="R706" t="s">
        <v>8328</v>
      </c>
      <c r="S706" s="12">
        <f t="shared" si="43"/>
        <v>42725.942916666667</v>
      </c>
      <c r="T706" s="12">
        <f t="shared" si="4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7">
        <f t="shared" si="46"/>
        <v>195.4</v>
      </c>
      <c r="Q707" t="s">
        <v>8326</v>
      </c>
      <c r="R707" t="s">
        <v>8328</v>
      </c>
      <c r="S707" s="12">
        <f t="shared" ref="S707:T770" si="47">(((J707/60)/60)/24)+DATE(1970,1,1)+(-6/24)</f>
        <v>42726.241643518515</v>
      </c>
      <c r="T707" s="12">
        <f t="shared" si="45"/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6"/>
        <v>0</v>
      </c>
      <c r="Q708" t="s">
        <v>8326</v>
      </c>
      <c r="R708" t="s">
        <v>8328</v>
      </c>
      <c r="S708" s="12">
        <f t="shared" si="47"/>
        <v>42676.745173611111</v>
      </c>
      <c r="T708" s="12">
        <f t="shared" si="45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6"/>
        <v>117.69868421052631</v>
      </c>
      <c r="Q709" t="s">
        <v>8326</v>
      </c>
      <c r="R709" t="s">
        <v>8328</v>
      </c>
      <c r="S709" s="12">
        <f t="shared" si="47"/>
        <v>42696.413506944446</v>
      </c>
      <c r="T709" s="12">
        <f t="shared" si="45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6"/>
        <v>23.948509485094849</v>
      </c>
      <c r="Q710" t="s">
        <v>8326</v>
      </c>
      <c r="R710" t="s">
        <v>8328</v>
      </c>
      <c r="S710" s="12">
        <f t="shared" si="47"/>
        <v>41835.331018518518</v>
      </c>
      <c r="T710" s="12">
        <f t="shared" si="45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ref="O711:O774" si="48">(E711/D711)</f>
        <v>4.0666666666666663E-3</v>
      </c>
      <c r="P711" s="7">
        <f t="shared" si="46"/>
        <v>30.5</v>
      </c>
      <c r="Q711" t="s">
        <v>8326</v>
      </c>
      <c r="R711" t="s">
        <v>8328</v>
      </c>
      <c r="S711" s="12">
        <f t="shared" si="47"/>
        <v>41947.791192129633</v>
      </c>
      <c r="T711" s="12">
        <f t="shared" si="45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8"/>
        <v>0</v>
      </c>
      <c r="P712" s="7">
        <f t="shared" si="46"/>
        <v>0</v>
      </c>
      <c r="Q712" t="s">
        <v>8326</v>
      </c>
      <c r="R712" t="s">
        <v>8328</v>
      </c>
      <c r="S712" s="12">
        <f t="shared" si="47"/>
        <v>41837.734976851854</v>
      </c>
      <c r="T712" s="12">
        <f t="shared" si="45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8"/>
        <v>0.33790999999999999</v>
      </c>
      <c r="P713" s="7">
        <f t="shared" si="46"/>
        <v>99.973372781065095</v>
      </c>
      <c r="Q713" t="s">
        <v>8326</v>
      </c>
      <c r="R713" t="s">
        <v>8328</v>
      </c>
      <c r="S713" s="12">
        <f t="shared" si="47"/>
        <v>42678.209120370375</v>
      </c>
      <c r="T713" s="12">
        <f t="shared" ref="T713:T776" si="49">(((I713/60)/60)/24)+DATE(1970,1,1)+(-6/24)</f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8"/>
        <v>2.1649484536082476E-3</v>
      </c>
      <c r="P714" s="7">
        <f t="shared" si="46"/>
        <v>26.25</v>
      </c>
      <c r="Q714" t="s">
        <v>8326</v>
      </c>
      <c r="R714" t="s">
        <v>8328</v>
      </c>
      <c r="S714" s="12">
        <f t="shared" si="47"/>
        <v>42384.430925925932</v>
      </c>
      <c r="T714" s="12">
        <f t="shared" si="49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8"/>
        <v>7.9600000000000001E-3</v>
      </c>
      <c r="P715" s="7">
        <f t="shared" si="46"/>
        <v>199</v>
      </c>
      <c r="Q715" t="s">
        <v>8326</v>
      </c>
      <c r="R715" t="s">
        <v>8328</v>
      </c>
      <c r="S715" s="12">
        <f t="shared" si="47"/>
        <v>42496.279305555552</v>
      </c>
      <c r="T715" s="12">
        <f t="shared" si="49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8"/>
        <v>0.14993333333333334</v>
      </c>
      <c r="P716" s="7">
        <f t="shared" si="46"/>
        <v>80.321428571428569</v>
      </c>
      <c r="Q716" t="s">
        <v>8326</v>
      </c>
      <c r="R716" t="s">
        <v>8328</v>
      </c>
      <c r="S716" s="12">
        <f t="shared" si="47"/>
        <v>42734.537986111114</v>
      </c>
      <c r="T716" s="12">
        <f t="shared" si="49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8"/>
        <v>5.0509090909090906E-2</v>
      </c>
      <c r="P717" s="7">
        <f t="shared" si="46"/>
        <v>115.75</v>
      </c>
      <c r="Q717" t="s">
        <v>8326</v>
      </c>
      <c r="R717" t="s">
        <v>8328</v>
      </c>
      <c r="S717" s="12">
        <f t="shared" si="47"/>
        <v>42272.840740740736</v>
      </c>
      <c r="T717" s="12">
        <f t="shared" si="49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8"/>
        <v>0.10214285714285715</v>
      </c>
      <c r="P718" s="7">
        <f t="shared" si="46"/>
        <v>44.6875</v>
      </c>
      <c r="Q718" t="s">
        <v>8326</v>
      </c>
      <c r="R718" t="s">
        <v>8328</v>
      </c>
      <c r="S718" s="12">
        <f t="shared" si="47"/>
        <v>41940.408645833333</v>
      </c>
      <c r="T718" s="12">
        <f t="shared" si="49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8"/>
        <v>3.0500000000000002E-3</v>
      </c>
      <c r="P719" s="7">
        <f t="shared" si="46"/>
        <v>76.25</v>
      </c>
      <c r="Q719" t="s">
        <v>8326</v>
      </c>
      <c r="R719" t="s">
        <v>8328</v>
      </c>
      <c r="S719" s="12">
        <f t="shared" si="47"/>
        <v>41857.604189814818</v>
      </c>
      <c r="T719" s="12">
        <f t="shared" si="49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8"/>
        <v>7.4999999999999997E-3</v>
      </c>
      <c r="P720" s="7">
        <f t="shared" si="46"/>
        <v>22.5</v>
      </c>
      <c r="Q720" t="s">
        <v>8326</v>
      </c>
      <c r="R720" t="s">
        <v>8328</v>
      </c>
      <c r="S720" s="12">
        <f t="shared" si="47"/>
        <v>42752.595451388886</v>
      </c>
      <c r="T720" s="12">
        <f t="shared" si="49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8"/>
        <v>1.2933333333333333E-2</v>
      </c>
      <c r="P721" s="7">
        <f t="shared" si="46"/>
        <v>19.399999999999999</v>
      </c>
      <c r="Q721" t="s">
        <v>8326</v>
      </c>
      <c r="R721" t="s">
        <v>8328</v>
      </c>
      <c r="S721" s="12">
        <f t="shared" si="47"/>
        <v>42408.790231481486</v>
      </c>
      <c r="T721" s="12">
        <f t="shared" si="49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8"/>
        <v>1.4394736842105262</v>
      </c>
      <c r="P722" s="7">
        <f t="shared" si="46"/>
        <v>66.707317073170728</v>
      </c>
      <c r="Q722" t="s">
        <v>8326</v>
      </c>
      <c r="R722" t="s">
        <v>8328</v>
      </c>
      <c r="S722" s="12">
        <f t="shared" si="47"/>
        <v>40909.399201388893</v>
      </c>
      <c r="T722" s="12">
        <f t="shared" si="49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8"/>
        <v>1.2210975609756098</v>
      </c>
      <c r="P723" s="7">
        <f t="shared" si="46"/>
        <v>84.142857142857139</v>
      </c>
      <c r="Q723" t="s">
        <v>8329</v>
      </c>
      <c r="R723" t="s">
        <v>8330</v>
      </c>
      <c r="S723" s="12">
        <f t="shared" si="47"/>
        <v>41807.321840277778</v>
      </c>
      <c r="T723" s="12">
        <f t="shared" si="49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8"/>
        <v>1.3202400000000001</v>
      </c>
      <c r="P724" s="7">
        <f t="shared" si="46"/>
        <v>215.72549019607843</v>
      </c>
      <c r="Q724" t="s">
        <v>8329</v>
      </c>
      <c r="R724" t="s">
        <v>8330</v>
      </c>
      <c r="S724" s="12">
        <f t="shared" si="47"/>
        <v>40977.555300925924</v>
      </c>
      <c r="T724" s="12">
        <f t="shared" si="49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8"/>
        <v>1.0938000000000001</v>
      </c>
      <c r="P725" s="7">
        <f t="shared" si="46"/>
        <v>54.69</v>
      </c>
      <c r="Q725" t="s">
        <v>8329</v>
      </c>
      <c r="R725" t="s">
        <v>8330</v>
      </c>
      <c r="S725" s="12">
        <f t="shared" si="47"/>
        <v>42184.566539351858</v>
      </c>
      <c r="T725" s="12">
        <f t="shared" si="49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8"/>
        <v>1.0547157142857144</v>
      </c>
      <c r="P726" s="7">
        <f t="shared" si="46"/>
        <v>51.62944055944056</v>
      </c>
      <c r="Q726" t="s">
        <v>8329</v>
      </c>
      <c r="R726" t="s">
        <v>8330</v>
      </c>
      <c r="S726" s="12">
        <f t="shared" si="47"/>
        <v>40694.388460648144</v>
      </c>
      <c r="T726" s="12">
        <f t="shared" si="49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8"/>
        <v>1.0035000000000001</v>
      </c>
      <c r="P727" s="7">
        <f t="shared" si="46"/>
        <v>143.35714285714286</v>
      </c>
      <c r="Q727" t="s">
        <v>8329</v>
      </c>
      <c r="R727" t="s">
        <v>8330</v>
      </c>
      <c r="S727" s="12">
        <f t="shared" si="47"/>
        <v>42321.376296296294</v>
      </c>
      <c r="T727" s="12">
        <f t="shared" si="49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8"/>
        <v>1.014</v>
      </c>
      <c r="P728" s="7">
        <f t="shared" si="46"/>
        <v>72.428571428571431</v>
      </c>
      <c r="Q728" t="s">
        <v>8329</v>
      </c>
      <c r="R728" t="s">
        <v>8330</v>
      </c>
      <c r="S728" s="12">
        <f t="shared" si="47"/>
        <v>41345.792673611111</v>
      </c>
      <c r="T728" s="12">
        <f t="shared" si="49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8"/>
        <v>1.5551428571428572</v>
      </c>
      <c r="P729" s="7">
        <f t="shared" si="46"/>
        <v>36.530201342281877</v>
      </c>
      <c r="Q729" t="s">
        <v>8329</v>
      </c>
      <c r="R729" t="s">
        <v>8330</v>
      </c>
      <c r="S729" s="12">
        <f t="shared" si="47"/>
        <v>41246.770243055551</v>
      </c>
      <c r="T729" s="12">
        <f t="shared" si="49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8"/>
        <v>1.05566</v>
      </c>
      <c r="P730" s="7">
        <f t="shared" si="46"/>
        <v>60.903461538461535</v>
      </c>
      <c r="Q730" t="s">
        <v>8329</v>
      </c>
      <c r="R730" t="s">
        <v>8330</v>
      </c>
      <c r="S730" s="12">
        <f t="shared" si="47"/>
        <v>40731.587465277778</v>
      </c>
      <c r="T730" s="12">
        <f t="shared" si="49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8"/>
        <v>1.3065</v>
      </c>
      <c r="P731" s="7">
        <f t="shared" si="46"/>
        <v>43.55</v>
      </c>
      <c r="Q731" t="s">
        <v>8329</v>
      </c>
      <c r="R731" t="s">
        <v>8330</v>
      </c>
      <c r="S731" s="12">
        <f t="shared" si="47"/>
        <v>41110.935891203706</v>
      </c>
      <c r="T731" s="12">
        <f t="shared" si="49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8"/>
        <v>1.3219000000000001</v>
      </c>
      <c r="P732" s="7">
        <f t="shared" si="46"/>
        <v>99.766037735849054</v>
      </c>
      <c r="Q732" t="s">
        <v>8329</v>
      </c>
      <c r="R732" t="s">
        <v>8330</v>
      </c>
      <c r="S732" s="12">
        <f t="shared" si="47"/>
        <v>40854.495266203703</v>
      </c>
      <c r="T732" s="12">
        <f t="shared" si="49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8"/>
        <v>1.26</v>
      </c>
      <c r="P733" s="7">
        <f t="shared" si="46"/>
        <v>88.732394366197184</v>
      </c>
      <c r="Q733" t="s">
        <v>8329</v>
      </c>
      <c r="R733" t="s">
        <v>8330</v>
      </c>
      <c r="S733" s="12">
        <f t="shared" si="47"/>
        <v>40879.545682870368</v>
      </c>
      <c r="T733" s="12">
        <f t="shared" si="49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8"/>
        <v>1.6</v>
      </c>
      <c r="P734" s="7">
        <f t="shared" si="46"/>
        <v>4.9230769230769234</v>
      </c>
      <c r="Q734" t="s">
        <v>8329</v>
      </c>
      <c r="R734" t="s">
        <v>8330</v>
      </c>
      <c r="S734" s="12">
        <f t="shared" si="47"/>
        <v>41486.174317129626</v>
      </c>
      <c r="T734" s="12">
        <f t="shared" si="49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8"/>
        <v>1.2048000000000001</v>
      </c>
      <c r="P735" s="7">
        <f t="shared" si="46"/>
        <v>17.822485207100591</v>
      </c>
      <c r="Q735" t="s">
        <v>8329</v>
      </c>
      <c r="R735" t="s">
        <v>8330</v>
      </c>
      <c r="S735" s="12">
        <f t="shared" si="47"/>
        <v>41598.170046296298</v>
      </c>
      <c r="T735" s="12">
        <f t="shared" si="49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8"/>
        <v>1.2552941176470589</v>
      </c>
      <c r="P736" s="7">
        <f t="shared" si="46"/>
        <v>187.19298245614036</v>
      </c>
      <c r="Q736" t="s">
        <v>8329</v>
      </c>
      <c r="R736" t="s">
        <v>8330</v>
      </c>
      <c r="S736" s="12">
        <f t="shared" si="47"/>
        <v>42101.914583333331</v>
      </c>
      <c r="T736" s="12">
        <f t="shared" si="49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8"/>
        <v>1.1440638297872341</v>
      </c>
      <c r="P737" s="7">
        <f t="shared" si="46"/>
        <v>234.80786026200875</v>
      </c>
      <c r="Q737" t="s">
        <v>8329</v>
      </c>
      <c r="R737" t="s">
        <v>8330</v>
      </c>
      <c r="S737" s="12">
        <f t="shared" si="47"/>
        <v>41945.779467592591</v>
      </c>
      <c r="T737" s="12">
        <f t="shared" si="49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8"/>
        <v>3.151388888888889</v>
      </c>
      <c r="P738" s="7">
        <f t="shared" si="46"/>
        <v>105.04629629629629</v>
      </c>
      <c r="Q738" t="s">
        <v>8329</v>
      </c>
      <c r="R738" t="s">
        <v>8330</v>
      </c>
      <c r="S738" s="12">
        <f t="shared" si="47"/>
        <v>41579.484259259261</v>
      </c>
      <c r="T738" s="12">
        <f t="shared" si="49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8"/>
        <v>1.224</v>
      </c>
      <c r="P739" s="7">
        <f t="shared" si="46"/>
        <v>56.666666666666664</v>
      </c>
      <c r="Q739" t="s">
        <v>8329</v>
      </c>
      <c r="R739" t="s">
        <v>8330</v>
      </c>
      <c r="S739" s="12">
        <f t="shared" si="47"/>
        <v>41667.025312500002</v>
      </c>
      <c r="T739" s="12">
        <f t="shared" si="49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8"/>
        <v>1.0673333333333332</v>
      </c>
      <c r="P740" s="7">
        <f t="shared" si="46"/>
        <v>39.048780487804876</v>
      </c>
      <c r="Q740" t="s">
        <v>8329</v>
      </c>
      <c r="R740" t="s">
        <v>8330</v>
      </c>
      <c r="S740" s="12">
        <f t="shared" si="47"/>
        <v>41943.354097222218</v>
      </c>
      <c r="T740" s="12">
        <f t="shared" si="49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8"/>
        <v>1.5833333333333333</v>
      </c>
      <c r="P741" s="7">
        <f t="shared" si="46"/>
        <v>68.345323741007192</v>
      </c>
      <c r="Q741" t="s">
        <v>8329</v>
      </c>
      <c r="R741" t="s">
        <v>8330</v>
      </c>
      <c r="S741" s="12">
        <f t="shared" si="47"/>
        <v>41829.252650462964</v>
      </c>
      <c r="T741" s="12">
        <f t="shared" si="49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8"/>
        <v>1.0740000000000001</v>
      </c>
      <c r="P742" s="7">
        <f t="shared" si="46"/>
        <v>169.57894736842104</v>
      </c>
      <c r="Q742" t="s">
        <v>8329</v>
      </c>
      <c r="R742" t="s">
        <v>8330</v>
      </c>
      <c r="S742" s="12">
        <f t="shared" si="47"/>
        <v>42161.896782407406</v>
      </c>
      <c r="T742" s="12">
        <f t="shared" si="49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8"/>
        <v>1.0226</v>
      </c>
      <c r="P743" s="7">
        <f t="shared" si="46"/>
        <v>141.42340425531913</v>
      </c>
      <c r="Q743" t="s">
        <v>8329</v>
      </c>
      <c r="R743" t="s">
        <v>8330</v>
      </c>
      <c r="S743" s="12">
        <f t="shared" si="47"/>
        <v>41401.398217592592</v>
      </c>
      <c r="T743" s="12">
        <f t="shared" si="49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8"/>
        <v>1.1071428571428572</v>
      </c>
      <c r="P744" s="7">
        <f t="shared" si="46"/>
        <v>67.391304347826093</v>
      </c>
      <c r="Q744" t="s">
        <v>8329</v>
      </c>
      <c r="R744" t="s">
        <v>8330</v>
      </c>
      <c r="S744" s="12">
        <f t="shared" si="47"/>
        <v>41689.667962962965</v>
      </c>
      <c r="T744" s="12">
        <f t="shared" si="49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8"/>
        <v>1.48</v>
      </c>
      <c r="P745" s="7">
        <f t="shared" si="46"/>
        <v>54.266666666666666</v>
      </c>
      <c r="Q745" t="s">
        <v>8329</v>
      </c>
      <c r="R745" t="s">
        <v>8330</v>
      </c>
      <c r="S745" s="12">
        <f t="shared" si="47"/>
        <v>40990.459317129629</v>
      </c>
      <c r="T745" s="12">
        <f t="shared" si="49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8"/>
        <v>1.0232000000000001</v>
      </c>
      <c r="P746" s="7">
        <f t="shared" si="46"/>
        <v>82.516129032258064</v>
      </c>
      <c r="Q746" t="s">
        <v>8329</v>
      </c>
      <c r="R746" t="s">
        <v>8330</v>
      </c>
      <c r="S746" s="12">
        <f t="shared" si="47"/>
        <v>41226.70721064815</v>
      </c>
      <c r="T746" s="12">
        <f t="shared" si="49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8"/>
        <v>1.7909909909909909</v>
      </c>
      <c r="P747" s="7">
        <f t="shared" si="46"/>
        <v>53.729729729729726</v>
      </c>
      <c r="Q747" t="s">
        <v>8329</v>
      </c>
      <c r="R747" t="s">
        <v>8330</v>
      </c>
      <c r="S747" s="12">
        <f t="shared" si="47"/>
        <v>41367.322280092594</v>
      </c>
      <c r="T747" s="12">
        <f t="shared" si="49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8"/>
        <v>1.1108135252761968</v>
      </c>
      <c r="P748" s="7">
        <f t="shared" si="46"/>
        <v>34.206185567010309</v>
      </c>
      <c r="Q748" t="s">
        <v>8329</v>
      </c>
      <c r="R748" t="s">
        <v>8330</v>
      </c>
      <c r="S748" s="12">
        <f t="shared" si="47"/>
        <v>41156.792928240742</v>
      </c>
      <c r="T748" s="12">
        <f t="shared" si="49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8"/>
        <v>1.0004285714285714</v>
      </c>
      <c r="P749" s="7">
        <f t="shared" si="46"/>
        <v>127.32727272727273</v>
      </c>
      <c r="Q749" t="s">
        <v>8329</v>
      </c>
      <c r="R749" t="s">
        <v>8330</v>
      </c>
      <c r="S749" s="12">
        <f t="shared" si="47"/>
        <v>41988.298831018517</v>
      </c>
      <c r="T749" s="12">
        <f t="shared" si="49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8"/>
        <v>1.0024999999999999</v>
      </c>
      <c r="P750" s="7">
        <f t="shared" si="46"/>
        <v>45.56818181818182</v>
      </c>
      <c r="Q750" t="s">
        <v>8329</v>
      </c>
      <c r="R750" t="s">
        <v>8330</v>
      </c>
      <c r="S750" s="12">
        <f t="shared" si="47"/>
        <v>41831.596828703703</v>
      </c>
      <c r="T750" s="12">
        <f t="shared" si="49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8"/>
        <v>1.0556000000000001</v>
      </c>
      <c r="P751" s="7">
        <f t="shared" si="46"/>
        <v>95.963636363636368</v>
      </c>
      <c r="Q751" t="s">
        <v>8329</v>
      </c>
      <c r="R751" t="s">
        <v>8330</v>
      </c>
      <c r="S751" s="12">
        <f t="shared" si="47"/>
        <v>42733.69131944445</v>
      </c>
      <c r="T751" s="12">
        <f t="shared" si="49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8"/>
        <v>1.0258775877587758</v>
      </c>
      <c r="P752" s="7">
        <f t="shared" si="46"/>
        <v>77.271186440677965</v>
      </c>
      <c r="Q752" t="s">
        <v>8329</v>
      </c>
      <c r="R752" t="s">
        <v>8330</v>
      </c>
      <c r="S752" s="12">
        <f t="shared" si="47"/>
        <v>41299.628148148149</v>
      </c>
      <c r="T752" s="12">
        <f t="shared" si="49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8"/>
        <v>1.1850000000000001</v>
      </c>
      <c r="P753" s="7">
        <f t="shared" si="46"/>
        <v>57.338709677419352</v>
      </c>
      <c r="Q753" t="s">
        <v>8329</v>
      </c>
      <c r="R753" t="s">
        <v>8330</v>
      </c>
      <c r="S753" s="12">
        <f t="shared" si="47"/>
        <v>40713.380497685182</v>
      </c>
      <c r="T753" s="12">
        <f t="shared" si="49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8"/>
        <v>1.117</v>
      </c>
      <c r="P754" s="7">
        <f t="shared" si="46"/>
        <v>53.19047619047619</v>
      </c>
      <c r="Q754" t="s">
        <v>8329</v>
      </c>
      <c r="R754" t="s">
        <v>8330</v>
      </c>
      <c r="S754" s="12">
        <f t="shared" si="47"/>
        <v>42639.171493055561</v>
      </c>
      <c r="T754" s="12">
        <f t="shared" si="49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8"/>
        <v>1.28</v>
      </c>
      <c r="P755" s="7">
        <f t="shared" si="46"/>
        <v>492.30769230769232</v>
      </c>
      <c r="Q755" t="s">
        <v>8329</v>
      </c>
      <c r="R755" t="s">
        <v>8330</v>
      </c>
      <c r="S755" s="12">
        <f t="shared" si="47"/>
        <v>42019.340173611112</v>
      </c>
      <c r="T755" s="12">
        <f t="shared" si="49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8"/>
        <v>1.0375000000000001</v>
      </c>
      <c r="P756" s="7">
        <f t="shared" si="46"/>
        <v>42.346938775510203</v>
      </c>
      <c r="Q756" t="s">
        <v>8329</v>
      </c>
      <c r="R756" t="s">
        <v>8330</v>
      </c>
      <c r="S756" s="12">
        <f t="shared" si="47"/>
        <v>41249.499085648145</v>
      </c>
      <c r="T756" s="12">
        <f t="shared" si="49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8"/>
        <v>1.0190760000000001</v>
      </c>
      <c r="P757" s="7">
        <f t="shared" si="46"/>
        <v>37.466029411764708</v>
      </c>
      <c r="Q757" t="s">
        <v>8329</v>
      </c>
      <c r="R757" t="s">
        <v>8330</v>
      </c>
      <c r="S757" s="12">
        <f t="shared" si="47"/>
        <v>41383.355057870373</v>
      </c>
      <c r="T757" s="12">
        <f t="shared" si="49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8"/>
        <v>1.177142857142857</v>
      </c>
      <c r="P758" s="7">
        <f t="shared" si="46"/>
        <v>37.454545454545453</v>
      </c>
      <c r="Q758" t="s">
        <v>8329</v>
      </c>
      <c r="R758" t="s">
        <v>8330</v>
      </c>
      <c r="S758" s="12">
        <f t="shared" si="47"/>
        <v>40590.516886574071</v>
      </c>
      <c r="T758" s="12">
        <f t="shared" si="49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8"/>
        <v>2.38</v>
      </c>
      <c r="P759" s="7">
        <f t="shared" si="46"/>
        <v>33.055555555555557</v>
      </c>
      <c r="Q759" t="s">
        <v>8329</v>
      </c>
      <c r="R759" t="s">
        <v>8330</v>
      </c>
      <c r="S759" s="12">
        <f t="shared" si="47"/>
        <v>41234.804560185185</v>
      </c>
      <c r="T759" s="12">
        <f t="shared" si="49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8"/>
        <v>1.02</v>
      </c>
      <c r="P760" s="7">
        <f t="shared" si="46"/>
        <v>134.21052631578948</v>
      </c>
      <c r="Q760" t="s">
        <v>8329</v>
      </c>
      <c r="R760" t="s">
        <v>8330</v>
      </c>
      <c r="S760" s="12">
        <f t="shared" si="47"/>
        <v>40429.586435185185</v>
      </c>
      <c r="T760" s="12">
        <f t="shared" si="49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8"/>
        <v>1.0192000000000001</v>
      </c>
      <c r="P761" s="7">
        <f t="shared" si="46"/>
        <v>51.474747474747474</v>
      </c>
      <c r="Q761" t="s">
        <v>8329</v>
      </c>
      <c r="R761" t="s">
        <v>8330</v>
      </c>
      <c r="S761" s="12">
        <f t="shared" si="47"/>
        <v>41789.080312500002</v>
      </c>
      <c r="T761" s="12">
        <f t="shared" si="49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8"/>
        <v>0</v>
      </c>
      <c r="P762" s="7">
        <f t="shared" si="46"/>
        <v>0</v>
      </c>
      <c r="Q762" t="s">
        <v>8329</v>
      </c>
      <c r="R762" t="s">
        <v>8330</v>
      </c>
      <c r="S762" s="12">
        <f t="shared" si="47"/>
        <v>42670.514039351852</v>
      </c>
      <c r="T762" s="12">
        <f t="shared" si="49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8"/>
        <v>4.7E-2</v>
      </c>
      <c r="P763" s="7">
        <f t="shared" si="46"/>
        <v>39.166666666666664</v>
      </c>
      <c r="Q763" t="s">
        <v>8329</v>
      </c>
      <c r="R763" t="s">
        <v>8331</v>
      </c>
      <c r="S763" s="12">
        <f t="shared" si="47"/>
        <v>41642.501458333332</v>
      </c>
      <c r="T763" s="12">
        <f t="shared" si="49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8"/>
        <v>0</v>
      </c>
      <c r="P764" s="7">
        <f t="shared" si="46"/>
        <v>0</v>
      </c>
      <c r="Q764" t="s">
        <v>8329</v>
      </c>
      <c r="R764" t="s">
        <v>8331</v>
      </c>
      <c r="S764" s="12">
        <f t="shared" si="47"/>
        <v>42690.608449074076</v>
      </c>
      <c r="T764" s="12">
        <f t="shared" si="49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8"/>
        <v>1.1655011655011655E-3</v>
      </c>
      <c r="P765" s="7">
        <f t="shared" si="46"/>
        <v>5</v>
      </c>
      <c r="Q765" t="s">
        <v>8329</v>
      </c>
      <c r="R765" t="s">
        <v>8331</v>
      </c>
      <c r="S765" s="12">
        <f t="shared" si="47"/>
        <v>41471.196851851848</v>
      </c>
      <c r="T765" s="12">
        <f t="shared" si="49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8"/>
        <v>0</v>
      </c>
      <c r="P766" s="7">
        <f t="shared" si="46"/>
        <v>0</v>
      </c>
      <c r="Q766" t="s">
        <v>8329</v>
      </c>
      <c r="R766" t="s">
        <v>8331</v>
      </c>
      <c r="S766" s="12">
        <f t="shared" si="47"/>
        <v>42226.923159722224</v>
      </c>
      <c r="T766" s="12">
        <f t="shared" si="49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8"/>
        <v>0.36014285714285715</v>
      </c>
      <c r="P767" s="7">
        <f t="shared" si="46"/>
        <v>57.295454545454547</v>
      </c>
      <c r="Q767" t="s">
        <v>8329</v>
      </c>
      <c r="R767" t="s">
        <v>8331</v>
      </c>
      <c r="S767" s="12">
        <f t="shared" si="47"/>
        <v>41901.292638888888</v>
      </c>
      <c r="T767" s="12">
        <f t="shared" si="49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8"/>
        <v>0</v>
      </c>
      <c r="P768" s="7">
        <f t="shared" si="46"/>
        <v>0</v>
      </c>
      <c r="Q768" t="s">
        <v>8329</v>
      </c>
      <c r="R768" t="s">
        <v>8331</v>
      </c>
      <c r="S768" s="12">
        <f t="shared" si="47"/>
        <v>42021.533368055556</v>
      </c>
      <c r="T768" s="12">
        <f t="shared" si="49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8"/>
        <v>3.5400000000000001E-2</v>
      </c>
      <c r="P769" s="7">
        <f t="shared" ref="P769:P832" si="50">IFERROR(E769/L769,0)</f>
        <v>59</v>
      </c>
      <c r="Q769" t="s">
        <v>8329</v>
      </c>
      <c r="R769" t="s">
        <v>8331</v>
      </c>
      <c r="S769" s="12">
        <f t="shared" si="47"/>
        <v>42114.893634259264</v>
      </c>
      <c r="T769" s="12">
        <f t="shared" si="49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8"/>
        <v>0</v>
      </c>
      <c r="P770" s="7">
        <f t="shared" si="50"/>
        <v>0</v>
      </c>
      <c r="Q770" t="s">
        <v>8329</v>
      </c>
      <c r="R770" t="s">
        <v>8331</v>
      </c>
      <c r="S770" s="12">
        <f t="shared" si="47"/>
        <v>41593.957060185188</v>
      </c>
      <c r="T770" s="12">
        <f t="shared" si="49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7">
        <f t="shared" si="50"/>
        <v>31.846153846153847</v>
      </c>
      <c r="Q771" t="s">
        <v>8329</v>
      </c>
      <c r="R771" t="s">
        <v>8331</v>
      </c>
      <c r="S771" s="12">
        <f t="shared" ref="S771:T834" si="51">(((J771/60)/60)/24)+DATE(1970,1,1)+(-6/24)</f>
        <v>41604.746458333335</v>
      </c>
      <c r="T771" s="12">
        <f t="shared" si="49"/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50"/>
        <v>0</v>
      </c>
      <c r="Q772" t="s">
        <v>8329</v>
      </c>
      <c r="R772" t="s">
        <v>8331</v>
      </c>
      <c r="S772" s="12">
        <f t="shared" si="51"/>
        <v>41289.749641203707</v>
      </c>
      <c r="T772" s="12">
        <f t="shared" si="49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50"/>
        <v>10</v>
      </c>
      <c r="Q773" t="s">
        <v>8329</v>
      </c>
      <c r="R773" t="s">
        <v>8331</v>
      </c>
      <c r="S773" s="12">
        <f t="shared" si="51"/>
        <v>42349.574097222227</v>
      </c>
      <c r="T773" s="12">
        <f t="shared" si="49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50"/>
        <v>50</v>
      </c>
      <c r="Q774" t="s">
        <v>8329</v>
      </c>
      <c r="R774" t="s">
        <v>8331</v>
      </c>
      <c r="S774" s="12">
        <f t="shared" si="51"/>
        <v>40067.806932870371</v>
      </c>
      <c r="T774" s="12">
        <f t="shared" si="49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ref="O775:O838" si="52">(E775/D775)</f>
        <v>8.5129023676509714E-3</v>
      </c>
      <c r="P775" s="7">
        <f t="shared" si="50"/>
        <v>16</v>
      </c>
      <c r="Q775" t="s">
        <v>8329</v>
      </c>
      <c r="R775" t="s">
        <v>8331</v>
      </c>
      <c r="S775" s="12">
        <f t="shared" si="51"/>
        <v>42100.485937499994</v>
      </c>
      <c r="T775" s="12">
        <f t="shared" si="49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2"/>
        <v>0.70199999999999996</v>
      </c>
      <c r="P776" s="7">
        <f t="shared" si="50"/>
        <v>39</v>
      </c>
      <c r="Q776" t="s">
        <v>8329</v>
      </c>
      <c r="R776" t="s">
        <v>8331</v>
      </c>
      <c r="S776" s="12">
        <f t="shared" si="51"/>
        <v>41663.530300925922</v>
      </c>
      <c r="T776" s="12">
        <f t="shared" si="49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2"/>
        <v>1.7000000000000001E-2</v>
      </c>
      <c r="P777" s="7">
        <f t="shared" si="50"/>
        <v>34</v>
      </c>
      <c r="Q777" t="s">
        <v>8329</v>
      </c>
      <c r="R777" t="s">
        <v>8331</v>
      </c>
      <c r="S777" s="12">
        <f t="shared" si="51"/>
        <v>40862.810127314813</v>
      </c>
      <c r="T777" s="12">
        <f t="shared" ref="T777:T840" si="53">(((I777/60)/60)/24)+DATE(1970,1,1)+(-6/24)</f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2"/>
        <v>0.51400000000000001</v>
      </c>
      <c r="P778" s="7">
        <f t="shared" si="50"/>
        <v>63.122807017543863</v>
      </c>
      <c r="Q778" t="s">
        <v>8329</v>
      </c>
      <c r="R778" t="s">
        <v>8331</v>
      </c>
      <c r="S778" s="12">
        <f t="shared" si="51"/>
        <v>42250.435706018514</v>
      </c>
      <c r="T778" s="12">
        <f t="shared" si="53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2"/>
        <v>7.0000000000000001E-3</v>
      </c>
      <c r="P779" s="7">
        <f t="shared" si="50"/>
        <v>7</v>
      </c>
      <c r="Q779" t="s">
        <v>8329</v>
      </c>
      <c r="R779" t="s">
        <v>8331</v>
      </c>
      <c r="S779" s="12">
        <f t="shared" si="51"/>
        <v>41456.731215277774</v>
      </c>
      <c r="T779" s="12">
        <f t="shared" si="53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2"/>
        <v>4.0000000000000001E-3</v>
      </c>
      <c r="P780" s="7">
        <f t="shared" si="50"/>
        <v>2</v>
      </c>
      <c r="Q780" t="s">
        <v>8329</v>
      </c>
      <c r="R780" t="s">
        <v>8331</v>
      </c>
      <c r="S780" s="12">
        <f t="shared" si="51"/>
        <v>41729.452314814815</v>
      </c>
      <c r="T780" s="12">
        <f t="shared" si="53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2"/>
        <v>2.6666666666666668E-2</v>
      </c>
      <c r="P781" s="7">
        <f t="shared" si="50"/>
        <v>66.666666666666671</v>
      </c>
      <c r="Q781" t="s">
        <v>8329</v>
      </c>
      <c r="R781" t="s">
        <v>8331</v>
      </c>
      <c r="S781" s="12">
        <f t="shared" si="51"/>
        <v>40436.43408564815</v>
      </c>
      <c r="T781" s="12">
        <f t="shared" si="53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2"/>
        <v>1.04</v>
      </c>
      <c r="P782" s="7">
        <f t="shared" si="50"/>
        <v>38.518518518518519</v>
      </c>
      <c r="Q782" t="s">
        <v>8329</v>
      </c>
      <c r="R782" t="s">
        <v>8331</v>
      </c>
      <c r="S782" s="12">
        <f t="shared" si="51"/>
        <v>40636.423900462964</v>
      </c>
      <c r="T782" s="12">
        <f t="shared" si="53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2"/>
        <v>1.3315375</v>
      </c>
      <c r="P783" s="7">
        <f t="shared" si="50"/>
        <v>42.609200000000001</v>
      </c>
      <c r="Q783" t="s">
        <v>8314</v>
      </c>
      <c r="R783" t="s">
        <v>8311</v>
      </c>
      <c r="S783" s="12">
        <f t="shared" si="51"/>
        <v>41402.750856481485</v>
      </c>
      <c r="T783" s="12">
        <f t="shared" si="53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2"/>
        <v>1</v>
      </c>
      <c r="P784" s="7">
        <f t="shared" si="50"/>
        <v>50</v>
      </c>
      <c r="Q784" t="s">
        <v>8314</v>
      </c>
      <c r="R784" t="s">
        <v>8311</v>
      </c>
      <c r="S784" s="12">
        <f t="shared" si="51"/>
        <v>41116.508125</v>
      </c>
      <c r="T784" s="12">
        <f t="shared" si="53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2"/>
        <v>1.4813333333333334</v>
      </c>
      <c r="P785" s="7">
        <f t="shared" si="50"/>
        <v>63.485714285714288</v>
      </c>
      <c r="Q785" t="s">
        <v>8314</v>
      </c>
      <c r="R785" t="s">
        <v>8311</v>
      </c>
      <c r="S785" s="12">
        <f t="shared" si="51"/>
        <v>40987.523715277777</v>
      </c>
      <c r="T785" s="12">
        <f t="shared" si="53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2"/>
        <v>1.0249999999999999</v>
      </c>
      <c r="P786" s="7">
        <f t="shared" si="50"/>
        <v>102.5</v>
      </c>
      <c r="Q786" t="s">
        <v>8314</v>
      </c>
      <c r="R786" t="s">
        <v>8311</v>
      </c>
      <c r="S786" s="12">
        <f t="shared" si="51"/>
        <v>41674.899525462963</v>
      </c>
      <c r="T786" s="12">
        <f t="shared" si="53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2"/>
        <v>1.8062799999999999</v>
      </c>
      <c r="P787" s="7">
        <f t="shared" si="50"/>
        <v>31.142758620689655</v>
      </c>
      <c r="Q787" t="s">
        <v>8314</v>
      </c>
      <c r="R787" t="s">
        <v>8311</v>
      </c>
      <c r="S787" s="12">
        <f t="shared" si="51"/>
        <v>41303.343923611108</v>
      </c>
      <c r="T787" s="12">
        <f t="shared" si="53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2"/>
        <v>1.4279999999999999</v>
      </c>
      <c r="P788" s="7">
        <f t="shared" si="50"/>
        <v>162.27272727272728</v>
      </c>
      <c r="Q788" t="s">
        <v>8314</v>
      </c>
      <c r="R788" t="s">
        <v>8311</v>
      </c>
      <c r="S788" s="12">
        <f t="shared" si="51"/>
        <v>40982.805949074071</v>
      </c>
      <c r="T788" s="12">
        <f t="shared" si="53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2"/>
        <v>1.1416666666666666</v>
      </c>
      <c r="P789" s="7">
        <f t="shared" si="50"/>
        <v>80.588235294117652</v>
      </c>
      <c r="Q789" t="s">
        <v>8314</v>
      </c>
      <c r="R789" t="s">
        <v>8311</v>
      </c>
      <c r="S789" s="12">
        <f t="shared" si="51"/>
        <v>41549.377615740741</v>
      </c>
      <c r="T789" s="12">
        <f t="shared" si="53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2"/>
        <v>2.03505</v>
      </c>
      <c r="P790" s="7">
        <f t="shared" si="50"/>
        <v>59.85441176470588</v>
      </c>
      <c r="Q790" t="s">
        <v>8314</v>
      </c>
      <c r="R790" t="s">
        <v>8311</v>
      </c>
      <c r="S790" s="12">
        <f t="shared" si="51"/>
        <v>41058.756805555553</v>
      </c>
      <c r="T790" s="12">
        <f t="shared" si="53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2"/>
        <v>1.0941176470588236</v>
      </c>
      <c r="P791" s="7">
        <f t="shared" si="50"/>
        <v>132.85714285714286</v>
      </c>
      <c r="Q791" t="s">
        <v>8314</v>
      </c>
      <c r="R791" t="s">
        <v>8311</v>
      </c>
      <c r="S791" s="12">
        <f t="shared" si="51"/>
        <v>41276.936111111114</v>
      </c>
      <c r="T791" s="12">
        <f t="shared" si="53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2"/>
        <v>1.443746</v>
      </c>
      <c r="P792" s="7">
        <f t="shared" si="50"/>
        <v>92.547820512820508</v>
      </c>
      <c r="Q792" t="s">
        <v>8314</v>
      </c>
      <c r="R792" t="s">
        <v>8311</v>
      </c>
      <c r="S792" s="12">
        <f t="shared" si="51"/>
        <v>41275.797905092593</v>
      </c>
      <c r="T792" s="12">
        <f t="shared" si="53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2"/>
        <v>1.0386666666666666</v>
      </c>
      <c r="P793" s="7">
        <f t="shared" si="50"/>
        <v>60.859375</v>
      </c>
      <c r="Q793" t="s">
        <v>8314</v>
      </c>
      <c r="R793" t="s">
        <v>8311</v>
      </c>
      <c r="S793" s="12">
        <f t="shared" si="51"/>
        <v>41557.530624999999</v>
      </c>
      <c r="T793" s="12">
        <f t="shared" si="53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2"/>
        <v>1.0044440000000001</v>
      </c>
      <c r="P794" s="7">
        <f t="shared" si="50"/>
        <v>41.851833333333339</v>
      </c>
      <c r="Q794" t="s">
        <v>8314</v>
      </c>
      <c r="R794" t="s">
        <v>8311</v>
      </c>
      <c r="S794" s="12">
        <f t="shared" si="51"/>
        <v>41555.623645833337</v>
      </c>
      <c r="T794" s="12">
        <f t="shared" si="53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2"/>
        <v>1.0277927272727272</v>
      </c>
      <c r="P795" s="7">
        <f t="shared" si="50"/>
        <v>88.325937499999995</v>
      </c>
      <c r="Q795" t="s">
        <v>8314</v>
      </c>
      <c r="R795" t="s">
        <v>8311</v>
      </c>
      <c r="S795" s="12">
        <f t="shared" si="51"/>
        <v>41442.491249999999</v>
      </c>
      <c r="T795" s="12">
        <f t="shared" si="53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2"/>
        <v>1.0531250000000001</v>
      </c>
      <c r="P796" s="7">
        <f t="shared" si="50"/>
        <v>158.96226415094338</v>
      </c>
      <c r="Q796" t="s">
        <v>8314</v>
      </c>
      <c r="R796" t="s">
        <v>8311</v>
      </c>
      <c r="S796" s="12">
        <f t="shared" si="51"/>
        <v>40735.865011574075</v>
      </c>
      <c r="T796" s="12">
        <f t="shared" si="53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2"/>
        <v>1.1178571428571429</v>
      </c>
      <c r="P797" s="7">
        <f t="shared" si="50"/>
        <v>85.054347826086953</v>
      </c>
      <c r="Q797" t="s">
        <v>8314</v>
      </c>
      <c r="R797" t="s">
        <v>8311</v>
      </c>
      <c r="S797" s="12">
        <f t="shared" si="51"/>
        <v>40963.363032407404</v>
      </c>
      <c r="T797" s="12">
        <f t="shared" si="53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2"/>
        <v>1.0135000000000001</v>
      </c>
      <c r="P798" s="7">
        <f t="shared" si="50"/>
        <v>112.61111111111111</v>
      </c>
      <c r="Q798" t="s">
        <v>8314</v>
      </c>
      <c r="R798" t="s">
        <v>8311</v>
      </c>
      <c r="S798" s="12">
        <f t="shared" si="51"/>
        <v>41502.632928240739</v>
      </c>
      <c r="T798" s="12">
        <f t="shared" si="53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2"/>
        <v>1.0753333333333333</v>
      </c>
      <c r="P799" s="7">
        <f t="shared" si="50"/>
        <v>45.436619718309856</v>
      </c>
      <c r="Q799" t="s">
        <v>8314</v>
      </c>
      <c r="R799" t="s">
        <v>8311</v>
      </c>
      <c r="S799" s="12">
        <f t="shared" si="51"/>
        <v>40996.744074074071</v>
      </c>
      <c r="T799" s="12">
        <f t="shared" si="53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2"/>
        <v>1.1488571428571428</v>
      </c>
      <c r="P800" s="7">
        <f t="shared" si="50"/>
        <v>46.218390804597703</v>
      </c>
      <c r="Q800" t="s">
        <v>8314</v>
      </c>
      <c r="R800" t="s">
        <v>8311</v>
      </c>
      <c r="S800" s="12">
        <f t="shared" si="51"/>
        <v>41882.340127314819</v>
      </c>
      <c r="T800" s="12">
        <f t="shared" si="53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2"/>
        <v>1.0002</v>
      </c>
      <c r="P801" s="7">
        <f t="shared" si="50"/>
        <v>178.60714285714286</v>
      </c>
      <c r="Q801" t="s">
        <v>8314</v>
      </c>
      <c r="R801" t="s">
        <v>8311</v>
      </c>
      <c r="S801" s="12">
        <f t="shared" si="51"/>
        <v>40996.417199074072</v>
      </c>
      <c r="T801" s="12">
        <f t="shared" si="53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2"/>
        <v>1.5213333333333334</v>
      </c>
      <c r="P802" s="7">
        <f t="shared" si="50"/>
        <v>40.75</v>
      </c>
      <c r="Q802" t="s">
        <v>8314</v>
      </c>
      <c r="R802" t="s">
        <v>8311</v>
      </c>
      <c r="S802" s="12">
        <f t="shared" si="51"/>
        <v>41863.183495370373</v>
      </c>
      <c r="T802" s="12">
        <f t="shared" si="53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2"/>
        <v>1.1152149999999998</v>
      </c>
      <c r="P803" s="7">
        <f t="shared" si="50"/>
        <v>43.733921568627444</v>
      </c>
      <c r="Q803" t="s">
        <v>8314</v>
      </c>
      <c r="R803" t="s">
        <v>8311</v>
      </c>
      <c r="S803" s="12">
        <f t="shared" si="51"/>
        <v>40695.545370370368</v>
      </c>
      <c r="T803" s="12">
        <f t="shared" si="53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2"/>
        <v>1.0133333333333334</v>
      </c>
      <c r="P804" s="7">
        <f t="shared" si="50"/>
        <v>81.066666666666663</v>
      </c>
      <c r="Q804" t="s">
        <v>8314</v>
      </c>
      <c r="R804" t="s">
        <v>8311</v>
      </c>
      <c r="S804" s="12">
        <f t="shared" si="51"/>
        <v>41122.772268518522</v>
      </c>
      <c r="T804" s="12">
        <f t="shared" si="53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2"/>
        <v>1.232608695652174</v>
      </c>
      <c r="P805" s="7">
        <f t="shared" si="50"/>
        <v>74.60526315789474</v>
      </c>
      <c r="Q805" t="s">
        <v>8314</v>
      </c>
      <c r="R805" t="s">
        <v>8311</v>
      </c>
      <c r="S805" s="12">
        <f t="shared" si="51"/>
        <v>40665.699976851851</v>
      </c>
      <c r="T805" s="12">
        <f t="shared" si="53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2"/>
        <v>1</v>
      </c>
      <c r="P806" s="7">
        <f t="shared" si="50"/>
        <v>305.55555555555554</v>
      </c>
      <c r="Q806" t="s">
        <v>8314</v>
      </c>
      <c r="R806" t="s">
        <v>8311</v>
      </c>
      <c r="S806" s="12">
        <f t="shared" si="51"/>
        <v>40729.855625000004</v>
      </c>
      <c r="T806" s="12">
        <f t="shared" si="53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2"/>
        <v>1.05</v>
      </c>
      <c r="P807" s="7">
        <f t="shared" si="50"/>
        <v>58.333333333333336</v>
      </c>
      <c r="Q807" t="s">
        <v>8314</v>
      </c>
      <c r="R807" t="s">
        <v>8311</v>
      </c>
      <c r="S807" s="12">
        <f t="shared" si="51"/>
        <v>40690.573055555556</v>
      </c>
      <c r="T807" s="12">
        <f t="shared" si="53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2"/>
        <v>1.0443750000000001</v>
      </c>
      <c r="P808" s="7">
        <f t="shared" si="50"/>
        <v>117.67605633802818</v>
      </c>
      <c r="Q808" t="s">
        <v>8314</v>
      </c>
      <c r="R808" t="s">
        <v>8311</v>
      </c>
      <c r="S808" s="12">
        <f t="shared" si="51"/>
        <v>40763.441423611112</v>
      </c>
      <c r="T808" s="12">
        <f t="shared" si="53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2"/>
        <v>1.05125</v>
      </c>
      <c r="P809" s="7">
        <f t="shared" si="50"/>
        <v>73.771929824561397</v>
      </c>
      <c r="Q809" t="s">
        <v>8314</v>
      </c>
      <c r="R809" t="s">
        <v>8311</v>
      </c>
      <c r="S809" s="12">
        <f t="shared" si="51"/>
        <v>42759.378599537042</v>
      </c>
      <c r="T809" s="12">
        <f t="shared" si="53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2"/>
        <v>1</v>
      </c>
      <c r="P810" s="7">
        <f t="shared" si="50"/>
        <v>104.65116279069767</v>
      </c>
      <c r="Q810" t="s">
        <v>8314</v>
      </c>
      <c r="R810" t="s">
        <v>8311</v>
      </c>
      <c r="S810" s="12">
        <f t="shared" si="51"/>
        <v>41961.850532407407</v>
      </c>
      <c r="T810" s="12">
        <f t="shared" si="53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2"/>
        <v>1.03775</v>
      </c>
      <c r="P811" s="7">
        <f t="shared" si="50"/>
        <v>79.82692307692308</v>
      </c>
      <c r="Q811" t="s">
        <v>8314</v>
      </c>
      <c r="R811" t="s">
        <v>8311</v>
      </c>
      <c r="S811" s="12">
        <f t="shared" si="51"/>
        <v>41628.583680555559</v>
      </c>
      <c r="T811" s="12">
        <f t="shared" si="53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2"/>
        <v>1.05</v>
      </c>
      <c r="P812" s="7">
        <f t="shared" si="50"/>
        <v>58.333333333333336</v>
      </c>
      <c r="Q812" t="s">
        <v>8314</v>
      </c>
      <c r="R812" t="s">
        <v>8311</v>
      </c>
      <c r="S812" s="12">
        <f t="shared" si="51"/>
        <v>41122.806273148148</v>
      </c>
      <c r="T812" s="12">
        <f t="shared" si="53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2"/>
        <v>1.04</v>
      </c>
      <c r="P813" s="7">
        <f t="shared" si="50"/>
        <v>86.666666666666671</v>
      </c>
      <c r="Q813" t="s">
        <v>8314</v>
      </c>
      <c r="R813" t="s">
        <v>8311</v>
      </c>
      <c r="S813" s="12">
        <f t="shared" si="51"/>
        <v>41443.393541666665</v>
      </c>
      <c r="T813" s="12">
        <f t="shared" si="53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2"/>
        <v>1.5183333333333333</v>
      </c>
      <c r="P814" s="7">
        <f t="shared" si="50"/>
        <v>27.606060606060606</v>
      </c>
      <c r="Q814" t="s">
        <v>8314</v>
      </c>
      <c r="R814" t="s">
        <v>8311</v>
      </c>
      <c r="S814" s="12">
        <f t="shared" si="51"/>
        <v>41281.767962962964</v>
      </c>
      <c r="T814" s="12">
        <f t="shared" si="53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2"/>
        <v>1.59996</v>
      </c>
      <c r="P815" s="7">
        <f t="shared" si="50"/>
        <v>24.999375000000001</v>
      </c>
      <c r="Q815" t="s">
        <v>8314</v>
      </c>
      <c r="R815" t="s">
        <v>8311</v>
      </c>
      <c r="S815" s="12">
        <f t="shared" si="51"/>
        <v>41080.710243055553</v>
      </c>
      <c r="T815" s="12">
        <f t="shared" si="53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2"/>
        <v>1.2729999999999999</v>
      </c>
      <c r="P816" s="7">
        <f t="shared" si="50"/>
        <v>45.464285714285715</v>
      </c>
      <c r="Q816" t="s">
        <v>8314</v>
      </c>
      <c r="R816" t="s">
        <v>8311</v>
      </c>
      <c r="S816" s="12">
        <f t="shared" si="51"/>
        <v>40679.493067129632</v>
      </c>
      <c r="T816" s="12">
        <f t="shared" si="53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2"/>
        <v>1.07</v>
      </c>
      <c r="P817" s="7">
        <f t="shared" si="50"/>
        <v>99.534883720930239</v>
      </c>
      <c r="Q817" t="s">
        <v>8314</v>
      </c>
      <c r="R817" t="s">
        <v>8311</v>
      </c>
      <c r="S817" s="12">
        <f t="shared" si="51"/>
        <v>41914.667858796296</v>
      </c>
      <c r="T817" s="12">
        <f t="shared" si="53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2"/>
        <v>1.1512214285714286</v>
      </c>
      <c r="P818" s="7">
        <f t="shared" si="50"/>
        <v>39.31</v>
      </c>
      <c r="Q818" t="s">
        <v>8314</v>
      </c>
      <c r="R818" t="s">
        <v>8311</v>
      </c>
      <c r="S818" s="12">
        <f t="shared" si="51"/>
        <v>41341.620868055557</v>
      </c>
      <c r="T818" s="12">
        <f t="shared" si="53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2"/>
        <v>1.3711066666666665</v>
      </c>
      <c r="P819" s="7">
        <f t="shared" si="50"/>
        <v>89.419999999999987</v>
      </c>
      <c r="Q819" t="s">
        <v>8314</v>
      </c>
      <c r="R819" t="s">
        <v>8311</v>
      </c>
      <c r="S819" s="12">
        <f t="shared" si="51"/>
        <v>40925.349664351852</v>
      </c>
      <c r="T819" s="12">
        <f t="shared" si="53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2"/>
        <v>1.5571428571428572</v>
      </c>
      <c r="P820" s="7">
        <f t="shared" si="50"/>
        <v>28.684210526315791</v>
      </c>
      <c r="Q820" t="s">
        <v>8314</v>
      </c>
      <c r="R820" t="s">
        <v>8311</v>
      </c>
      <c r="S820" s="12">
        <f t="shared" si="51"/>
        <v>41120.632881944446</v>
      </c>
      <c r="T820" s="12">
        <f t="shared" si="53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2"/>
        <v>1.0874999999999999</v>
      </c>
      <c r="P821" s="7">
        <f t="shared" si="50"/>
        <v>31.071428571428573</v>
      </c>
      <c r="Q821" t="s">
        <v>8314</v>
      </c>
      <c r="R821" t="s">
        <v>8311</v>
      </c>
      <c r="S821" s="12">
        <f t="shared" si="51"/>
        <v>41619.748310185183</v>
      </c>
      <c r="T821" s="12">
        <f t="shared" si="53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2"/>
        <v>1.3405</v>
      </c>
      <c r="P822" s="7">
        <f t="shared" si="50"/>
        <v>70.55263157894737</v>
      </c>
      <c r="Q822" t="s">
        <v>8314</v>
      </c>
      <c r="R822" t="s">
        <v>8311</v>
      </c>
      <c r="S822" s="12">
        <f t="shared" si="51"/>
        <v>41768.591921296298</v>
      </c>
      <c r="T822" s="12">
        <f t="shared" si="53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2"/>
        <v>1</v>
      </c>
      <c r="P823" s="7">
        <f t="shared" si="50"/>
        <v>224.12820512820514</v>
      </c>
      <c r="Q823" t="s">
        <v>8314</v>
      </c>
      <c r="R823" t="s">
        <v>8311</v>
      </c>
      <c r="S823" s="12">
        <f t="shared" si="51"/>
        <v>42093.672048611115</v>
      </c>
      <c r="T823" s="12">
        <f t="shared" si="53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2"/>
        <v>1.1916666666666667</v>
      </c>
      <c r="P824" s="7">
        <f t="shared" si="50"/>
        <v>51.811594202898547</v>
      </c>
      <c r="Q824" t="s">
        <v>8314</v>
      </c>
      <c r="R824" t="s">
        <v>8311</v>
      </c>
      <c r="S824" s="12">
        <f t="shared" si="51"/>
        <v>41157.697337962964</v>
      </c>
      <c r="T824" s="12">
        <f t="shared" si="53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2"/>
        <v>1.7949999999999999</v>
      </c>
      <c r="P825" s="7">
        <f t="shared" si="50"/>
        <v>43.515151515151516</v>
      </c>
      <c r="Q825" t="s">
        <v>8314</v>
      </c>
      <c r="R825" t="s">
        <v>8311</v>
      </c>
      <c r="S825" s="12">
        <f t="shared" si="51"/>
        <v>42055.722824074073</v>
      </c>
      <c r="T825" s="12">
        <f t="shared" si="53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2"/>
        <v>1.3438124999999999</v>
      </c>
      <c r="P826" s="7">
        <f t="shared" si="50"/>
        <v>39.816666666666663</v>
      </c>
      <c r="Q826" t="s">
        <v>8314</v>
      </c>
      <c r="R826" t="s">
        <v>8311</v>
      </c>
      <c r="S826" s="12">
        <f t="shared" si="51"/>
        <v>40249.992106481484</v>
      </c>
      <c r="T826" s="12">
        <f t="shared" si="53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2"/>
        <v>1.0043200000000001</v>
      </c>
      <c r="P827" s="7">
        <f t="shared" si="50"/>
        <v>126.8080808080808</v>
      </c>
      <c r="Q827" t="s">
        <v>8314</v>
      </c>
      <c r="R827" t="s">
        <v>8311</v>
      </c>
      <c r="S827" s="12">
        <f t="shared" si="51"/>
        <v>41186.056527777779</v>
      </c>
      <c r="T827" s="12">
        <f t="shared" si="53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2"/>
        <v>1.0145454545454546</v>
      </c>
      <c r="P828" s="7">
        <f t="shared" si="50"/>
        <v>113.87755102040816</v>
      </c>
      <c r="Q828" t="s">
        <v>8314</v>
      </c>
      <c r="R828" t="s">
        <v>8311</v>
      </c>
      <c r="S828" s="12">
        <f t="shared" si="51"/>
        <v>40972.788541666669</v>
      </c>
      <c r="T828" s="12">
        <f t="shared" si="53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2"/>
        <v>1.0333333333333334</v>
      </c>
      <c r="P829" s="7">
        <f t="shared" si="50"/>
        <v>28.181818181818183</v>
      </c>
      <c r="Q829" t="s">
        <v>8314</v>
      </c>
      <c r="R829" t="s">
        <v>8311</v>
      </c>
      <c r="S829" s="12">
        <f t="shared" si="51"/>
        <v>40927.223460648151</v>
      </c>
      <c r="T829" s="12">
        <f t="shared" si="53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2"/>
        <v>1.07</v>
      </c>
      <c r="P830" s="7">
        <f t="shared" si="50"/>
        <v>36.60526315789474</v>
      </c>
      <c r="Q830" t="s">
        <v>8314</v>
      </c>
      <c r="R830" t="s">
        <v>8311</v>
      </c>
      <c r="S830" s="12">
        <f t="shared" si="51"/>
        <v>41072.800717592596</v>
      </c>
      <c r="T830" s="12">
        <f t="shared" si="53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2"/>
        <v>1.04</v>
      </c>
      <c r="P831" s="7">
        <f t="shared" si="50"/>
        <v>32.5</v>
      </c>
      <c r="Q831" t="s">
        <v>8314</v>
      </c>
      <c r="R831" t="s">
        <v>8311</v>
      </c>
      <c r="S831" s="12">
        <f t="shared" si="51"/>
        <v>42504.551388888889</v>
      </c>
      <c r="T831" s="12">
        <f t="shared" si="53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2"/>
        <v>1.0783333333333334</v>
      </c>
      <c r="P832" s="7">
        <f t="shared" si="50"/>
        <v>60.65625</v>
      </c>
      <c r="Q832" t="s">
        <v>8314</v>
      </c>
      <c r="R832" t="s">
        <v>8311</v>
      </c>
      <c r="S832" s="12">
        <f t="shared" si="51"/>
        <v>41325.275752314818</v>
      </c>
      <c r="T832" s="12">
        <f t="shared" si="53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2"/>
        <v>2.3333333333333335</v>
      </c>
      <c r="P833" s="7">
        <f t="shared" ref="P833:P896" si="54">IFERROR(E833/L833,0)</f>
        <v>175</v>
      </c>
      <c r="Q833" t="s">
        <v>8314</v>
      </c>
      <c r="R833" t="s">
        <v>8311</v>
      </c>
      <c r="S833" s="12">
        <f t="shared" si="51"/>
        <v>40996.396921296298</v>
      </c>
      <c r="T833" s="12">
        <f t="shared" si="53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2"/>
        <v>1.0060706666666666</v>
      </c>
      <c r="P834" s="7">
        <f t="shared" si="54"/>
        <v>97.993896103896105</v>
      </c>
      <c r="Q834" t="s">
        <v>8314</v>
      </c>
      <c r="R834" t="s">
        <v>8311</v>
      </c>
      <c r="S834" s="12">
        <f t="shared" si="51"/>
        <v>40869.425173611111</v>
      </c>
      <c r="T834" s="12">
        <f t="shared" si="53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7">
        <f t="shared" si="54"/>
        <v>148.78048780487805</v>
      </c>
      <c r="Q835" t="s">
        <v>8314</v>
      </c>
      <c r="R835" t="s">
        <v>8311</v>
      </c>
      <c r="S835" s="12">
        <f t="shared" ref="S835:T898" si="55">(((J835/60)/60)/24)+DATE(1970,1,1)+(-6/24)</f>
        <v>41718.628182870372</v>
      </c>
      <c r="T835" s="12">
        <f t="shared" si="53"/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4"/>
        <v>96.08</v>
      </c>
      <c r="Q836" t="s">
        <v>8314</v>
      </c>
      <c r="R836" t="s">
        <v>8311</v>
      </c>
      <c r="S836" s="12">
        <f t="shared" si="55"/>
        <v>41422.572824074072</v>
      </c>
      <c r="T836" s="12">
        <f t="shared" si="5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4"/>
        <v>58.625</v>
      </c>
      <c r="Q837" t="s">
        <v>8314</v>
      </c>
      <c r="R837" t="s">
        <v>8311</v>
      </c>
      <c r="S837" s="12">
        <f t="shared" si="55"/>
        <v>41005.20784722222</v>
      </c>
      <c r="T837" s="12">
        <f t="shared" si="5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4"/>
        <v>109.70695652173914</v>
      </c>
      <c r="Q838" t="s">
        <v>8314</v>
      </c>
      <c r="R838" t="s">
        <v>8311</v>
      </c>
      <c r="S838" s="12">
        <f t="shared" si="55"/>
        <v>41523.806921296295</v>
      </c>
      <c r="T838" s="12">
        <f t="shared" si="5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ref="O839:O902" si="56">(E839/D839)</f>
        <v>1.218</v>
      </c>
      <c r="P839" s="7">
        <f t="shared" si="54"/>
        <v>49.112903225806448</v>
      </c>
      <c r="Q839" t="s">
        <v>8314</v>
      </c>
      <c r="R839" t="s">
        <v>8311</v>
      </c>
      <c r="S839" s="12">
        <f t="shared" si="55"/>
        <v>41730.748402777775</v>
      </c>
      <c r="T839" s="12">
        <f t="shared" si="5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6"/>
        <v>1.454</v>
      </c>
      <c r="P840" s="7">
        <f t="shared" si="54"/>
        <v>47.672131147540981</v>
      </c>
      <c r="Q840" t="s">
        <v>8314</v>
      </c>
      <c r="R840" t="s">
        <v>8311</v>
      </c>
      <c r="S840" s="12">
        <f t="shared" si="55"/>
        <v>40895.647974537038</v>
      </c>
      <c r="T840" s="12">
        <f t="shared" si="5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6"/>
        <v>1.166166</v>
      </c>
      <c r="P841" s="7">
        <f t="shared" si="54"/>
        <v>60.737812499999997</v>
      </c>
      <c r="Q841" t="s">
        <v>8314</v>
      </c>
      <c r="R841" t="s">
        <v>8311</v>
      </c>
      <c r="S841" s="12">
        <f t="shared" si="55"/>
        <v>41144.513379629629</v>
      </c>
      <c r="T841" s="12">
        <f t="shared" ref="T841:T904" si="57">(((I841/60)/60)/24)+DATE(1970,1,1)+(-6/24)</f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6"/>
        <v>1.2041660000000001</v>
      </c>
      <c r="P842" s="7">
        <f t="shared" si="54"/>
        <v>63.37715789473684</v>
      </c>
      <c r="Q842" t="s">
        <v>8314</v>
      </c>
      <c r="R842" t="s">
        <v>8311</v>
      </c>
      <c r="S842" s="12">
        <f t="shared" si="55"/>
        <v>42606.976701388892</v>
      </c>
      <c r="T842" s="12">
        <f t="shared" si="57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6"/>
        <v>1.0132000000000001</v>
      </c>
      <c r="P843" s="7">
        <f t="shared" si="54"/>
        <v>53.893617021276597</v>
      </c>
      <c r="Q843" t="s">
        <v>8314</v>
      </c>
      <c r="R843" t="s">
        <v>8332</v>
      </c>
      <c r="S843" s="12">
        <f t="shared" si="55"/>
        <v>41923.588692129626</v>
      </c>
      <c r="T843" s="12">
        <f t="shared" si="57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6"/>
        <v>1.0431999999999999</v>
      </c>
      <c r="P844" s="7">
        <f t="shared" si="54"/>
        <v>66.871794871794876</v>
      </c>
      <c r="Q844" t="s">
        <v>8314</v>
      </c>
      <c r="R844" t="s">
        <v>8332</v>
      </c>
      <c r="S844" s="12">
        <f t="shared" si="55"/>
        <v>41526.342395833337</v>
      </c>
      <c r="T844" s="12">
        <f t="shared" si="57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6"/>
        <v>2.6713333333333331</v>
      </c>
      <c r="P845" s="7">
        <f t="shared" si="54"/>
        <v>63.102362204724407</v>
      </c>
      <c r="Q845" t="s">
        <v>8314</v>
      </c>
      <c r="R845" t="s">
        <v>8332</v>
      </c>
      <c r="S845" s="12">
        <f t="shared" si="55"/>
        <v>42695.007870370369</v>
      </c>
      <c r="T845" s="12">
        <f t="shared" si="57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6"/>
        <v>1.9413333333333334</v>
      </c>
      <c r="P846" s="7">
        <f t="shared" si="54"/>
        <v>36.628930817610062</v>
      </c>
      <c r="Q846" t="s">
        <v>8314</v>
      </c>
      <c r="R846" t="s">
        <v>8332</v>
      </c>
      <c r="S846" s="12">
        <f t="shared" si="55"/>
        <v>41905.434629629628</v>
      </c>
      <c r="T846" s="12">
        <f t="shared" si="57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6"/>
        <v>1.203802</v>
      </c>
      <c r="P847" s="7">
        <f t="shared" si="54"/>
        <v>34.005706214689269</v>
      </c>
      <c r="Q847" t="s">
        <v>8314</v>
      </c>
      <c r="R847" t="s">
        <v>8332</v>
      </c>
      <c r="S847" s="12">
        <f t="shared" si="55"/>
        <v>42577.955972222218</v>
      </c>
      <c r="T847" s="12">
        <f t="shared" si="57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6"/>
        <v>1.2200090909090908</v>
      </c>
      <c r="P848" s="7">
        <f t="shared" si="54"/>
        <v>28.553404255319148</v>
      </c>
      <c r="Q848" t="s">
        <v>8314</v>
      </c>
      <c r="R848" t="s">
        <v>8332</v>
      </c>
      <c r="S848" s="12">
        <f t="shared" si="55"/>
        <v>41694.141840277778</v>
      </c>
      <c r="T848" s="12">
        <f t="shared" si="57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6"/>
        <v>1</v>
      </c>
      <c r="P849" s="7">
        <f t="shared" si="54"/>
        <v>10</v>
      </c>
      <c r="Q849" t="s">
        <v>8314</v>
      </c>
      <c r="R849" t="s">
        <v>8332</v>
      </c>
      <c r="S849" s="12">
        <f t="shared" si="55"/>
        <v>42165.54833333334</v>
      </c>
      <c r="T849" s="12">
        <f t="shared" si="57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6"/>
        <v>1</v>
      </c>
      <c r="P850" s="7">
        <f t="shared" si="54"/>
        <v>18.75</v>
      </c>
      <c r="Q850" t="s">
        <v>8314</v>
      </c>
      <c r="R850" t="s">
        <v>8332</v>
      </c>
      <c r="S850" s="12">
        <f t="shared" si="55"/>
        <v>42078.542048611111</v>
      </c>
      <c r="T850" s="12">
        <f t="shared" si="57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6"/>
        <v>1.1990000000000001</v>
      </c>
      <c r="P851" s="7">
        <f t="shared" si="54"/>
        <v>41.704347826086959</v>
      </c>
      <c r="Q851" t="s">
        <v>8314</v>
      </c>
      <c r="R851" t="s">
        <v>8332</v>
      </c>
      <c r="S851" s="12">
        <f t="shared" si="55"/>
        <v>42050.898888888885</v>
      </c>
      <c r="T851" s="12">
        <f t="shared" si="57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6"/>
        <v>1.55175</v>
      </c>
      <c r="P852" s="7">
        <f t="shared" si="54"/>
        <v>46.669172932330824</v>
      </c>
      <c r="Q852" t="s">
        <v>8314</v>
      </c>
      <c r="R852" t="s">
        <v>8332</v>
      </c>
      <c r="S852" s="12">
        <f t="shared" si="55"/>
        <v>42452.577743055561</v>
      </c>
      <c r="T852" s="12">
        <f t="shared" si="57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6"/>
        <v>1.3045</v>
      </c>
      <c r="P853" s="7">
        <f t="shared" si="54"/>
        <v>37.271428571428572</v>
      </c>
      <c r="Q853" t="s">
        <v>8314</v>
      </c>
      <c r="R853" t="s">
        <v>8332</v>
      </c>
      <c r="S853" s="12">
        <f t="shared" si="55"/>
        <v>42522.630243055552</v>
      </c>
      <c r="T853" s="12">
        <f t="shared" si="57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6"/>
        <v>1.0497142857142858</v>
      </c>
      <c r="P854" s="7">
        <f t="shared" si="54"/>
        <v>59.258064516129032</v>
      </c>
      <c r="Q854" t="s">
        <v>8314</v>
      </c>
      <c r="R854" t="s">
        <v>8332</v>
      </c>
      <c r="S854" s="12">
        <f t="shared" si="55"/>
        <v>42656.555497685185</v>
      </c>
      <c r="T854" s="12">
        <f t="shared" si="57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6"/>
        <v>1</v>
      </c>
      <c r="P855" s="7">
        <f t="shared" si="54"/>
        <v>30</v>
      </c>
      <c r="Q855" t="s">
        <v>8314</v>
      </c>
      <c r="R855" t="s">
        <v>8332</v>
      </c>
      <c r="S855" s="12">
        <f t="shared" si="55"/>
        <v>42021.582280092596</v>
      </c>
      <c r="T855" s="12">
        <f t="shared" si="57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6"/>
        <v>1.1822050359712231</v>
      </c>
      <c r="P856" s="7">
        <f t="shared" si="54"/>
        <v>65.8623246492986</v>
      </c>
      <c r="Q856" t="s">
        <v>8314</v>
      </c>
      <c r="R856" t="s">
        <v>8332</v>
      </c>
      <c r="S856" s="12">
        <f t="shared" si="55"/>
        <v>42701.962337962963</v>
      </c>
      <c r="T856" s="12">
        <f t="shared" si="57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6"/>
        <v>1.0344827586206897</v>
      </c>
      <c r="P857" s="7">
        <f t="shared" si="54"/>
        <v>31.914893617021278</v>
      </c>
      <c r="Q857" t="s">
        <v>8314</v>
      </c>
      <c r="R857" t="s">
        <v>8332</v>
      </c>
      <c r="S857" s="12">
        <f t="shared" si="55"/>
        <v>42544.875196759262</v>
      </c>
      <c r="T857" s="12">
        <f t="shared" si="57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6"/>
        <v>2.1800000000000002</v>
      </c>
      <c r="P858" s="7">
        <f t="shared" si="54"/>
        <v>19.464285714285715</v>
      </c>
      <c r="Q858" t="s">
        <v>8314</v>
      </c>
      <c r="R858" t="s">
        <v>8332</v>
      </c>
      <c r="S858" s="12">
        <f t="shared" si="55"/>
        <v>42609.061990740738</v>
      </c>
      <c r="T858" s="12">
        <f t="shared" si="57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6"/>
        <v>1</v>
      </c>
      <c r="P859" s="7">
        <f t="shared" si="54"/>
        <v>50</v>
      </c>
      <c r="Q859" t="s">
        <v>8314</v>
      </c>
      <c r="R859" t="s">
        <v>8332</v>
      </c>
      <c r="S859" s="12">
        <f t="shared" si="55"/>
        <v>42291.331377314811</v>
      </c>
      <c r="T859" s="12">
        <f t="shared" si="57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6"/>
        <v>1.4400583333333332</v>
      </c>
      <c r="P860" s="7">
        <f t="shared" si="54"/>
        <v>22.737763157894737</v>
      </c>
      <c r="Q860" t="s">
        <v>8314</v>
      </c>
      <c r="R860" t="s">
        <v>8332</v>
      </c>
      <c r="S860" s="12">
        <f t="shared" si="55"/>
        <v>42079.495578703703</v>
      </c>
      <c r="T860" s="12">
        <f t="shared" si="57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6"/>
        <v>1.0467500000000001</v>
      </c>
      <c r="P861" s="7">
        <f t="shared" si="54"/>
        <v>42.724489795918366</v>
      </c>
      <c r="Q861" t="s">
        <v>8314</v>
      </c>
      <c r="R861" t="s">
        <v>8332</v>
      </c>
      <c r="S861" s="12">
        <f t="shared" si="55"/>
        <v>42128.570231481484</v>
      </c>
      <c r="T861" s="12">
        <f t="shared" si="57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6"/>
        <v>0.18142857142857144</v>
      </c>
      <c r="P862" s="7">
        <f t="shared" si="54"/>
        <v>52.916666666666664</v>
      </c>
      <c r="Q862" t="s">
        <v>8314</v>
      </c>
      <c r="R862" t="s">
        <v>8332</v>
      </c>
      <c r="S862" s="12">
        <f t="shared" si="55"/>
        <v>41570.232789351852</v>
      </c>
      <c r="T862" s="12">
        <f t="shared" si="57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6"/>
        <v>2.2444444444444444E-2</v>
      </c>
      <c r="P863" s="7">
        <f t="shared" si="54"/>
        <v>50.5</v>
      </c>
      <c r="Q863" t="s">
        <v>8314</v>
      </c>
      <c r="R863" t="s">
        <v>8333</v>
      </c>
      <c r="S863" s="12">
        <f t="shared" si="55"/>
        <v>42599.715324074074</v>
      </c>
      <c r="T863" s="12">
        <f t="shared" si="57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6"/>
        <v>3.3999999999999998E-3</v>
      </c>
      <c r="P864" s="7">
        <f t="shared" si="54"/>
        <v>42.5</v>
      </c>
      <c r="Q864" t="s">
        <v>8314</v>
      </c>
      <c r="R864" t="s">
        <v>8333</v>
      </c>
      <c r="S864" s="12">
        <f t="shared" si="55"/>
        <v>41559.3049537037</v>
      </c>
      <c r="T864" s="12">
        <f t="shared" si="57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6"/>
        <v>4.4999999999999998E-2</v>
      </c>
      <c r="P865" s="7">
        <f t="shared" si="54"/>
        <v>18</v>
      </c>
      <c r="Q865" t="s">
        <v>8314</v>
      </c>
      <c r="R865" t="s">
        <v>8333</v>
      </c>
      <c r="S865" s="12">
        <f t="shared" si="55"/>
        <v>40920.867662037039</v>
      </c>
      <c r="T865" s="12">
        <f t="shared" si="57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6"/>
        <v>0.41538461538461541</v>
      </c>
      <c r="P866" s="7">
        <f t="shared" si="54"/>
        <v>34.177215189873415</v>
      </c>
      <c r="Q866" t="s">
        <v>8314</v>
      </c>
      <c r="R866" t="s">
        <v>8333</v>
      </c>
      <c r="S866" s="12">
        <f t="shared" si="55"/>
        <v>41540.856921296298</v>
      </c>
      <c r="T866" s="12">
        <f t="shared" si="57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6"/>
        <v>2.0454545454545454E-2</v>
      </c>
      <c r="P867" s="7">
        <f t="shared" si="54"/>
        <v>22.5</v>
      </c>
      <c r="Q867" t="s">
        <v>8314</v>
      </c>
      <c r="R867" t="s">
        <v>8333</v>
      </c>
      <c r="S867" s="12">
        <f t="shared" si="55"/>
        <v>41230.52311342593</v>
      </c>
      <c r="T867" s="12">
        <f t="shared" si="57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6"/>
        <v>0.18285714285714286</v>
      </c>
      <c r="P868" s="7">
        <f t="shared" si="54"/>
        <v>58.18181818181818</v>
      </c>
      <c r="Q868" t="s">
        <v>8314</v>
      </c>
      <c r="R868" t="s">
        <v>8333</v>
      </c>
      <c r="S868" s="12">
        <f t="shared" si="55"/>
        <v>42025.387939814813</v>
      </c>
      <c r="T868" s="12">
        <f t="shared" si="57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6"/>
        <v>0.2402</v>
      </c>
      <c r="P869" s="7">
        <f t="shared" si="54"/>
        <v>109.18181818181819</v>
      </c>
      <c r="Q869" t="s">
        <v>8314</v>
      </c>
      <c r="R869" t="s">
        <v>8333</v>
      </c>
      <c r="S869" s="12">
        <f t="shared" si="55"/>
        <v>40087.855393518519</v>
      </c>
      <c r="T869" s="12">
        <f t="shared" si="57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6"/>
        <v>1.1111111111111111E-3</v>
      </c>
      <c r="P870" s="7">
        <f t="shared" si="54"/>
        <v>50</v>
      </c>
      <c r="Q870" t="s">
        <v>8314</v>
      </c>
      <c r="R870" t="s">
        <v>8333</v>
      </c>
      <c r="S870" s="12">
        <f t="shared" si="55"/>
        <v>41615.777754629627</v>
      </c>
      <c r="T870" s="12">
        <f t="shared" si="57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6"/>
        <v>0.11818181818181818</v>
      </c>
      <c r="P871" s="7">
        <f t="shared" si="54"/>
        <v>346.66666666666669</v>
      </c>
      <c r="Q871" t="s">
        <v>8314</v>
      </c>
      <c r="R871" t="s">
        <v>8333</v>
      </c>
      <c r="S871" s="12">
        <f t="shared" si="55"/>
        <v>41342.595567129632</v>
      </c>
      <c r="T871" s="12">
        <f t="shared" si="57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6"/>
        <v>3.0999999999999999E-3</v>
      </c>
      <c r="P872" s="7">
        <f t="shared" si="54"/>
        <v>12.4</v>
      </c>
      <c r="Q872" t="s">
        <v>8314</v>
      </c>
      <c r="R872" t="s">
        <v>8333</v>
      </c>
      <c r="S872" s="12">
        <f t="shared" si="55"/>
        <v>41487.772256944445</v>
      </c>
      <c r="T872" s="12">
        <f t="shared" si="57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6"/>
        <v>5.4166666666666669E-2</v>
      </c>
      <c r="P873" s="7">
        <f t="shared" si="54"/>
        <v>27.083333333333332</v>
      </c>
      <c r="Q873" t="s">
        <v>8314</v>
      </c>
      <c r="R873" t="s">
        <v>8333</v>
      </c>
      <c r="S873" s="12">
        <f t="shared" si="55"/>
        <v>41577.311284722222</v>
      </c>
      <c r="T873" s="12">
        <f t="shared" si="57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6"/>
        <v>8.1250000000000003E-3</v>
      </c>
      <c r="P874" s="7">
        <f t="shared" si="54"/>
        <v>32.5</v>
      </c>
      <c r="Q874" t="s">
        <v>8314</v>
      </c>
      <c r="R874" t="s">
        <v>8333</v>
      </c>
      <c r="S874" s="12">
        <f t="shared" si="55"/>
        <v>40567.575543981482</v>
      </c>
      <c r="T874" s="12">
        <f t="shared" si="57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6"/>
        <v>1.2857142857142857E-2</v>
      </c>
      <c r="P875" s="7">
        <f t="shared" si="54"/>
        <v>9</v>
      </c>
      <c r="Q875" t="s">
        <v>8314</v>
      </c>
      <c r="R875" t="s">
        <v>8333</v>
      </c>
      <c r="S875" s="12">
        <f t="shared" si="55"/>
        <v>41183.917129629634</v>
      </c>
      <c r="T875" s="12">
        <f t="shared" si="57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6"/>
        <v>0.24333333333333335</v>
      </c>
      <c r="P876" s="7">
        <f t="shared" si="54"/>
        <v>34.761904761904759</v>
      </c>
      <c r="Q876" t="s">
        <v>8314</v>
      </c>
      <c r="R876" t="s">
        <v>8333</v>
      </c>
      <c r="S876" s="12">
        <f t="shared" si="55"/>
        <v>41368.333726851852</v>
      </c>
      <c r="T876" s="12">
        <f t="shared" si="57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6"/>
        <v>0</v>
      </c>
      <c r="P877" s="7">
        <f t="shared" si="54"/>
        <v>0</v>
      </c>
      <c r="Q877" t="s">
        <v>8314</v>
      </c>
      <c r="R877" t="s">
        <v>8333</v>
      </c>
      <c r="S877" s="12">
        <f t="shared" si="55"/>
        <v>42248.473738425921</v>
      </c>
      <c r="T877" s="12">
        <f t="shared" si="57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6"/>
        <v>0.40799492385786801</v>
      </c>
      <c r="P878" s="7">
        <f t="shared" si="54"/>
        <v>28.577777777777779</v>
      </c>
      <c r="Q878" t="s">
        <v>8314</v>
      </c>
      <c r="R878" t="s">
        <v>8333</v>
      </c>
      <c r="S878" s="12">
        <f t="shared" si="55"/>
        <v>41276.246840277774</v>
      </c>
      <c r="T878" s="12">
        <f t="shared" si="57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6"/>
        <v>0.67549999999999999</v>
      </c>
      <c r="P879" s="7">
        <f t="shared" si="54"/>
        <v>46.586206896551722</v>
      </c>
      <c r="Q879" t="s">
        <v>8314</v>
      </c>
      <c r="R879" t="s">
        <v>8333</v>
      </c>
      <c r="S879" s="12">
        <f t="shared" si="55"/>
        <v>41597.538888888892</v>
      </c>
      <c r="T879" s="12">
        <f t="shared" si="57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6"/>
        <v>1.2999999999999999E-2</v>
      </c>
      <c r="P880" s="7">
        <f t="shared" si="54"/>
        <v>32.5</v>
      </c>
      <c r="Q880" t="s">
        <v>8314</v>
      </c>
      <c r="R880" t="s">
        <v>8333</v>
      </c>
      <c r="S880" s="12">
        <f t="shared" si="55"/>
        <v>40504.982916666668</v>
      </c>
      <c r="T880" s="12">
        <f t="shared" si="57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6"/>
        <v>0.30666666666666664</v>
      </c>
      <c r="P881" s="7">
        <f t="shared" si="54"/>
        <v>21.466666666666665</v>
      </c>
      <c r="Q881" t="s">
        <v>8314</v>
      </c>
      <c r="R881" t="s">
        <v>8333</v>
      </c>
      <c r="S881" s="12">
        <f t="shared" si="55"/>
        <v>41037.579918981479</v>
      </c>
      <c r="T881" s="12">
        <f t="shared" si="57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6"/>
        <v>2.9894179894179893E-2</v>
      </c>
      <c r="P882" s="7">
        <f t="shared" si="54"/>
        <v>14.125</v>
      </c>
      <c r="Q882" t="s">
        <v>8314</v>
      </c>
      <c r="R882" t="s">
        <v>8333</v>
      </c>
      <c r="S882" s="12">
        <f t="shared" si="55"/>
        <v>41179.07104166667</v>
      </c>
      <c r="T882" s="12">
        <f t="shared" si="57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6"/>
        <v>8.0000000000000002E-3</v>
      </c>
      <c r="P883" s="7">
        <f t="shared" si="54"/>
        <v>30</v>
      </c>
      <c r="Q883" t="s">
        <v>8314</v>
      </c>
      <c r="R883" t="s">
        <v>8334</v>
      </c>
      <c r="S883" s="12">
        <f t="shared" si="55"/>
        <v>40877.00099537037</v>
      </c>
      <c r="T883" s="12">
        <f t="shared" si="57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6"/>
        <v>0.20133333333333334</v>
      </c>
      <c r="P884" s="7">
        <f t="shared" si="54"/>
        <v>21.571428571428573</v>
      </c>
      <c r="Q884" t="s">
        <v>8314</v>
      </c>
      <c r="R884" t="s">
        <v>8334</v>
      </c>
      <c r="S884" s="12">
        <f t="shared" si="55"/>
        <v>40759.610532407409</v>
      </c>
      <c r="T884" s="12">
        <f t="shared" si="57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6"/>
        <v>0.4002</v>
      </c>
      <c r="P885" s="7">
        <f t="shared" si="54"/>
        <v>83.375</v>
      </c>
      <c r="Q885" t="s">
        <v>8314</v>
      </c>
      <c r="R885" t="s">
        <v>8334</v>
      </c>
      <c r="S885" s="12">
        <f t="shared" si="55"/>
        <v>42371.685590277775</v>
      </c>
      <c r="T885" s="12">
        <f t="shared" si="57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6"/>
        <v>0.01</v>
      </c>
      <c r="P886" s="7">
        <f t="shared" si="54"/>
        <v>10</v>
      </c>
      <c r="Q886" t="s">
        <v>8314</v>
      </c>
      <c r="R886" t="s">
        <v>8334</v>
      </c>
      <c r="S886" s="12">
        <f t="shared" si="55"/>
        <v>40981.552615740737</v>
      </c>
      <c r="T886" s="12">
        <f t="shared" si="57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6"/>
        <v>0.75</v>
      </c>
      <c r="P887" s="7">
        <f t="shared" si="54"/>
        <v>35.714285714285715</v>
      </c>
      <c r="Q887" t="s">
        <v>8314</v>
      </c>
      <c r="R887" t="s">
        <v>8334</v>
      </c>
      <c r="S887" s="12">
        <f t="shared" si="55"/>
        <v>42713.691099537042</v>
      </c>
      <c r="T887" s="12">
        <f t="shared" si="57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6"/>
        <v>0.41</v>
      </c>
      <c r="P888" s="7">
        <f t="shared" si="54"/>
        <v>29.285714285714285</v>
      </c>
      <c r="Q888" t="s">
        <v>8314</v>
      </c>
      <c r="R888" t="s">
        <v>8334</v>
      </c>
      <c r="S888" s="12">
        <f t="shared" si="55"/>
        <v>42603.620520833334</v>
      </c>
      <c r="T888" s="12">
        <f t="shared" si="57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6"/>
        <v>0</v>
      </c>
      <c r="P889" s="7">
        <f t="shared" si="54"/>
        <v>0</v>
      </c>
      <c r="Q889" t="s">
        <v>8314</v>
      </c>
      <c r="R889" t="s">
        <v>8334</v>
      </c>
      <c r="S889" s="12">
        <f t="shared" si="55"/>
        <v>41026.708969907406</v>
      </c>
      <c r="T889" s="12">
        <f t="shared" si="57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6"/>
        <v>7.1999999999999995E-2</v>
      </c>
      <c r="P890" s="7">
        <f t="shared" si="54"/>
        <v>18</v>
      </c>
      <c r="Q890" t="s">
        <v>8314</v>
      </c>
      <c r="R890" t="s">
        <v>8334</v>
      </c>
      <c r="S890" s="12">
        <f t="shared" si="55"/>
        <v>40751.503298611111</v>
      </c>
      <c r="T890" s="12">
        <f t="shared" si="57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6"/>
        <v>9.4412800000000005E-2</v>
      </c>
      <c r="P891" s="7">
        <f t="shared" si="54"/>
        <v>73.760000000000005</v>
      </c>
      <c r="Q891" t="s">
        <v>8314</v>
      </c>
      <c r="R891" t="s">
        <v>8334</v>
      </c>
      <c r="S891" s="12">
        <f t="shared" si="55"/>
        <v>41887.534062500003</v>
      </c>
      <c r="T891" s="12">
        <f t="shared" si="57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6"/>
        <v>4.1666666666666664E-2</v>
      </c>
      <c r="P892" s="7">
        <f t="shared" si="54"/>
        <v>31.25</v>
      </c>
      <c r="Q892" t="s">
        <v>8314</v>
      </c>
      <c r="R892" t="s">
        <v>8334</v>
      </c>
      <c r="S892" s="12">
        <f t="shared" si="55"/>
        <v>41569.448831018519</v>
      </c>
      <c r="T892" s="12">
        <f t="shared" si="57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6"/>
        <v>3.2500000000000001E-2</v>
      </c>
      <c r="P893" s="7">
        <f t="shared" si="54"/>
        <v>28.888888888888889</v>
      </c>
      <c r="Q893" t="s">
        <v>8314</v>
      </c>
      <c r="R893" t="s">
        <v>8334</v>
      </c>
      <c r="S893" s="12">
        <f t="shared" si="55"/>
        <v>41841.781597222223</v>
      </c>
      <c r="T893" s="12">
        <f t="shared" si="57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6"/>
        <v>0.40749999999999997</v>
      </c>
      <c r="P894" s="7">
        <f t="shared" si="54"/>
        <v>143.8235294117647</v>
      </c>
      <c r="Q894" t="s">
        <v>8314</v>
      </c>
      <c r="R894" t="s">
        <v>8334</v>
      </c>
      <c r="S894" s="12">
        <f t="shared" si="55"/>
        <v>40303.95003472222</v>
      </c>
      <c r="T894" s="12">
        <f t="shared" si="57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6"/>
        <v>0.1</v>
      </c>
      <c r="P895" s="7">
        <f t="shared" si="54"/>
        <v>40</v>
      </c>
      <c r="Q895" t="s">
        <v>8314</v>
      </c>
      <c r="R895" t="s">
        <v>8334</v>
      </c>
      <c r="S895" s="12">
        <f t="shared" si="55"/>
        <v>42065.647719907407</v>
      </c>
      <c r="T895" s="12">
        <f t="shared" si="57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6"/>
        <v>0.39169999999999999</v>
      </c>
      <c r="P896" s="7">
        <f t="shared" si="54"/>
        <v>147.81132075471697</v>
      </c>
      <c r="Q896" t="s">
        <v>8314</v>
      </c>
      <c r="R896" t="s">
        <v>8334</v>
      </c>
      <c r="S896" s="12">
        <f t="shared" si="55"/>
        <v>42496.731597222228</v>
      </c>
      <c r="T896" s="12">
        <f t="shared" si="57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6"/>
        <v>2.4375000000000001E-2</v>
      </c>
      <c r="P897" s="7">
        <f t="shared" ref="P897:P960" si="58">IFERROR(E897/L897,0)</f>
        <v>27.857142857142858</v>
      </c>
      <c r="Q897" t="s">
        <v>8314</v>
      </c>
      <c r="R897" t="s">
        <v>8334</v>
      </c>
      <c r="S897" s="12">
        <f t="shared" si="55"/>
        <v>40430.877650462964</v>
      </c>
      <c r="T897" s="12">
        <f t="shared" si="57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6"/>
        <v>0.4</v>
      </c>
      <c r="P898" s="7">
        <f t="shared" si="58"/>
        <v>44.444444444444443</v>
      </c>
      <c r="Q898" t="s">
        <v>8314</v>
      </c>
      <c r="R898" t="s">
        <v>8334</v>
      </c>
      <c r="S898" s="12">
        <f t="shared" si="55"/>
        <v>42218.622986111113</v>
      </c>
      <c r="T898" s="12">
        <f t="shared" si="57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>
        <f t="shared" si="58"/>
        <v>0</v>
      </c>
      <c r="Q899" t="s">
        <v>8314</v>
      </c>
      <c r="R899" t="s">
        <v>8334</v>
      </c>
      <c r="S899" s="12">
        <f t="shared" ref="S899:T962" si="59">(((J899/60)/60)/24)+DATE(1970,1,1)+(-6/24)</f>
        <v>41211.438750000001</v>
      </c>
      <c r="T899" s="12">
        <f t="shared" si="57"/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8"/>
        <v>35</v>
      </c>
      <c r="Q900" t="s">
        <v>8314</v>
      </c>
      <c r="R900" t="s">
        <v>8334</v>
      </c>
      <c r="S900" s="12">
        <f t="shared" si="59"/>
        <v>40878.508217592593</v>
      </c>
      <c r="T900" s="12">
        <f t="shared" si="57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8"/>
        <v>35</v>
      </c>
      <c r="Q901" t="s">
        <v>8314</v>
      </c>
      <c r="R901" t="s">
        <v>8334</v>
      </c>
      <c r="S901" s="12">
        <f t="shared" si="59"/>
        <v>40645.849097222221</v>
      </c>
      <c r="T901" s="12">
        <f t="shared" si="57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8"/>
        <v>10.5</v>
      </c>
      <c r="Q902" t="s">
        <v>8314</v>
      </c>
      <c r="R902" t="s">
        <v>8334</v>
      </c>
      <c r="S902" s="12">
        <f t="shared" si="59"/>
        <v>42429.59956018519</v>
      </c>
      <c r="T902" s="12">
        <f t="shared" si="57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ref="O903:O966" si="60">(E903/D903)</f>
        <v>0</v>
      </c>
      <c r="P903" s="7">
        <f t="shared" si="58"/>
        <v>0</v>
      </c>
      <c r="Q903" t="s">
        <v>8314</v>
      </c>
      <c r="R903" t="s">
        <v>8333</v>
      </c>
      <c r="S903" s="12">
        <f t="shared" si="59"/>
        <v>40291.56150462963</v>
      </c>
      <c r="T903" s="12">
        <f t="shared" si="57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60"/>
        <v>3.0000000000000001E-3</v>
      </c>
      <c r="P904" s="7">
        <f t="shared" si="58"/>
        <v>30</v>
      </c>
      <c r="Q904" t="s">
        <v>8314</v>
      </c>
      <c r="R904" t="s">
        <v>8333</v>
      </c>
      <c r="S904" s="12">
        <f t="shared" si="59"/>
        <v>41829.715532407405</v>
      </c>
      <c r="T904" s="12">
        <f t="shared" si="57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60"/>
        <v>3.2000000000000001E-2</v>
      </c>
      <c r="P905" s="7">
        <f t="shared" si="58"/>
        <v>40</v>
      </c>
      <c r="Q905" t="s">
        <v>8314</v>
      </c>
      <c r="R905" t="s">
        <v>8333</v>
      </c>
      <c r="S905" s="12">
        <f t="shared" si="59"/>
        <v>41149.546064814815</v>
      </c>
      <c r="T905" s="12">
        <f t="shared" ref="T905:T968" si="61">(((I905/60)/60)/24)+DATE(1970,1,1)+(-6/24)</f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60"/>
        <v>3.0200000000000001E-3</v>
      </c>
      <c r="P906" s="7">
        <f t="shared" si="58"/>
        <v>50.333333333333336</v>
      </c>
      <c r="Q906" t="s">
        <v>8314</v>
      </c>
      <c r="R906" t="s">
        <v>8333</v>
      </c>
      <c r="S906" s="12">
        <f t="shared" si="59"/>
        <v>42341.830289351856</v>
      </c>
      <c r="T906" s="12">
        <f t="shared" si="61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60"/>
        <v>3.0153846153846153E-2</v>
      </c>
      <c r="P907" s="7">
        <f t="shared" si="58"/>
        <v>32.666666666666664</v>
      </c>
      <c r="Q907" t="s">
        <v>8314</v>
      </c>
      <c r="R907" t="s">
        <v>8333</v>
      </c>
      <c r="S907" s="12">
        <f t="shared" si="59"/>
        <v>40506.989884259259</v>
      </c>
      <c r="T907" s="12">
        <f t="shared" si="61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60"/>
        <v>0</v>
      </c>
      <c r="P908" s="7">
        <f t="shared" si="58"/>
        <v>0</v>
      </c>
      <c r="Q908" t="s">
        <v>8314</v>
      </c>
      <c r="R908" t="s">
        <v>8333</v>
      </c>
      <c r="S908" s="12">
        <f t="shared" si="59"/>
        <v>41680.939699074072</v>
      </c>
      <c r="T908" s="12">
        <f t="shared" si="61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60"/>
        <v>0</v>
      </c>
      <c r="P909" s="7">
        <f t="shared" si="58"/>
        <v>0</v>
      </c>
      <c r="Q909" t="s">
        <v>8314</v>
      </c>
      <c r="R909" t="s">
        <v>8333</v>
      </c>
      <c r="S909" s="12">
        <f t="shared" si="59"/>
        <v>40766.942395833335</v>
      </c>
      <c r="T909" s="12">
        <f t="shared" si="61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60"/>
        <v>0</v>
      </c>
      <c r="P910" s="7">
        <f t="shared" si="58"/>
        <v>0</v>
      </c>
      <c r="Q910" t="s">
        <v>8314</v>
      </c>
      <c r="R910" t="s">
        <v>8333</v>
      </c>
      <c r="S910" s="12">
        <f t="shared" si="59"/>
        <v>40340.551562499997</v>
      </c>
      <c r="T910" s="12">
        <f t="shared" si="61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60"/>
        <v>3.2500000000000001E-2</v>
      </c>
      <c r="P911" s="7">
        <f t="shared" si="58"/>
        <v>65</v>
      </c>
      <c r="Q911" t="s">
        <v>8314</v>
      </c>
      <c r="R911" t="s">
        <v>8333</v>
      </c>
      <c r="S911" s="12">
        <f t="shared" si="59"/>
        <v>41081.44027777778</v>
      </c>
      <c r="T911" s="12">
        <f t="shared" si="61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60"/>
        <v>0.22363636363636363</v>
      </c>
      <c r="P912" s="7">
        <f t="shared" si="58"/>
        <v>24.6</v>
      </c>
      <c r="Q912" t="s">
        <v>8314</v>
      </c>
      <c r="R912" t="s">
        <v>8333</v>
      </c>
      <c r="S912" s="12">
        <f t="shared" si="59"/>
        <v>42737.295358796298</v>
      </c>
      <c r="T912" s="12">
        <f t="shared" si="61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60"/>
        <v>0</v>
      </c>
      <c r="P913" s="7">
        <f t="shared" si="58"/>
        <v>0</v>
      </c>
      <c r="Q913" t="s">
        <v>8314</v>
      </c>
      <c r="R913" t="s">
        <v>8333</v>
      </c>
      <c r="S913" s="12">
        <f t="shared" si="59"/>
        <v>41641.755150462966</v>
      </c>
      <c r="T913" s="12">
        <f t="shared" si="61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60"/>
        <v>8.5714285714285719E-3</v>
      </c>
      <c r="P914" s="7">
        <f t="shared" si="58"/>
        <v>15</v>
      </c>
      <c r="Q914" t="s">
        <v>8314</v>
      </c>
      <c r="R914" t="s">
        <v>8333</v>
      </c>
      <c r="S914" s="12">
        <f t="shared" si="59"/>
        <v>41193.859340277777</v>
      </c>
      <c r="T914" s="12">
        <f t="shared" si="61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60"/>
        <v>6.6066666666666662E-2</v>
      </c>
      <c r="P915" s="7">
        <f t="shared" si="58"/>
        <v>82.583333333333329</v>
      </c>
      <c r="Q915" t="s">
        <v>8314</v>
      </c>
      <c r="R915" t="s">
        <v>8333</v>
      </c>
      <c r="S915" s="12">
        <f t="shared" si="59"/>
        <v>41003.889108796298</v>
      </c>
      <c r="T915" s="12">
        <f t="shared" si="61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60"/>
        <v>0</v>
      </c>
      <c r="P916" s="7">
        <f t="shared" si="58"/>
        <v>0</v>
      </c>
      <c r="Q916" t="s">
        <v>8314</v>
      </c>
      <c r="R916" t="s">
        <v>8333</v>
      </c>
      <c r="S916" s="12">
        <f t="shared" si="59"/>
        <v>41116.513275462967</v>
      </c>
      <c r="T916" s="12">
        <f t="shared" si="61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60"/>
        <v>5.7692307692307696E-2</v>
      </c>
      <c r="P917" s="7">
        <f t="shared" si="58"/>
        <v>41.666666666666664</v>
      </c>
      <c r="Q917" t="s">
        <v>8314</v>
      </c>
      <c r="R917" t="s">
        <v>8333</v>
      </c>
      <c r="S917" s="12">
        <f t="shared" si="59"/>
        <v>40937.429560185185</v>
      </c>
      <c r="T917" s="12">
        <f t="shared" si="61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60"/>
        <v>0</v>
      </c>
      <c r="P918" s="7">
        <f t="shared" si="58"/>
        <v>0</v>
      </c>
      <c r="Q918" t="s">
        <v>8314</v>
      </c>
      <c r="R918" t="s">
        <v>8333</v>
      </c>
      <c r="S918" s="12">
        <f t="shared" si="59"/>
        <v>40434.603402777779</v>
      </c>
      <c r="T918" s="12">
        <f t="shared" si="61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60"/>
        <v>6.0000000000000001E-3</v>
      </c>
      <c r="P919" s="7">
        <f t="shared" si="58"/>
        <v>30</v>
      </c>
      <c r="Q919" t="s">
        <v>8314</v>
      </c>
      <c r="R919" t="s">
        <v>8333</v>
      </c>
      <c r="S919" s="12">
        <f t="shared" si="59"/>
        <v>41802.69363425926</v>
      </c>
      <c r="T919" s="12">
        <f t="shared" si="61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60"/>
        <v>5.0256410256410255E-2</v>
      </c>
      <c r="P920" s="7">
        <f t="shared" si="58"/>
        <v>19.600000000000001</v>
      </c>
      <c r="Q920" t="s">
        <v>8314</v>
      </c>
      <c r="R920" t="s">
        <v>8333</v>
      </c>
      <c r="S920" s="12">
        <f t="shared" si="59"/>
        <v>41944.666215277779</v>
      </c>
      <c r="T920" s="12">
        <f t="shared" si="61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60"/>
        <v>5.0000000000000001E-3</v>
      </c>
      <c r="P921" s="7">
        <f t="shared" si="58"/>
        <v>100</v>
      </c>
      <c r="Q921" t="s">
        <v>8314</v>
      </c>
      <c r="R921" t="s">
        <v>8333</v>
      </c>
      <c r="S921" s="12">
        <f t="shared" si="59"/>
        <v>41227.391724537039</v>
      </c>
      <c r="T921" s="12">
        <f t="shared" si="61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60"/>
        <v>0</v>
      </c>
      <c r="P922" s="7">
        <f t="shared" si="58"/>
        <v>0</v>
      </c>
      <c r="Q922" t="s">
        <v>8314</v>
      </c>
      <c r="R922" t="s">
        <v>8333</v>
      </c>
      <c r="S922" s="12">
        <f t="shared" si="59"/>
        <v>41562.42155092593</v>
      </c>
      <c r="T922" s="12">
        <f t="shared" si="61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60"/>
        <v>0.309</v>
      </c>
      <c r="P923" s="7">
        <f t="shared" si="58"/>
        <v>231.75</v>
      </c>
      <c r="Q923" t="s">
        <v>8314</v>
      </c>
      <c r="R923" t="s">
        <v>8333</v>
      </c>
      <c r="S923" s="12">
        <f t="shared" si="59"/>
        <v>40846.921018518515</v>
      </c>
      <c r="T923" s="12">
        <f t="shared" si="61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60"/>
        <v>0.21037037037037037</v>
      </c>
      <c r="P924" s="7">
        <f t="shared" si="58"/>
        <v>189.33333333333334</v>
      </c>
      <c r="Q924" t="s">
        <v>8314</v>
      </c>
      <c r="R924" t="s">
        <v>8333</v>
      </c>
      <c r="S924" s="12">
        <f t="shared" si="59"/>
        <v>41878.280011574076</v>
      </c>
      <c r="T924" s="12">
        <f t="shared" si="61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60"/>
        <v>2.1999999999999999E-2</v>
      </c>
      <c r="P925" s="7">
        <f t="shared" si="58"/>
        <v>55</v>
      </c>
      <c r="Q925" t="s">
        <v>8314</v>
      </c>
      <c r="R925" t="s">
        <v>8333</v>
      </c>
      <c r="S925" s="12">
        <f t="shared" si="59"/>
        <v>41934.709756944445</v>
      </c>
      <c r="T925" s="12">
        <f t="shared" si="61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60"/>
        <v>0.109</v>
      </c>
      <c r="P926" s="7">
        <f t="shared" si="58"/>
        <v>21.8</v>
      </c>
      <c r="Q926" t="s">
        <v>8314</v>
      </c>
      <c r="R926" t="s">
        <v>8333</v>
      </c>
      <c r="S926" s="12">
        <f t="shared" si="59"/>
        <v>41288.692928240744</v>
      </c>
      <c r="T926" s="12">
        <f t="shared" si="61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60"/>
        <v>2.6666666666666668E-2</v>
      </c>
      <c r="P927" s="7">
        <f t="shared" si="58"/>
        <v>32</v>
      </c>
      <c r="Q927" t="s">
        <v>8314</v>
      </c>
      <c r="R927" t="s">
        <v>8333</v>
      </c>
      <c r="S927" s="12">
        <f t="shared" si="59"/>
        <v>41575.630914351852</v>
      </c>
      <c r="T927" s="12">
        <f t="shared" si="61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60"/>
        <v>0</v>
      </c>
      <c r="P928" s="7">
        <f t="shared" si="58"/>
        <v>0</v>
      </c>
      <c r="Q928" t="s">
        <v>8314</v>
      </c>
      <c r="R928" t="s">
        <v>8333</v>
      </c>
      <c r="S928" s="12">
        <f t="shared" si="59"/>
        <v>40337.77002314815</v>
      </c>
      <c r="T928" s="12">
        <f t="shared" si="61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60"/>
        <v>0</v>
      </c>
      <c r="P929" s="7">
        <f t="shared" si="58"/>
        <v>0</v>
      </c>
      <c r="Q929" t="s">
        <v>8314</v>
      </c>
      <c r="R929" t="s">
        <v>8333</v>
      </c>
      <c r="S929" s="12">
        <f t="shared" si="59"/>
        <v>41013.572858796295</v>
      </c>
      <c r="T929" s="12">
        <f t="shared" si="61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60"/>
        <v>0.10862068965517241</v>
      </c>
      <c r="P930" s="7">
        <f t="shared" si="58"/>
        <v>56.25</v>
      </c>
      <c r="Q930" t="s">
        <v>8314</v>
      </c>
      <c r="R930" t="s">
        <v>8333</v>
      </c>
      <c r="S930" s="12">
        <f t="shared" si="59"/>
        <v>41180.61241898148</v>
      </c>
      <c r="T930" s="12">
        <f t="shared" si="61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60"/>
        <v>0</v>
      </c>
      <c r="P931" s="7">
        <f t="shared" si="58"/>
        <v>0</v>
      </c>
      <c r="Q931" t="s">
        <v>8314</v>
      </c>
      <c r="R931" t="s">
        <v>8333</v>
      </c>
      <c r="S931" s="12">
        <f t="shared" si="59"/>
        <v>40977.988067129627</v>
      </c>
      <c r="T931" s="12">
        <f t="shared" si="61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60"/>
        <v>0.38333333333333336</v>
      </c>
      <c r="P932" s="7">
        <f t="shared" si="58"/>
        <v>69</v>
      </c>
      <c r="Q932" t="s">
        <v>8314</v>
      </c>
      <c r="R932" t="s">
        <v>8333</v>
      </c>
      <c r="S932" s="12">
        <f t="shared" si="59"/>
        <v>40312.665578703702</v>
      </c>
      <c r="T932" s="12">
        <f t="shared" si="61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60"/>
        <v>6.5500000000000003E-2</v>
      </c>
      <c r="P933" s="7">
        <f t="shared" si="58"/>
        <v>18.714285714285715</v>
      </c>
      <c r="Q933" t="s">
        <v>8314</v>
      </c>
      <c r="R933" t="s">
        <v>8333</v>
      </c>
      <c r="S933" s="12">
        <f t="shared" si="59"/>
        <v>41680.109976851854</v>
      </c>
      <c r="T933" s="12">
        <f t="shared" si="61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60"/>
        <v>0.14536842105263159</v>
      </c>
      <c r="P934" s="7">
        <f t="shared" si="58"/>
        <v>46.033333333333331</v>
      </c>
      <c r="Q934" t="s">
        <v>8314</v>
      </c>
      <c r="R934" t="s">
        <v>8333</v>
      </c>
      <c r="S934" s="12">
        <f t="shared" si="59"/>
        <v>41310.719270833331</v>
      </c>
      <c r="T934" s="12">
        <f t="shared" si="61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60"/>
        <v>0.06</v>
      </c>
      <c r="P935" s="7">
        <f t="shared" si="58"/>
        <v>60</v>
      </c>
      <c r="Q935" t="s">
        <v>8314</v>
      </c>
      <c r="R935" t="s">
        <v>8333</v>
      </c>
      <c r="S935" s="12">
        <f t="shared" si="59"/>
        <v>41710.919085648151</v>
      </c>
      <c r="T935" s="12">
        <f t="shared" si="61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60"/>
        <v>0.30399999999999999</v>
      </c>
      <c r="P936" s="7">
        <f t="shared" si="58"/>
        <v>50.666666666666664</v>
      </c>
      <c r="Q936" t="s">
        <v>8314</v>
      </c>
      <c r="R936" t="s">
        <v>8333</v>
      </c>
      <c r="S936" s="12">
        <f t="shared" si="59"/>
        <v>41733.487083333333</v>
      </c>
      <c r="T936" s="12">
        <f t="shared" si="61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60"/>
        <v>1.4285714285714285E-2</v>
      </c>
      <c r="P937" s="7">
        <f t="shared" si="58"/>
        <v>25</v>
      </c>
      <c r="Q937" t="s">
        <v>8314</v>
      </c>
      <c r="R937" t="s">
        <v>8333</v>
      </c>
      <c r="S937" s="12">
        <f t="shared" si="59"/>
        <v>42368.083668981482</v>
      </c>
      <c r="T937" s="12">
        <f t="shared" si="61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60"/>
        <v>0</v>
      </c>
      <c r="P938" s="7">
        <f t="shared" si="58"/>
        <v>0</v>
      </c>
      <c r="Q938" t="s">
        <v>8314</v>
      </c>
      <c r="R938" t="s">
        <v>8333</v>
      </c>
      <c r="S938" s="12">
        <f t="shared" si="59"/>
        <v>40882.774178240739</v>
      </c>
      <c r="T938" s="12">
        <f t="shared" si="61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60"/>
        <v>1.1428571428571429E-2</v>
      </c>
      <c r="P939" s="7">
        <f t="shared" si="58"/>
        <v>20</v>
      </c>
      <c r="Q939" t="s">
        <v>8314</v>
      </c>
      <c r="R939" t="s">
        <v>8333</v>
      </c>
      <c r="S939" s="12">
        <f t="shared" si="59"/>
        <v>41551.548113425924</v>
      </c>
      <c r="T939" s="12">
        <f t="shared" si="61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60"/>
        <v>3.5714285714285713E-3</v>
      </c>
      <c r="P940" s="7">
        <f t="shared" si="58"/>
        <v>25</v>
      </c>
      <c r="Q940" t="s">
        <v>8314</v>
      </c>
      <c r="R940" t="s">
        <v>8333</v>
      </c>
      <c r="S940" s="12">
        <f t="shared" si="59"/>
        <v>41124.229722222226</v>
      </c>
      <c r="T940" s="12">
        <f t="shared" si="61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60"/>
        <v>1.4545454545454545E-2</v>
      </c>
      <c r="P941" s="7">
        <f t="shared" si="58"/>
        <v>20</v>
      </c>
      <c r="Q941" t="s">
        <v>8314</v>
      </c>
      <c r="R941" t="s">
        <v>8333</v>
      </c>
      <c r="S941" s="12">
        <f t="shared" si="59"/>
        <v>41416.513171296298</v>
      </c>
      <c r="T941" s="12">
        <f t="shared" si="61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60"/>
        <v>0.17155555555555554</v>
      </c>
      <c r="P942" s="7">
        <f t="shared" si="58"/>
        <v>110.28571428571429</v>
      </c>
      <c r="Q942" t="s">
        <v>8314</v>
      </c>
      <c r="R942" t="s">
        <v>8333</v>
      </c>
      <c r="S942" s="12">
        <f t="shared" si="59"/>
        <v>42181.758402777778</v>
      </c>
      <c r="T942" s="12">
        <f t="shared" si="61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60"/>
        <v>2.3220000000000001E-2</v>
      </c>
      <c r="P943" s="7">
        <f t="shared" si="58"/>
        <v>37.451612903225808</v>
      </c>
      <c r="Q943" t="s">
        <v>8326</v>
      </c>
      <c r="R943" t="s">
        <v>8328</v>
      </c>
      <c r="S943" s="12">
        <f t="shared" si="59"/>
        <v>42745.846585648149</v>
      </c>
      <c r="T943" s="12">
        <f t="shared" si="61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60"/>
        <v>8.9066666666666669E-2</v>
      </c>
      <c r="P944" s="7">
        <f t="shared" si="58"/>
        <v>41.75</v>
      </c>
      <c r="Q944" t="s">
        <v>8326</v>
      </c>
      <c r="R944" t="s">
        <v>8328</v>
      </c>
      <c r="S944" s="12">
        <f t="shared" si="59"/>
        <v>42382.593287037031</v>
      </c>
      <c r="T944" s="12">
        <f t="shared" si="61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60"/>
        <v>9.633333333333334E-2</v>
      </c>
      <c r="P945" s="7">
        <f t="shared" si="58"/>
        <v>24.083333333333332</v>
      </c>
      <c r="Q945" t="s">
        <v>8326</v>
      </c>
      <c r="R945" t="s">
        <v>8328</v>
      </c>
      <c r="S945" s="12">
        <f t="shared" si="59"/>
        <v>42673.41788194445</v>
      </c>
      <c r="T945" s="12">
        <f t="shared" si="61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60"/>
        <v>0.13325999999999999</v>
      </c>
      <c r="P946" s="7">
        <f t="shared" si="58"/>
        <v>69.40625</v>
      </c>
      <c r="Q946" t="s">
        <v>8326</v>
      </c>
      <c r="R946" t="s">
        <v>8328</v>
      </c>
      <c r="S946" s="12">
        <f t="shared" si="59"/>
        <v>42444.333912037036</v>
      </c>
      <c r="T946" s="12">
        <f t="shared" si="61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60"/>
        <v>2.4840000000000001E-2</v>
      </c>
      <c r="P947" s="7">
        <f t="shared" si="58"/>
        <v>155.25</v>
      </c>
      <c r="Q947" t="s">
        <v>8326</v>
      </c>
      <c r="R947" t="s">
        <v>8328</v>
      </c>
      <c r="S947" s="12">
        <f t="shared" si="59"/>
        <v>42732.622986111113</v>
      </c>
      <c r="T947" s="12">
        <f t="shared" si="61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60"/>
        <v>1.9066666666666666E-2</v>
      </c>
      <c r="P948" s="7">
        <f t="shared" si="58"/>
        <v>57.2</v>
      </c>
      <c r="Q948" t="s">
        <v>8326</v>
      </c>
      <c r="R948" t="s">
        <v>8328</v>
      </c>
      <c r="S948" s="12">
        <f t="shared" si="59"/>
        <v>42592.500555555554</v>
      </c>
      <c r="T948" s="12">
        <f t="shared" si="61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60"/>
        <v>0</v>
      </c>
      <c r="P949" s="7">
        <f t="shared" si="58"/>
        <v>0</v>
      </c>
      <c r="Q949" t="s">
        <v>8326</v>
      </c>
      <c r="R949" t="s">
        <v>8328</v>
      </c>
      <c r="S949" s="12">
        <f t="shared" si="59"/>
        <v>42491.531319444446</v>
      </c>
      <c r="T949" s="12">
        <f t="shared" si="61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60"/>
        <v>0.12</v>
      </c>
      <c r="P950" s="7">
        <f t="shared" si="58"/>
        <v>60</v>
      </c>
      <c r="Q950" t="s">
        <v>8326</v>
      </c>
      <c r="R950" t="s">
        <v>8328</v>
      </c>
      <c r="S950" s="12">
        <f t="shared" si="59"/>
        <v>42411.578287037039</v>
      </c>
      <c r="T950" s="12">
        <f t="shared" si="61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60"/>
        <v>1.3650000000000001E-2</v>
      </c>
      <c r="P951" s="7">
        <f t="shared" si="58"/>
        <v>39</v>
      </c>
      <c r="Q951" t="s">
        <v>8326</v>
      </c>
      <c r="R951" t="s">
        <v>8328</v>
      </c>
      <c r="S951" s="12">
        <f t="shared" si="59"/>
        <v>42360.793703703705</v>
      </c>
      <c r="T951" s="12">
        <f t="shared" si="61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60"/>
        <v>0.28039999999999998</v>
      </c>
      <c r="P952" s="7">
        <f t="shared" si="58"/>
        <v>58.416666666666664</v>
      </c>
      <c r="Q952" t="s">
        <v>8326</v>
      </c>
      <c r="R952" t="s">
        <v>8328</v>
      </c>
      <c r="S952" s="12">
        <f t="shared" si="59"/>
        <v>42356.500706018516</v>
      </c>
      <c r="T952" s="12">
        <f t="shared" si="61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60"/>
        <v>0.38390000000000002</v>
      </c>
      <c r="P953" s="7">
        <f t="shared" si="58"/>
        <v>158.63636363636363</v>
      </c>
      <c r="Q953" t="s">
        <v>8326</v>
      </c>
      <c r="R953" t="s">
        <v>8328</v>
      </c>
      <c r="S953" s="12">
        <f t="shared" si="59"/>
        <v>42480.403611111105</v>
      </c>
      <c r="T953" s="12">
        <f t="shared" si="61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60"/>
        <v>0.39942857142857141</v>
      </c>
      <c r="P954" s="7">
        <f t="shared" si="58"/>
        <v>99.857142857142861</v>
      </c>
      <c r="Q954" t="s">
        <v>8326</v>
      </c>
      <c r="R954" t="s">
        <v>8328</v>
      </c>
      <c r="S954" s="12">
        <f t="shared" si="59"/>
        <v>42662.363564814819</v>
      </c>
      <c r="T954" s="12">
        <f t="shared" si="61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60"/>
        <v>8.3999999999999995E-3</v>
      </c>
      <c r="P955" s="7">
        <f t="shared" si="58"/>
        <v>25.2</v>
      </c>
      <c r="Q955" t="s">
        <v>8326</v>
      </c>
      <c r="R955" t="s">
        <v>8328</v>
      </c>
      <c r="S955" s="12">
        <f t="shared" si="59"/>
        <v>41998.914340277777</v>
      </c>
      <c r="T955" s="12">
        <f t="shared" si="61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60"/>
        <v>0.43406666666666666</v>
      </c>
      <c r="P956" s="7">
        <f t="shared" si="58"/>
        <v>89.191780821917803</v>
      </c>
      <c r="Q956" t="s">
        <v>8326</v>
      </c>
      <c r="R956" t="s">
        <v>8328</v>
      </c>
      <c r="S956" s="12">
        <f t="shared" si="59"/>
        <v>42194.583784722221</v>
      </c>
      <c r="T956" s="12">
        <f t="shared" si="61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60"/>
        <v>5.6613333333333335E-2</v>
      </c>
      <c r="P957" s="7">
        <f t="shared" si="58"/>
        <v>182.6236559139785</v>
      </c>
      <c r="Q957" t="s">
        <v>8326</v>
      </c>
      <c r="R957" t="s">
        <v>8328</v>
      </c>
      <c r="S957" s="12">
        <f t="shared" si="59"/>
        <v>42586.045138888891</v>
      </c>
      <c r="T957" s="12">
        <f t="shared" si="61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60"/>
        <v>1.7219999999999999E-2</v>
      </c>
      <c r="P958" s="7">
        <f t="shared" si="58"/>
        <v>50.647058823529413</v>
      </c>
      <c r="Q958" t="s">
        <v>8326</v>
      </c>
      <c r="R958" t="s">
        <v>8328</v>
      </c>
      <c r="S958" s="12">
        <f t="shared" si="59"/>
        <v>42060.663877314815</v>
      </c>
      <c r="T958" s="12">
        <f t="shared" si="61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60"/>
        <v>1.9416666666666665E-2</v>
      </c>
      <c r="P959" s="7">
        <f t="shared" si="58"/>
        <v>33.285714285714285</v>
      </c>
      <c r="Q959" t="s">
        <v>8326</v>
      </c>
      <c r="R959" t="s">
        <v>8328</v>
      </c>
      <c r="S959" s="12">
        <f t="shared" si="59"/>
        <v>42660.302465277782</v>
      </c>
      <c r="T959" s="12">
        <f t="shared" si="61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60"/>
        <v>0.11328275684711328</v>
      </c>
      <c r="P960" s="7">
        <f t="shared" si="58"/>
        <v>51.823529411764703</v>
      </c>
      <c r="Q960" t="s">
        <v>8326</v>
      </c>
      <c r="R960" t="s">
        <v>8328</v>
      </c>
      <c r="S960" s="12">
        <f t="shared" si="59"/>
        <v>42082.552812499998</v>
      </c>
      <c r="T960" s="12">
        <f t="shared" si="61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60"/>
        <v>0.3886</v>
      </c>
      <c r="P961" s="7">
        <f t="shared" ref="P961:P1024" si="62">IFERROR(E961/L961,0)</f>
        <v>113.62573099415205</v>
      </c>
      <c r="Q961" t="s">
        <v>8326</v>
      </c>
      <c r="R961" t="s">
        <v>8328</v>
      </c>
      <c r="S961" s="12">
        <f t="shared" si="59"/>
        <v>41992.924363425926</v>
      </c>
      <c r="T961" s="12">
        <f t="shared" si="61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60"/>
        <v>0.46100628930817611</v>
      </c>
      <c r="P962" s="7">
        <f t="shared" si="62"/>
        <v>136.46276595744681</v>
      </c>
      <c r="Q962" t="s">
        <v>8326</v>
      </c>
      <c r="R962" t="s">
        <v>8328</v>
      </c>
      <c r="S962" s="12">
        <f t="shared" si="59"/>
        <v>42766.376793981486</v>
      </c>
      <c r="T962" s="12">
        <f t="shared" si="61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7">
        <f t="shared" si="62"/>
        <v>364.35454545454547</v>
      </c>
      <c r="Q963" t="s">
        <v>8326</v>
      </c>
      <c r="R963" t="s">
        <v>8328</v>
      </c>
      <c r="S963" s="12">
        <f t="shared" ref="S963:T1026" si="63">(((J963/60)/60)/24)+DATE(1970,1,1)+(-6/24)</f>
        <v>42740.443692129629</v>
      </c>
      <c r="T963" s="12">
        <f t="shared" si="61"/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2"/>
        <v>19.243243243243242</v>
      </c>
      <c r="Q964" t="s">
        <v>8326</v>
      </c>
      <c r="R964" t="s">
        <v>8328</v>
      </c>
      <c r="S964" s="12">
        <f t="shared" si="63"/>
        <v>42373.462418981479</v>
      </c>
      <c r="T964" s="12">
        <f t="shared" si="61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2"/>
        <v>41.888888888888886</v>
      </c>
      <c r="Q965" t="s">
        <v>8326</v>
      </c>
      <c r="R965" t="s">
        <v>8328</v>
      </c>
      <c r="S965" s="12">
        <f t="shared" si="63"/>
        <v>42625.385636574079</v>
      </c>
      <c r="T965" s="12">
        <f t="shared" si="61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2"/>
        <v>30.310344827586206</v>
      </c>
      <c r="Q966" t="s">
        <v>8326</v>
      </c>
      <c r="R966" t="s">
        <v>8328</v>
      </c>
      <c r="S966" s="12">
        <f t="shared" si="63"/>
        <v>42208.378692129627</v>
      </c>
      <c r="T966" s="12">
        <f t="shared" si="61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ref="O967:O1030" si="64">(E967/D967)</f>
        <v>1.192E-2</v>
      </c>
      <c r="P967" s="7">
        <f t="shared" si="62"/>
        <v>49.666666666666664</v>
      </c>
      <c r="Q967" t="s">
        <v>8326</v>
      </c>
      <c r="R967" t="s">
        <v>8328</v>
      </c>
      <c r="S967" s="12">
        <f t="shared" si="63"/>
        <v>42636.766736111109</v>
      </c>
      <c r="T967" s="12">
        <f t="shared" si="61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4"/>
        <v>0.14799999999999999</v>
      </c>
      <c r="P968" s="7">
        <f t="shared" si="62"/>
        <v>59.2</v>
      </c>
      <c r="Q968" t="s">
        <v>8326</v>
      </c>
      <c r="R968" t="s">
        <v>8328</v>
      </c>
      <c r="S968" s="12">
        <f t="shared" si="63"/>
        <v>42619.385787037041</v>
      </c>
      <c r="T968" s="12">
        <f t="shared" si="61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4"/>
        <v>0.17810000000000001</v>
      </c>
      <c r="P969" s="7">
        <f t="shared" si="62"/>
        <v>43.97530864197531</v>
      </c>
      <c r="Q969" t="s">
        <v>8326</v>
      </c>
      <c r="R969" t="s">
        <v>8328</v>
      </c>
      <c r="S969" s="12">
        <f t="shared" si="63"/>
        <v>42422.004328703704</v>
      </c>
      <c r="T969" s="12">
        <f t="shared" ref="T969:T1032" si="65">(((I969/60)/60)/24)+DATE(1970,1,1)+(-6/24)</f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4"/>
        <v>1.325E-2</v>
      </c>
      <c r="P970" s="7">
        <f t="shared" si="62"/>
        <v>26.5</v>
      </c>
      <c r="Q970" t="s">
        <v>8326</v>
      </c>
      <c r="R970" t="s">
        <v>8328</v>
      </c>
      <c r="S970" s="12">
        <f t="shared" si="63"/>
        <v>41836.597615740742</v>
      </c>
      <c r="T970" s="12">
        <f t="shared" si="6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4"/>
        <v>0.46666666666666667</v>
      </c>
      <c r="P971" s="7">
        <f t="shared" si="62"/>
        <v>1272.7272727272727</v>
      </c>
      <c r="Q971" t="s">
        <v>8326</v>
      </c>
      <c r="R971" t="s">
        <v>8328</v>
      </c>
      <c r="S971" s="12">
        <f t="shared" si="63"/>
        <v>42742.05332175926</v>
      </c>
      <c r="T971" s="12">
        <f t="shared" si="6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4"/>
        <v>0.4592</v>
      </c>
      <c r="P972" s="7">
        <f t="shared" si="62"/>
        <v>164</v>
      </c>
      <c r="Q972" t="s">
        <v>8326</v>
      </c>
      <c r="R972" t="s">
        <v>8328</v>
      </c>
      <c r="S972" s="12">
        <f t="shared" si="63"/>
        <v>42720.970520833333</v>
      </c>
      <c r="T972" s="12">
        <f t="shared" si="6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4"/>
        <v>2.2599999999999999E-3</v>
      </c>
      <c r="P973" s="7">
        <f t="shared" si="62"/>
        <v>45.2</v>
      </c>
      <c r="Q973" t="s">
        <v>8326</v>
      </c>
      <c r="R973" t="s">
        <v>8328</v>
      </c>
      <c r="S973" s="12">
        <f t="shared" si="63"/>
        <v>42111.459027777775</v>
      </c>
      <c r="T973" s="12">
        <f t="shared" si="6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4"/>
        <v>0.34625</v>
      </c>
      <c r="P974" s="7">
        <f t="shared" si="62"/>
        <v>153.88888888888889</v>
      </c>
      <c r="Q974" t="s">
        <v>8326</v>
      </c>
      <c r="R974" t="s">
        <v>8328</v>
      </c>
      <c r="S974" s="12">
        <f t="shared" si="63"/>
        <v>41856.615717592591</v>
      </c>
      <c r="T974" s="12">
        <f t="shared" si="6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4"/>
        <v>2.0549999999999999E-2</v>
      </c>
      <c r="P975" s="7">
        <f t="shared" si="62"/>
        <v>51.375</v>
      </c>
      <c r="Q975" t="s">
        <v>8326</v>
      </c>
      <c r="R975" t="s">
        <v>8328</v>
      </c>
      <c r="S975" s="12">
        <f t="shared" si="63"/>
        <v>42256.764965277776</v>
      </c>
      <c r="T975" s="12">
        <f t="shared" si="6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4"/>
        <v>5.5999999999999999E-3</v>
      </c>
      <c r="P976" s="7">
        <f t="shared" si="62"/>
        <v>93.333333333333329</v>
      </c>
      <c r="Q976" t="s">
        <v>8326</v>
      </c>
      <c r="R976" t="s">
        <v>8328</v>
      </c>
      <c r="S976" s="12">
        <f t="shared" si="63"/>
        <v>42424.499490740738</v>
      </c>
      <c r="T976" s="12">
        <f t="shared" si="6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4"/>
        <v>2.6069999999999999E-2</v>
      </c>
      <c r="P977" s="7">
        <f t="shared" si="62"/>
        <v>108.625</v>
      </c>
      <c r="Q977" t="s">
        <v>8326</v>
      </c>
      <c r="R977" t="s">
        <v>8328</v>
      </c>
      <c r="S977" s="12">
        <f t="shared" si="63"/>
        <v>42489.446585648147</v>
      </c>
      <c r="T977" s="12">
        <f t="shared" si="6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4"/>
        <v>1.9259999999999999E-2</v>
      </c>
      <c r="P978" s="7">
        <f t="shared" si="62"/>
        <v>160.5</v>
      </c>
      <c r="Q978" t="s">
        <v>8326</v>
      </c>
      <c r="R978" t="s">
        <v>8328</v>
      </c>
      <c r="S978" s="12">
        <f t="shared" si="63"/>
        <v>42184.808993055558</v>
      </c>
      <c r="T978" s="12">
        <f t="shared" si="6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4"/>
        <v>0.33666666666666667</v>
      </c>
      <c r="P979" s="7">
        <f t="shared" si="62"/>
        <v>75.75</v>
      </c>
      <c r="Q979" t="s">
        <v>8326</v>
      </c>
      <c r="R979" t="s">
        <v>8328</v>
      </c>
      <c r="S979" s="12">
        <f t="shared" si="63"/>
        <v>42391.692094907412</v>
      </c>
      <c r="T979" s="12">
        <f t="shared" si="6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4"/>
        <v>0.5626326718299024</v>
      </c>
      <c r="P980" s="7">
        <f t="shared" si="62"/>
        <v>790.83739837398377</v>
      </c>
      <c r="Q980" t="s">
        <v>8326</v>
      </c>
      <c r="R980" t="s">
        <v>8328</v>
      </c>
      <c r="S980" s="12">
        <f t="shared" si="63"/>
        <v>42395.059039351851</v>
      </c>
      <c r="T980" s="12">
        <f t="shared" si="6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4"/>
        <v>0.82817600000000002</v>
      </c>
      <c r="P981" s="7">
        <f t="shared" si="62"/>
        <v>301.93916666666667</v>
      </c>
      <c r="Q981" t="s">
        <v>8326</v>
      </c>
      <c r="R981" t="s">
        <v>8328</v>
      </c>
      <c r="S981" s="12">
        <f t="shared" si="63"/>
        <v>42506.166990740734</v>
      </c>
      <c r="T981" s="12">
        <f t="shared" si="6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4"/>
        <v>0.14860000000000001</v>
      </c>
      <c r="P982" s="7">
        <f t="shared" si="62"/>
        <v>47.935483870967744</v>
      </c>
      <c r="Q982" t="s">
        <v>8326</v>
      </c>
      <c r="R982" t="s">
        <v>8328</v>
      </c>
      <c r="S982" s="12">
        <f t="shared" si="63"/>
        <v>41928.654189814813</v>
      </c>
      <c r="T982" s="12">
        <f t="shared" si="6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4"/>
        <v>1.2375123751237513E-4</v>
      </c>
      <c r="P983" s="7">
        <f t="shared" si="62"/>
        <v>2.75</v>
      </c>
      <c r="Q983" t="s">
        <v>8326</v>
      </c>
      <c r="R983" t="s">
        <v>8328</v>
      </c>
      <c r="S983" s="12">
        <f t="shared" si="63"/>
        <v>41830.697013888886</v>
      </c>
      <c r="T983" s="12">
        <f t="shared" si="6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4"/>
        <v>1.7142857142857143E-4</v>
      </c>
      <c r="P984" s="7">
        <f t="shared" si="62"/>
        <v>1</v>
      </c>
      <c r="Q984" t="s">
        <v>8326</v>
      </c>
      <c r="R984" t="s">
        <v>8328</v>
      </c>
      <c r="S984" s="12">
        <f t="shared" si="63"/>
        <v>42615.503310185188</v>
      </c>
      <c r="T984" s="12">
        <f t="shared" si="6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4"/>
        <v>0.2950613611721471</v>
      </c>
      <c r="P985" s="7">
        <f t="shared" si="62"/>
        <v>171.79329608938548</v>
      </c>
      <c r="Q985" t="s">
        <v>8326</v>
      </c>
      <c r="R985" t="s">
        <v>8328</v>
      </c>
      <c r="S985" s="12">
        <f t="shared" si="63"/>
        <v>42574.417650462965</v>
      </c>
      <c r="T985" s="12">
        <f t="shared" si="6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4"/>
        <v>1.06E-2</v>
      </c>
      <c r="P986" s="7">
        <f t="shared" si="62"/>
        <v>35.333333333333336</v>
      </c>
      <c r="Q986" t="s">
        <v>8326</v>
      </c>
      <c r="R986" t="s">
        <v>8328</v>
      </c>
      <c r="S986" s="12">
        <f t="shared" si="63"/>
        <v>42060.86583333333</v>
      </c>
      <c r="T986" s="12">
        <f t="shared" si="65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4"/>
        <v>6.2933333333333327E-2</v>
      </c>
      <c r="P987" s="7">
        <f t="shared" si="62"/>
        <v>82.086956521739125</v>
      </c>
      <c r="Q987" t="s">
        <v>8326</v>
      </c>
      <c r="R987" t="s">
        <v>8328</v>
      </c>
      <c r="S987" s="12">
        <f t="shared" si="63"/>
        <v>42339.717708333337</v>
      </c>
      <c r="T987" s="12">
        <f t="shared" si="6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4"/>
        <v>0.1275</v>
      </c>
      <c r="P988" s="7">
        <f t="shared" si="62"/>
        <v>110.8695652173913</v>
      </c>
      <c r="Q988" t="s">
        <v>8326</v>
      </c>
      <c r="R988" t="s">
        <v>8328</v>
      </c>
      <c r="S988" s="12">
        <f t="shared" si="63"/>
        <v>42324.517361111109</v>
      </c>
      <c r="T988" s="12">
        <f t="shared" si="6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4"/>
        <v>0.13220000000000001</v>
      </c>
      <c r="P989" s="7">
        <f t="shared" si="62"/>
        <v>161.21951219512195</v>
      </c>
      <c r="Q989" t="s">
        <v>8326</v>
      </c>
      <c r="R989" t="s">
        <v>8328</v>
      </c>
      <c r="S989" s="12">
        <f t="shared" si="63"/>
        <v>41773.044560185182</v>
      </c>
      <c r="T989" s="12">
        <f t="shared" si="6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4"/>
        <v>0</v>
      </c>
      <c r="P990" s="7">
        <f t="shared" si="62"/>
        <v>0</v>
      </c>
      <c r="Q990" t="s">
        <v>8326</v>
      </c>
      <c r="R990" t="s">
        <v>8328</v>
      </c>
      <c r="S990" s="12">
        <f t="shared" si="63"/>
        <v>42614.106770833328</v>
      </c>
      <c r="T990" s="12">
        <f t="shared" si="6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4"/>
        <v>0.16769999999999999</v>
      </c>
      <c r="P991" s="7">
        <f t="shared" si="62"/>
        <v>52.40625</v>
      </c>
      <c r="Q991" t="s">
        <v>8326</v>
      </c>
      <c r="R991" t="s">
        <v>8328</v>
      </c>
      <c r="S991" s="12">
        <f t="shared" si="63"/>
        <v>42611.683969907404</v>
      </c>
      <c r="T991" s="12">
        <f t="shared" si="6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4"/>
        <v>1.0399999999999999E-3</v>
      </c>
      <c r="P992" s="7">
        <f t="shared" si="62"/>
        <v>13</v>
      </c>
      <c r="Q992" t="s">
        <v>8326</v>
      </c>
      <c r="R992" t="s">
        <v>8328</v>
      </c>
      <c r="S992" s="12">
        <f t="shared" si="63"/>
        <v>41855.534305555557</v>
      </c>
      <c r="T992" s="12">
        <f t="shared" si="6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4"/>
        <v>4.24E-2</v>
      </c>
      <c r="P993" s="7">
        <f t="shared" si="62"/>
        <v>30.285714285714285</v>
      </c>
      <c r="Q993" t="s">
        <v>8326</v>
      </c>
      <c r="R993" t="s">
        <v>8328</v>
      </c>
      <c r="S993" s="12">
        <f t="shared" si="63"/>
        <v>42538.50680555556</v>
      </c>
      <c r="T993" s="12">
        <f t="shared" si="6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4"/>
        <v>4.6699999999999997E-3</v>
      </c>
      <c r="P994" s="7">
        <f t="shared" si="62"/>
        <v>116.75</v>
      </c>
      <c r="Q994" t="s">
        <v>8326</v>
      </c>
      <c r="R994" t="s">
        <v>8328</v>
      </c>
      <c r="S994" s="12">
        <f t="shared" si="63"/>
        <v>42437.674988425926</v>
      </c>
      <c r="T994" s="12">
        <f t="shared" si="6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4"/>
        <v>0.25087142857142858</v>
      </c>
      <c r="P995" s="7">
        <f t="shared" si="62"/>
        <v>89.59693877551021</v>
      </c>
      <c r="Q995" t="s">
        <v>8326</v>
      </c>
      <c r="R995" t="s">
        <v>8328</v>
      </c>
      <c r="S995" s="12">
        <f t="shared" si="63"/>
        <v>42652.714907407411</v>
      </c>
      <c r="T995" s="12">
        <f t="shared" si="6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4"/>
        <v>2.3345000000000001E-2</v>
      </c>
      <c r="P996" s="7">
        <f t="shared" si="62"/>
        <v>424.45454545454544</v>
      </c>
      <c r="Q996" t="s">
        <v>8326</v>
      </c>
      <c r="R996" t="s">
        <v>8328</v>
      </c>
      <c r="S996" s="12">
        <f t="shared" si="63"/>
        <v>41921.013078703705</v>
      </c>
      <c r="T996" s="12">
        <f t="shared" si="6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4"/>
        <v>7.2599999999999998E-2</v>
      </c>
      <c r="P997" s="7">
        <f t="shared" si="62"/>
        <v>80.666666666666671</v>
      </c>
      <c r="Q997" t="s">
        <v>8326</v>
      </c>
      <c r="R997" t="s">
        <v>8328</v>
      </c>
      <c r="S997" s="12">
        <f t="shared" si="63"/>
        <v>41947.690740740742</v>
      </c>
      <c r="T997" s="12">
        <f t="shared" si="6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4"/>
        <v>1.6250000000000001E-2</v>
      </c>
      <c r="P998" s="7">
        <f t="shared" si="62"/>
        <v>13</v>
      </c>
      <c r="Q998" t="s">
        <v>8326</v>
      </c>
      <c r="R998" t="s">
        <v>8328</v>
      </c>
      <c r="S998" s="12">
        <f t="shared" si="63"/>
        <v>41817.616435185184</v>
      </c>
      <c r="T998" s="12">
        <f t="shared" si="6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4"/>
        <v>1.2999999999999999E-2</v>
      </c>
      <c r="P999" s="7">
        <f t="shared" si="62"/>
        <v>8.125</v>
      </c>
      <c r="Q999" t="s">
        <v>8326</v>
      </c>
      <c r="R999" t="s">
        <v>8328</v>
      </c>
      <c r="S999" s="12">
        <f t="shared" si="63"/>
        <v>41940.85297453704</v>
      </c>
      <c r="T999" s="12">
        <f t="shared" si="6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4"/>
        <v>0.58558333333333334</v>
      </c>
      <c r="P1000" s="7">
        <f t="shared" si="62"/>
        <v>153.42794759825327</v>
      </c>
      <c r="Q1000" t="s">
        <v>8326</v>
      </c>
      <c r="R1000" t="s">
        <v>8328</v>
      </c>
      <c r="S1000" s="12">
        <f t="shared" si="63"/>
        <v>42281.918993055559</v>
      </c>
      <c r="T1000" s="12">
        <f t="shared" si="6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4"/>
        <v>7.7886666666666673E-2</v>
      </c>
      <c r="P1001" s="7">
        <f t="shared" si="62"/>
        <v>292.07499999999999</v>
      </c>
      <c r="Q1001" t="s">
        <v>8326</v>
      </c>
      <c r="R1001" t="s">
        <v>8328</v>
      </c>
      <c r="S1001" s="12">
        <f t="shared" si="63"/>
        <v>41926.04965277778</v>
      </c>
      <c r="T1001" s="12">
        <f t="shared" si="6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4"/>
        <v>2.2157147647256063E-2</v>
      </c>
      <c r="P1002" s="7">
        <f t="shared" si="62"/>
        <v>3304</v>
      </c>
      <c r="Q1002" t="s">
        <v>8326</v>
      </c>
      <c r="R1002" t="s">
        <v>8328</v>
      </c>
      <c r="S1002" s="12">
        <f t="shared" si="63"/>
        <v>42748.809722222228</v>
      </c>
      <c r="T1002" s="12">
        <f t="shared" si="6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4"/>
        <v>1.04</v>
      </c>
      <c r="P1003" s="7">
        <f t="shared" si="62"/>
        <v>1300</v>
      </c>
      <c r="Q1003" t="s">
        <v>8326</v>
      </c>
      <c r="R1003" t="s">
        <v>8328</v>
      </c>
      <c r="S1003" s="12">
        <f t="shared" si="63"/>
        <v>42720.470057870371</v>
      </c>
      <c r="T1003" s="12">
        <f t="shared" si="6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4"/>
        <v>0.29602960296029601</v>
      </c>
      <c r="P1004" s="7">
        <f t="shared" si="62"/>
        <v>134.54545454545453</v>
      </c>
      <c r="Q1004" t="s">
        <v>8326</v>
      </c>
      <c r="R1004" t="s">
        <v>8328</v>
      </c>
      <c r="S1004" s="12">
        <f t="shared" si="63"/>
        <v>42325.434189814812</v>
      </c>
      <c r="T1004" s="12">
        <f t="shared" si="6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4"/>
        <v>0.16055</v>
      </c>
      <c r="P1005" s="7">
        <f t="shared" si="62"/>
        <v>214.06666666666666</v>
      </c>
      <c r="Q1005" t="s">
        <v>8326</v>
      </c>
      <c r="R1005" t="s">
        <v>8328</v>
      </c>
      <c r="S1005" s="12">
        <f t="shared" si="63"/>
        <v>42780.459039351852</v>
      </c>
      <c r="T1005" s="12">
        <f t="shared" si="6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4"/>
        <v>0.82208000000000003</v>
      </c>
      <c r="P1006" s="7">
        <f t="shared" si="62"/>
        <v>216.33684210526314</v>
      </c>
      <c r="Q1006" t="s">
        <v>8326</v>
      </c>
      <c r="R1006" t="s">
        <v>8328</v>
      </c>
      <c r="S1006" s="12">
        <f t="shared" si="63"/>
        <v>42388.458645833336</v>
      </c>
      <c r="T1006" s="12">
        <f t="shared" si="6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4"/>
        <v>0.75051000000000001</v>
      </c>
      <c r="P1007" s="7">
        <f t="shared" si="62"/>
        <v>932.31055900621118</v>
      </c>
      <c r="Q1007" t="s">
        <v>8326</v>
      </c>
      <c r="R1007" t="s">
        <v>8328</v>
      </c>
      <c r="S1007" s="12">
        <f t="shared" si="63"/>
        <v>42276.374803240738</v>
      </c>
      <c r="T1007" s="12">
        <f t="shared" si="65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4"/>
        <v>5.8500000000000003E-2</v>
      </c>
      <c r="P1008" s="7">
        <f t="shared" si="62"/>
        <v>29.25</v>
      </c>
      <c r="Q1008" t="s">
        <v>8326</v>
      </c>
      <c r="R1008" t="s">
        <v>8328</v>
      </c>
      <c r="S1008" s="12">
        <f t="shared" si="63"/>
        <v>41976.790185185186</v>
      </c>
      <c r="T1008" s="12">
        <f t="shared" si="6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4"/>
        <v>0.44319999999999998</v>
      </c>
      <c r="P1009" s="7">
        <f t="shared" si="62"/>
        <v>174.94736842105263</v>
      </c>
      <c r="Q1009" t="s">
        <v>8326</v>
      </c>
      <c r="R1009" t="s">
        <v>8328</v>
      </c>
      <c r="S1009" s="12">
        <f t="shared" si="63"/>
        <v>42676.333599537036</v>
      </c>
      <c r="T1009" s="12">
        <f t="shared" si="6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4"/>
        <v>2.6737967914438501E-3</v>
      </c>
      <c r="P1010" s="7">
        <f t="shared" si="62"/>
        <v>250</v>
      </c>
      <c r="Q1010" t="s">
        <v>8326</v>
      </c>
      <c r="R1010" t="s">
        <v>8328</v>
      </c>
      <c r="S1010" s="12">
        <f t="shared" si="63"/>
        <v>42702.559201388889</v>
      </c>
      <c r="T1010" s="12">
        <f t="shared" si="6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4"/>
        <v>0.1313</v>
      </c>
      <c r="P1011" s="7">
        <f t="shared" si="62"/>
        <v>65</v>
      </c>
      <c r="Q1011" t="s">
        <v>8326</v>
      </c>
      <c r="R1011" t="s">
        <v>8328</v>
      </c>
      <c r="S1011" s="12">
        <f t="shared" si="63"/>
        <v>42510.354699074072</v>
      </c>
      <c r="T1011" s="12">
        <f t="shared" si="6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4"/>
        <v>1.9088937093275488E-3</v>
      </c>
      <c r="P1012" s="7">
        <f t="shared" si="62"/>
        <v>55</v>
      </c>
      <c r="Q1012" t="s">
        <v>8326</v>
      </c>
      <c r="R1012" t="s">
        <v>8328</v>
      </c>
      <c r="S1012" s="12">
        <f t="shared" si="63"/>
        <v>42561.579421296294</v>
      </c>
      <c r="T1012" s="12">
        <f t="shared" si="6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4"/>
        <v>3.7499999999999999E-3</v>
      </c>
      <c r="P1013" s="7">
        <f t="shared" si="62"/>
        <v>75</v>
      </c>
      <c r="Q1013" t="s">
        <v>8326</v>
      </c>
      <c r="R1013" t="s">
        <v>8328</v>
      </c>
      <c r="S1013" s="12">
        <f t="shared" si="63"/>
        <v>41946.648090277777</v>
      </c>
      <c r="T1013" s="12">
        <f t="shared" si="6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4"/>
        <v>215.35021</v>
      </c>
      <c r="P1014" s="7">
        <f t="shared" si="62"/>
        <v>1389.3561935483872</v>
      </c>
      <c r="Q1014" t="s">
        <v>8326</v>
      </c>
      <c r="R1014" t="s">
        <v>8328</v>
      </c>
      <c r="S1014" s="12">
        <f t="shared" si="63"/>
        <v>42714.190416666665</v>
      </c>
      <c r="T1014" s="12">
        <f t="shared" si="6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4"/>
        <v>0.34527999999999998</v>
      </c>
      <c r="P1015" s="7">
        <f t="shared" si="62"/>
        <v>95.911111111111111</v>
      </c>
      <c r="Q1015" t="s">
        <v>8326</v>
      </c>
      <c r="R1015" t="s">
        <v>8328</v>
      </c>
      <c r="S1015" s="12">
        <f t="shared" si="63"/>
        <v>42339.583981481483</v>
      </c>
      <c r="T1015" s="12">
        <f t="shared" si="6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4"/>
        <v>0.30599999999999999</v>
      </c>
      <c r="P1016" s="7">
        <f t="shared" si="62"/>
        <v>191.25</v>
      </c>
      <c r="Q1016" t="s">
        <v>8326</v>
      </c>
      <c r="R1016" t="s">
        <v>8328</v>
      </c>
      <c r="S1016" s="12">
        <f t="shared" si="63"/>
        <v>41954.752488425926</v>
      </c>
      <c r="T1016" s="12">
        <f t="shared" si="6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4"/>
        <v>2.6666666666666668E-2</v>
      </c>
      <c r="P1017" s="7">
        <f t="shared" si="62"/>
        <v>40</v>
      </c>
      <c r="Q1017" t="s">
        <v>8326</v>
      </c>
      <c r="R1017" t="s">
        <v>8328</v>
      </c>
      <c r="S1017" s="12">
        <f t="shared" si="63"/>
        <v>42303.628414351857</v>
      </c>
      <c r="T1017" s="12">
        <f t="shared" si="6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4"/>
        <v>2.8420000000000001E-2</v>
      </c>
      <c r="P1018" s="7">
        <f t="shared" si="62"/>
        <v>74.78947368421052</v>
      </c>
      <c r="Q1018" t="s">
        <v>8326</v>
      </c>
      <c r="R1018" t="s">
        <v>8328</v>
      </c>
      <c r="S1018" s="12">
        <f t="shared" si="63"/>
        <v>42421.857129629629</v>
      </c>
      <c r="T1018" s="12">
        <f t="shared" si="65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4"/>
        <v>0.22878799999999999</v>
      </c>
      <c r="P1019" s="7">
        <f t="shared" si="62"/>
        <v>161.11830985915492</v>
      </c>
      <c r="Q1019" t="s">
        <v>8326</v>
      </c>
      <c r="R1019" t="s">
        <v>8328</v>
      </c>
      <c r="S1019" s="12">
        <f t="shared" si="63"/>
        <v>42289.425173611111</v>
      </c>
      <c r="T1019" s="12">
        <f t="shared" si="6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4"/>
        <v>3.1050000000000001E-2</v>
      </c>
      <c r="P1020" s="7">
        <f t="shared" si="62"/>
        <v>88.714285714285708</v>
      </c>
      <c r="Q1020" t="s">
        <v>8326</v>
      </c>
      <c r="R1020" t="s">
        <v>8328</v>
      </c>
      <c r="S1020" s="12">
        <f t="shared" si="63"/>
        <v>42535.242280092592</v>
      </c>
      <c r="T1020" s="12">
        <f t="shared" si="6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4"/>
        <v>0.47333333333333333</v>
      </c>
      <c r="P1021" s="7">
        <f t="shared" si="62"/>
        <v>53.25</v>
      </c>
      <c r="Q1021" t="s">
        <v>8326</v>
      </c>
      <c r="R1021" t="s">
        <v>8328</v>
      </c>
      <c r="S1021" s="12">
        <f t="shared" si="63"/>
        <v>42009.723946759259</v>
      </c>
      <c r="T1021" s="12">
        <f t="shared" si="6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4"/>
        <v>2.0554838709677421</v>
      </c>
      <c r="P1022" s="7">
        <f t="shared" si="62"/>
        <v>106.2</v>
      </c>
      <c r="Q1022" t="s">
        <v>8326</v>
      </c>
      <c r="R1022" t="s">
        <v>8328</v>
      </c>
      <c r="S1022" s="12">
        <f t="shared" si="63"/>
        <v>42126.819548611107</v>
      </c>
      <c r="T1022" s="12">
        <f t="shared" si="6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4"/>
        <v>3.5180366666666667</v>
      </c>
      <c r="P1023" s="7">
        <f t="shared" si="62"/>
        <v>22.079728033472804</v>
      </c>
      <c r="Q1023" t="s">
        <v>8314</v>
      </c>
      <c r="R1023" t="s">
        <v>8335</v>
      </c>
      <c r="S1023" s="12">
        <f t="shared" si="63"/>
        <v>42271.001979166671</v>
      </c>
      <c r="T1023" s="12">
        <f t="shared" si="6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4"/>
        <v>1.149</v>
      </c>
      <c r="P1024" s="7">
        <f t="shared" si="62"/>
        <v>31.054054054054053</v>
      </c>
      <c r="Q1024" t="s">
        <v>8314</v>
      </c>
      <c r="R1024" t="s">
        <v>8335</v>
      </c>
      <c r="S1024" s="12">
        <f t="shared" si="63"/>
        <v>42111.396724537044</v>
      </c>
      <c r="T1024" s="12">
        <f t="shared" si="65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4"/>
        <v>2.3715000000000002</v>
      </c>
      <c r="P1025" s="7">
        <f t="shared" ref="P1025:P1088" si="66">IFERROR(E1025/L1025,0)</f>
        <v>36.206106870229007</v>
      </c>
      <c r="Q1025" t="s">
        <v>8314</v>
      </c>
      <c r="R1025" t="s">
        <v>8335</v>
      </c>
      <c r="S1025" s="12">
        <f t="shared" si="63"/>
        <v>42145.669687500005</v>
      </c>
      <c r="T1025" s="12">
        <f t="shared" si="6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4"/>
        <v>1.1863774999999999</v>
      </c>
      <c r="P1026" s="7">
        <f t="shared" si="66"/>
        <v>388.9762295081967</v>
      </c>
      <c r="Q1026" t="s">
        <v>8314</v>
      </c>
      <c r="R1026" t="s">
        <v>8335</v>
      </c>
      <c r="S1026" s="12">
        <f t="shared" si="63"/>
        <v>42370.330590277779</v>
      </c>
      <c r="T1026" s="12">
        <f t="shared" si="6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7">
        <f t="shared" si="66"/>
        <v>71.848571428571432</v>
      </c>
      <c r="Q1027" t="s">
        <v>8314</v>
      </c>
      <c r="R1027" t="s">
        <v>8335</v>
      </c>
      <c r="S1027" s="12">
        <f t="shared" ref="S1027:T1090" si="67">(((J1027/60)/60)/24)+DATE(1970,1,1)+(-6/24)</f>
        <v>42049.583761574075</v>
      </c>
      <c r="T1027" s="12">
        <f t="shared" si="65"/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6"/>
        <v>57.381803278688523</v>
      </c>
      <c r="Q1028" t="s">
        <v>8314</v>
      </c>
      <c r="R1028" t="s">
        <v>8335</v>
      </c>
      <c r="S1028" s="12">
        <f t="shared" si="67"/>
        <v>42426.157592592594</v>
      </c>
      <c r="T1028" s="12">
        <f t="shared" si="65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6"/>
        <v>69.666666666666671</v>
      </c>
      <c r="Q1029" t="s">
        <v>8314</v>
      </c>
      <c r="R1029" t="s">
        <v>8335</v>
      </c>
      <c r="S1029" s="12">
        <f t="shared" si="67"/>
        <v>41904.784108796295</v>
      </c>
      <c r="T1029" s="12">
        <f t="shared" si="65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6"/>
        <v>45.988235294117644</v>
      </c>
      <c r="Q1030" t="s">
        <v>8314</v>
      </c>
      <c r="R1030" t="s">
        <v>8335</v>
      </c>
      <c r="S1030" s="12">
        <f t="shared" si="67"/>
        <v>42755.377372685187</v>
      </c>
      <c r="T1030" s="12">
        <f t="shared" si="65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ref="O1031:O1094" si="68">(E1031/D1031)</f>
        <v>1.1175999999999999</v>
      </c>
      <c r="P1031" s="7">
        <f t="shared" si="66"/>
        <v>79.262411347517727</v>
      </c>
      <c r="Q1031" t="s">
        <v>8314</v>
      </c>
      <c r="R1031" t="s">
        <v>8335</v>
      </c>
      <c r="S1031" s="12">
        <f t="shared" si="67"/>
        <v>42044.461886574078</v>
      </c>
      <c r="T1031" s="12">
        <f t="shared" si="65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8"/>
        <v>3.4209999999999998</v>
      </c>
      <c r="P1032" s="7">
        <f t="shared" si="66"/>
        <v>43.031446540880502</v>
      </c>
      <c r="Q1032" t="s">
        <v>8314</v>
      </c>
      <c r="R1032" t="s">
        <v>8335</v>
      </c>
      <c r="S1032" s="12">
        <f t="shared" si="67"/>
        <v>42611.233206018514</v>
      </c>
      <c r="T1032" s="12">
        <f t="shared" si="65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8"/>
        <v>1.0740000000000001</v>
      </c>
      <c r="P1033" s="7">
        <f t="shared" si="66"/>
        <v>108.48484848484848</v>
      </c>
      <c r="Q1033" t="s">
        <v>8314</v>
      </c>
      <c r="R1033" t="s">
        <v>8335</v>
      </c>
      <c r="S1033" s="12">
        <f t="shared" si="67"/>
        <v>42324.514004629629</v>
      </c>
      <c r="T1033" s="12">
        <f t="shared" ref="T1033:T1096" si="69">(((I1033/60)/60)/24)+DATE(1970,1,1)+(-6/24)</f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8"/>
        <v>1.0849703703703704</v>
      </c>
      <c r="P1034" s="7">
        <f t="shared" si="66"/>
        <v>61.029583333333335</v>
      </c>
      <c r="Q1034" t="s">
        <v>8314</v>
      </c>
      <c r="R1034" t="s">
        <v>8335</v>
      </c>
      <c r="S1034" s="12">
        <f t="shared" si="67"/>
        <v>42514.416956018518</v>
      </c>
      <c r="T1034" s="12">
        <f t="shared" si="69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8"/>
        <v>1.0286144578313252</v>
      </c>
      <c r="P1035" s="7">
        <f t="shared" si="66"/>
        <v>50.592592592592595</v>
      </c>
      <c r="Q1035" t="s">
        <v>8314</v>
      </c>
      <c r="R1035" t="s">
        <v>8335</v>
      </c>
      <c r="S1035" s="12">
        <f t="shared" si="67"/>
        <v>42688.482407407413</v>
      </c>
      <c r="T1035" s="12">
        <f t="shared" si="69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8"/>
        <v>1.3000180000000001</v>
      </c>
      <c r="P1036" s="7">
        <f t="shared" si="66"/>
        <v>39.157168674698795</v>
      </c>
      <c r="Q1036" t="s">
        <v>8314</v>
      </c>
      <c r="R1036" t="s">
        <v>8335</v>
      </c>
      <c r="S1036" s="12">
        <f t="shared" si="67"/>
        <v>42554.916712962964</v>
      </c>
      <c r="T1036" s="12">
        <f t="shared" si="69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8"/>
        <v>1.0765217391304347</v>
      </c>
      <c r="P1037" s="7">
        <f t="shared" si="66"/>
        <v>65.15789473684211</v>
      </c>
      <c r="Q1037" t="s">
        <v>8314</v>
      </c>
      <c r="R1037" t="s">
        <v>8335</v>
      </c>
      <c r="S1037" s="12">
        <f t="shared" si="67"/>
        <v>42016.391435185185</v>
      </c>
      <c r="T1037" s="12">
        <f t="shared" si="69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8"/>
        <v>1.1236044444444444</v>
      </c>
      <c r="P1038" s="7">
        <f t="shared" si="66"/>
        <v>23.963127962085309</v>
      </c>
      <c r="Q1038" t="s">
        <v>8314</v>
      </c>
      <c r="R1038" t="s">
        <v>8335</v>
      </c>
      <c r="S1038" s="12">
        <f t="shared" si="67"/>
        <v>41249.198958333334</v>
      </c>
      <c r="T1038" s="12">
        <f t="shared" si="69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8"/>
        <v>1.0209999999999999</v>
      </c>
      <c r="P1039" s="7">
        <f t="shared" si="66"/>
        <v>48.61904761904762</v>
      </c>
      <c r="Q1039" t="s">
        <v>8314</v>
      </c>
      <c r="R1039" t="s">
        <v>8335</v>
      </c>
      <c r="S1039" s="12">
        <f t="shared" si="67"/>
        <v>42119.572476851856</v>
      </c>
      <c r="T1039" s="12">
        <f t="shared" si="69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8"/>
        <v>1.4533333333333334</v>
      </c>
      <c r="P1040" s="7">
        <f t="shared" si="66"/>
        <v>35.73770491803279</v>
      </c>
      <c r="Q1040" t="s">
        <v>8314</v>
      </c>
      <c r="R1040" t="s">
        <v>8335</v>
      </c>
      <c r="S1040" s="12">
        <f t="shared" si="67"/>
        <v>42417.981747685189</v>
      </c>
      <c r="T1040" s="12">
        <f t="shared" si="69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8"/>
        <v>1.282</v>
      </c>
      <c r="P1041" s="7">
        <f t="shared" si="66"/>
        <v>21.366666666666667</v>
      </c>
      <c r="Q1041" t="s">
        <v>8314</v>
      </c>
      <c r="R1041" t="s">
        <v>8335</v>
      </c>
      <c r="S1041" s="12">
        <f t="shared" si="67"/>
        <v>42691.859328703707</v>
      </c>
      <c r="T1041" s="12">
        <f t="shared" si="69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8"/>
        <v>2.9411764705882353E-3</v>
      </c>
      <c r="P1042" s="7">
        <f t="shared" si="66"/>
        <v>250</v>
      </c>
      <c r="Q1042" t="s">
        <v>8314</v>
      </c>
      <c r="R1042" t="s">
        <v>8335</v>
      </c>
      <c r="S1042" s="12">
        <f t="shared" si="67"/>
        <v>42579.458437499998</v>
      </c>
      <c r="T1042" s="12">
        <f t="shared" si="69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8"/>
        <v>0</v>
      </c>
      <c r="P1043" s="7">
        <f t="shared" si="66"/>
        <v>0</v>
      </c>
      <c r="Q1043" t="s">
        <v>8336</v>
      </c>
      <c r="R1043" t="s">
        <v>8337</v>
      </c>
      <c r="S1043" s="12">
        <f t="shared" si="67"/>
        <v>41830.810092592597</v>
      </c>
      <c r="T1043" s="12">
        <f t="shared" si="69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8"/>
        <v>1.5384615384615385E-2</v>
      </c>
      <c r="P1044" s="7">
        <f t="shared" si="66"/>
        <v>10</v>
      </c>
      <c r="Q1044" t="s">
        <v>8336</v>
      </c>
      <c r="R1044" t="s">
        <v>8337</v>
      </c>
      <c r="S1044" s="12">
        <f t="shared" si="67"/>
        <v>41851.446157407408</v>
      </c>
      <c r="T1044" s="12">
        <f t="shared" si="69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8"/>
        <v>8.5370000000000001E-2</v>
      </c>
      <c r="P1045" s="7">
        <f t="shared" si="66"/>
        <v>29.236301369863014</v>
      </c>
      <c r="Q1045" t="s">
        <v>8336</v>
      </c>
      <c r="R1045" t="s">
        <v>8337</v>
      </c>
      <c r="S1045" s="12">
        <f t="shared" si="67"/>
        <v>42114.002951388888</v>
      </c>
      <c r="T1045" s="12">
        <f t="shared" si="69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8"/>
        <v>8.571428571428571E-4</v>
      </c>
      <c r="P1046" s="7">
        <f t="shared" si="66"/>
        <v>3</v>
      </c>
      <c r="Q1046" t="s">
        <v>8336</v>
      </c>
      <c r="R1046" t="s">
        <v>8337</v>
      </c>
      <c r="S1046" s="12">
        <f t="shared" si="67"/>
        <v>42011.675937499997</v>
      </c>
      <c r="T1046" s="12">
        <f t="shared" si="69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8"/>
        <v>2.6599999999999999E-2</v>
      </c>
      <c r="P1047" s="7">
        <f t="shared" si="66"/>
        <v>33.25</v>
      </c>
      <c r="Q1047" t="s">
        <v>8336</v>
      </c>
      <c r="R1047" t="s">
        <v>8337</v>
      </c>
      <c r="S1047" s="12">
        <f t="shared" si="67"/>
        <v>41844.624421296299</v>
      </c>
      <c r="T1047" s="12">
        <f t="shared" si="69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8"/>
        <v>0</v>
      </c>
      <c r="P1048" s="7">
        <f t="shared" si="66"/>
        <v>0</v>
      </c>
      <c r="Q1048" t="s">
        <v>8336</v>
      </c>
      <c r="R1048" t="s">
        <v>8337</v>
      </c>
      <c r="S1048" s="12">
        <f t="shared" si="67"/>
        <v>42319.601388888885</v>
      </c>
      <c r="T1048" s="12">
        <f t="shared" si="69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8"/>
        <v>5.0000000000000001E-4</v>
      </c>
      <c r="P1049" s="7">
        <f t="shared" si="66"/>
        <v>1</v>
      </c>
      <c r="Q1049" t="s">
        <v>8336</v>
      </c>
      <c r="R1049" t="s">
        <v>8337</v>
      </c>
      <c r="S1049" s="12">
        <f t="shared" si="67"/>
        <v>41918.568460648145</v>
      </c>
      <c r="T1049" s="12">
        <f t="shared" si="69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8"/>
        <v>1.4133333333333333E-2</v>
      </c>
      <c r="P1050" s="7">
        <f t="shared" si="66"/>
        <v>53</v>
      </c>
      <c r="Q1050" t="s">
        <v>8336</v>
      </c>
      <c r="R1050" t="s">
        <v>8337</v>
      </c>
      <c r="S1050" s="12">
        <f t="shared" si="67"/>
        <v>42597.803113425922</v>
      </c>
      <c r="T1050" s="12">
        <f t="shared" si="69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8"/>
        <v>0</v>
      </c>
      <c r="P1051" s="7">
        <f t="shared" si="66"/>
        <v>0</v>
      </c>
      <c r="Q1051" t="s">
        <v>8336</v>
      </c>
      <c r="R1051" t="s">
        <v>8337</v>
      </c>
      <c r="S1051" s="12">
        <f t="shared" si="67"/>
        <v>42382.181076388893</v>
      </c>
      <c r="T1051" s="12">
        <f t="shared" si="69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8"/>
        <v>0</v>
      </c>
      <c r="P1052" s="7">
        <f t="shared" si="66"/>
        <v>0</v>
      </c>
      <c r="Q1052" t="s">
        <v>8336</v>
      </c>
      <c r="R1052" t="s">
        <v>8337</v>
      </c>
      <c r="S1052" s="12">
        <f t="shared" si="67"/>
        <v>42231.5471875</v>
      </c>
      <c r="T1052" s="12">
        <f t="shared" si="69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8"/>
        <v>0</v>
      </c>
      <c r="P1053" s="7">
        <f t="shared" si="66"/>
        <v>0</v>
      </c>
      <c r="Q1053" t="s">
        <v>8336</v>
      </c>
      <c r="R1053" t="s">
        <v>8337</v>
      </c>
      <c r="S1053" s="12">
        <f t="shared" si="67"/>
        <v>41849.764178240745</v>
      </c>
      <c r="T1053" s="12">
        <f t="shared" si="69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8"/>
        <v>0</v>
      </c>
      <c r="P1054" s="7">
        <f t="shared" si="66"/>
        <v>0</v>
      </c>
      <c r="Q1054" t="s">
        <v>8336</v>
      </c>
      <c r="R1054" t="s">
        <v>8337</v>
      </c>
      <c r="S1054" s="12">
        <f t="shared" si="67"/>
        <v>42483.547395833331</v>
      </c>
      <c r="T1054" s="12">
        <f t="shared" si="69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8"/>
        <v>0.01</v>
      </c>
      <c r="P1055" s="7">
        <f t="shared" si="66"/>
        <v>15</v>
      </c>
      <c r="Q1055" t="s">
        <v>8336</v>
      </c>
      <c r="R1055" t="s">
        <v>8337</v>
      </c>
      <c r="S1055" s="12">
        <f t="shared" si="67"/>
        <v>42774.922824074078</v>
      </c>
      <c r="T1055" s="12">
        <f t="shared" si="69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8"/>
        <v>0</v>
      </c>
      <c r="P1056" s="7">
        <f t="shared" si="66"/>
        <v>0</v>
      </c>
      <c r="Q1056" t="s">
        <v>8336</v>
      </c>
      <c r="R1056" t="s">
        <v>8337</v>
      </c>
      <c r="S1056" s="12">
        <f t="shared" si="67"/>
        <v>41831.601840277777</v>
      </c>
      <c r="T1056" s="12">
        <f t="shared" si="69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8"/>
        <v>0</v>
      </c>
      <c r="P1057" s="7">
        <f t="shared" si="66"/>
        <v>0</v>
      </c>
      <c r="Q1057" t="s">
        <v>8336</v>
      </c>
      <c r="R1057" t="s">
        <v>8337</v>
      </c>
      <c r="S1057" s="12">
        <f t="shared" si="67"/>
        <v>42406.742418981477</v>
      </c>
      <c r="T1057" s="12">
        <f t="shared" si="69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8"/>
        <v>0</v>
      </c>
      <c r="P1058" s="7">
        <f t="shared" si="66"/>
        <v>0</v>
      </c>
      <c r="Q1058" t="s">
        <v>8336</v>
      </c>
      <c r="R1058" t="s">
        <v>8337</v>
      </c>
      <c r="S1058" s="12">
        <f t="shared" si="67"/>
        <v>42058.469641203701</v>
      </c>
      <c r="T1058" s="12">
        <f t="shared" si="69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8"/>
        <v>0</v>
      </c>
      <c r="P1059" s="7">
        <f t="shared" si="66"/>
        <v>0</v>
      </c>
      <c r="Q1059" t="s">
        <v>8336</v>
      </c>
      <c r="R1059" t="s">
        <v>8337</v>
      </c>
      <c r="S1059" s="12">
        <f t="shared" si="67"/>
        <v>42678.621331018512</v>
      </c>
      <c r="T1059" s="12">
        <f t="shared" si="69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8"/>
        <v>0</v>
      </c>
      <c r="P1060" s="7">
        <f t="shared" si="66"/>
        <v>0</v>
      </c>
      <c r="Q1060" t="s">
        <v>8336</v>
      </c>
      <c r="R1060" t="s">
        <v>8337</v>
      </c>
      <c r="S1060" s="12">
        <f t="shared" si="67"/>
        <v>42047.650960648149</v>
      </c>
      <c r="T1060" s="12">
        <f t="shared" si="69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8"/>
        <v>0</v>
      </c>
      <c r="P1061" s="7">
        <f t="shared" si="66"/>
        <v>0</v>
      </c>
      <c r="Q1061" t="s">
        <v>8336</v>
      </c>
      <c r="R1061" t="s">
        <v>8337</v>
      </c>
      <c r="S1061" s="12">
        <f t="shared" si="67"/>
        <v>42046.54</v>
      </c>
      <c r="T1061" s="12">
        <f t="shared" si="69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8"/>
        <v>0.01</v>
      </c>
      <c r="P1062" s="7">
        <f t="shared" si="66"/>
        <v>50</v>
      </c>
      <c r="Q1062" t="s">
        <v>8336</v>
      </c>
      <c r="R1062" t="s">
        <v>8337</v>
      </c>
      <c r="S1062" s="12">
        <f t="shared" si="67"/>
        <v>42079.663113425922</v>
      </c>
      <c r="T1062" s="12">
        <f t="shared" si="69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8"/>
        <v>0</v>
      </c>
      <c r="P1063" s="7">
        <f t="shared" si="66"/>
        <v>0</v>
      </c>
      <c r="Q1063" t="s">
        <v>8336</v>
      </c>
      <c r="R1063" t="s">
        <v>8337</v>
      </c>
      <c r="S1063" s="12">
        <f t="shared" si="67"/>
        <v>42432.026712962965</v>
      </c>
      <c r="T1063" s="12">
        <f t="shared" si="69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8"/>
        <v>0.95477386934673369</v>
      </c>
      <c r="P1064" s="7">
        <f t="shared" si="66"/>
        <v>47.5</v>
      </c>
      <c r="Q1064" t="s">
        <v>8336</v>
      </c>
      <c r="R1064" t="s">
        <v>8337</v>
      </c>
      <c r="S1064" s="12">
        <f t="shared" si="67"/>
        <v>42556.557187500002</v>
      </c>
      <c r="T1064" s="12">
        <f t="shared" si="69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8"/>
        <v>0</v>
      </c>
      <c r="P1065" s="7">
        <f t="shared" si="66"/>
        <v>0</v>
      </c>
      <c r="Q1065" t="s">
        <v>8336</v>
      </c>
      <c r="R1065" t="s">
        <v>8337</v>
      </c>
      <c r="S1065" s="12">
        <f t="shared" si="67"/>
        <v>42582.780810185184</v>
      </c>
      <c r="T1065" s="12">
        <f t="shared" si="69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8"/>
        <v>8.9744444444444446E-2</v>
      </c>
      <c r="P1066" s="7">
        <f t="shared" si="66"/>
        <v>65.666666666666671</v>
      </c>
      <c r="Q1066" t="s">
        <v>8336</v>
      </c>
      <c r="R1066" t="s">
        <v>8337</v>
      </c>
      <c r="S1066" s="12">
        <f t="shared" si="67"/>
        <v>41416.978043981479</v>
      </c>
      <c r="T1066" s="12">
        <f t="shared" si="69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8"/>
        <v>2.7E-2</v>
      </c>
      <c r="P1067" s="7">
        <f t="shared" si="66"/>
        <v>16.2</v>
      </c>
      <c r="Q1067" t="s">
        <v>8312</v>
      </c>
      <c r="R1067" t="s">
        <v>8338</v>
      </c>
      <c r="S1067" s="12">
        <f t="shared" si="67"/>
        <v>41661.131041666667</v>
      </c>
      <c r="T1067" s="12">
        <f t="shared" si="69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8"/>
        <v>3.3673333333333333E-2</v>
      </c>
      <c r="P1068" s="7">
        <f t="shared" si="66"/>
        <v>34.128378378378379</v>
      </c>
      <c r="Q1068" t="s">
        <v>8312</v>
      </c>
      <c r="R1068" t="s">
        <v>8338</v>
      </c>
      <c r="S1068" s="12">
        <f t="shared" si="67"/>
        <v>41445.712754629632</v>
      </c>
      <c r="T1068" s="12">
        <f t="shared" si="69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8"/>
        <v>0.26</v>
      </c>
      <c r="P1069" s="7">
        <f t="shared" si="66"/>
        <v>13</v>
      </c>
      <c r="Q1069" t="s">
        <v>8312</v>
      </c>
      <c r="R1069" t="s">
        <v>8338</v>
      </c>
      <c r="S1069" s="12">
        <f t="shared" si="67"/>
        <v>41599.605682870373</v>
      </c>
      <c r="T1069" s="12">
        <f t="shared" si="69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8"/>
        <v>1.5E-3</v>
      </c>
      <c r="P1070" s="7">
        <f t="shared" si="66"/>
        <v>11.25</v>
      </c>
      <c r="Q1070" t="s">
        <v>8312</v>
      </c>
      <c r="R1070" t="s">
        <v>8338</v>
      </c>
      <c r="S1070" s="12">
        <f t="shared" si="67"/>
        <v>42440.121111111104</v>
      </c>
      <c r="T1070" s="12">
        <f t="shared" si="69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8"/>
        <v>0.38636363636363635</v>
      </c>
      <c r="P1071" s="7">
        <f t="shared" si="66"/>
        <v>40.476190476190474</v>
      </c>
      <c r="Q1071" t="s">
        <v>8312</v>
      </c>
      <c r="R1071" t="s">
        <v>8338</v>
      </c>
      <c r="S1071" s="12">
        <f t="shared" si="67"/>
        <v>41571.979849537034</v>
      </c>
      <c r="T1071" s="12">
        <f t="shared" si="69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8"/>
        <v>7.0000000000000001E-3</v>
      </c>
      <c r="P1072" s="7">
        <f t="shared" si="66"/>
        <v>35</v>
      </c>
      <c r="Q1072" t="s">
        <v>8312</v>
      </c>
      <c r="R1072" t="s">
        <v>8338</v>
      </c>
      <c r="S1072" s="12">
        <f t="shared" si="67"/>
        <v>41162.761828703704</v>
      </c>
      <c r="T1072" s="12">
        <f t="shared" si="69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8"/>
        <v>0</v>
      </c>
      <c r="P1073" s="7">
        <f t="shared" si="66"/>
        <v>0</v>
      </c>
      <c r="Q1073" t="s">
        <v>8312</v>
      </c>
      <c r="R1073" t="s">
        <v>8338</v>
      </c>
      <c r="S1073" s="12">
        <f t="shared" si="67"/>
        <v>42295.503391203703</v>
      </c>
      <c r="T1073" s="12">
        <f t="shared" si="69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8"/>
        <v>6.8000000000000005E-4</v>
      </c>
      <c r="P1074" s="7">
        <f t="shared" si="66"/>
        <v>12.75</v>
      </c>
      <c r="Q1074" t="s">
        <v>8312</v>
      </c>
      <c r="R1074" t="s">
        <v>8338</v>
      </c>
      <c r="S1074" s="12">
        <f t="shared" si="67"/>
        <v>41645.582141203704</v>
      </c>
      <c r="T1074" s="12">
        <f t="shared" si="69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8"/>
        <v>1.3333333333333334E-2</v>
      </c>
      <c r="P1075" s="7">
        <f t="shared" si="66"/>
        <v>10</v>
      </c>
      <c r="Q1075" t="s">
        <v>8312</v>
      </c>
      <c r="R1075" t="s">
        <v>8338</v>
      </c>
      <c r="S1075" s="12">
        <f t="shared" si="67"/>
        <v>40802.714594907404</v>
      </c>
      <c r="T1075" s="12">
        <f t="shared" si="69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8"/>
        <v>6.3092592592592589E-2</v>
      </c>
      <c r="P1076" s="7">
        <f t="shared" si="66"/>
        <v>113.56666666666666</v>
      </c>
      <c r="Q1076" t="s">
        <v>8312</v>
      </c>
      <c r="R1076" t="s">
        <v>8338</v>
      </c>
      <c r="S1076" s="12">
        <f t="shared" si="67"/>
        <v>41612.922974537039</v>
      </c>
      <c r="T1076" s="12">
        <f t="shared" si="69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8"/>
        <v>4.4999999999999998E-2</v>
      </c>
      <c r="P1077" s="7">
        <f t="shared" si="66"/>
        <v>15</v>
      </c>
      <c r="Q1077" t="s">
        <v>8312</v>
      </c>
      <c r="R1077" t="s">
        <v>8338</v>
      </c>
      <c r="S1077" s="12">
        <f t="shared" si="67"/>
        <v>41005.654120370367</v>
      </c>
      <c r="T1077" s="12">
        <f t="shared" si="69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8"/>
        <v>0.62765333333333329</v>
      </c>
      <c r="P1078" s="7">
        <f t="shared" si="66"/>
        <v>48.281025641025643</v>
      </c>
      <c r="Q1078" t="s">
        <v>8312</v>
      </c>
      <c r="R1078" t="s">
        <v>8338</v>
      </c>
      <c r="S1078" s="12">
        <f t="shared" si="67"/>
        <v>41838.127893518518</v>
      </c>
      <c r="T1078" s="12">
        <f t="shared" si="69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8"/>
        <v>0.29376000000000002</v>
      </c>
      <c r="P1079" s="7">
        <f t="shared" si="66"/>
        <v>43.976047904191617</v>
      </c>
      <c r="Q1079" t="s">
        <v>8312</v>
      </c>
      <c r="R1079" t="s">
        <v>8338</v>
      </c>
      <c r="S1079" s="12">
        <f t="shared" si="67"/>
        <v>42352.91679398148</v>
      </c>
      <c r="T1079" s="12">
        <f t="shared" si="69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8"/>
        <v>7.4999999999999997E-2</v>
      </c>
      <c r="P1080" s="7">
        <f t="shared" si="66"/>
        <v>9</v>
      </c>
      <c r="Q1080" t="s">
        <v>8312</v>
      </c>
      <c r="R1080" t="s">
        <v>8338</v>
      </c>
      <c r="S1080" s="12">
        <f t="shared" si="67"/>
        <v>40700.945844907408</v>
      </c>
      <c r="T1080" s="12">
        <f t="shared" si="69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8"/>
        <v>2.6076923076923077E-2</v>
      </c>
      <c r="P1081" s="7">
        <f t="shared" si="66"/>
        <v>37.666666666666664</v>
      </c>
      <c r="Q1081" t="s">
        <v>8312</v>
      </c>
      <c r="R1081" t="s">
        <v>8338</v>
      </c>
      <c r="S1081" s="12">
        <f t="shared" si="67"/>
        <v>42479.316388888896</v>
      </c>
      <c r="T1081" s="12">
        <f t="shared" si="69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8"/>
        <v>9.1050000000000006E-2</v>
      </c>
      <c r="P1082" s="7">
        <f t="shared" si="66"/>
        <v>18.581632653061224</v>
      </c>
      <c r="Q1082" t="s">
        <v>8312</v>
      </c>
      <c r="R1082" t="s">
        <v>8338</v>
      </c>
      <c r="S1082" s="12">
        <f t="shared" si="67"/>
        <v>41739.888113425928</v>
      </c>
      <c r="T1082" s="12">
        <f t="shared" si="69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8"/>
        <v>1.7647058823529413E-4</v>
      </c>
      <c r="P1083" s="7">
        <f t="shared" si="66"/>
        <v>3</v>
      </c>
      <c r="Q1083" t="s">
        <v>8312</v>
      </c>
      <c r="R1083" t="s">
        <v>8338</v>
      </c>
      <c r="S1083" s="12">
        <f t="shared" si="67"/>
        <v>42002.676990740743</v>
      </c>
      <c r="T1083" s="12">
        <f t="shared" si="69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8"/>
        <v>5.5999999999999999E-3</v>
      </c>
      <c r="P1084" s="7">
        <f t="shared" si="66"/>
        <v>18.666666666666668</v>
      </c>
      <c r="Q1084" t="s">
        <v>8312</v>
      </c>
      <c r="R1084" t="s">
        <v>8338</v>
      </c>
      <c r="S1084" s="12">
        <f t="shared" si="67"/>
        <v>41101.656111111115</v>
      </c>
      <c r="T1084" s="12">
        <f t="shared" si="69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8"/>
        <v>8.2000000000000007E-3</v>
      </c>
      <c r="P1085" s="7">
        <f t="shared" si="66"/>
        <v>410</v>
      </c>
      <c r="Q1085" t="s">
        <v>8312</v>
      </c>
      <c r="R1085" t="s">
        <v>8338</v>
      </c>
      <c r="S1085" s="12">
        <f t="shared" si="67"/>
        <v>41793.409525462965</v>
      </c>
      <c r="T1085" s="12">
        <f t="shared" si="69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8"/>
        <v>0</v>
      </c>
      <c r="P1086" s="7">
        <f t="shared" si="66"/>
        <v>0</v>
      </c>
      <c r="Q1086" t="s">
        <v>8312</v>
      </c>
      <c r="R1086" t="s">
        <v>8338</v>
      </c>
      <c r="S1086" s="12">
        <f t="shared" si="67"/>
        <v>41829.662083333329</v>
      </c>
      <c r="T1086" s="12">
        <f t="shared" si="69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8"/>
        <v>3.4200000000000001E-2</v>
      </c>
      <c r="P1087" s="7">
        <f t="shared" si="66"/>
        <v>114</v>
      </c>
      <c r="Q1087" t="s">
        <v>8312</v>
      </c>
      <c r="R1087" t="s">
        <v>8338</v>
      </c>
      <c r="S1087" s="12">
        <f t="shared" si="67"/>
        <v>42413.421006944445</v>
      </c>
      <c r="T1087" s="12">
        <f t="shared" si="69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8"/>
        <v>8.3333333333333339E-4</v>
      </c>
      <c r="P1088" s="7">
        <f t="shared" si="66"/>
        <v>7.5</v>
      </c>
      <c r="Q1088" t="s">
        <v>8312</v>
      </c>
      <c r="R1088" t="s">
        <v>8338</v>
      </c>
      <c r="S1088" s="12">
        <f t="shared" si="67"/>
        <v>41845.616793981484</v>
      </c>
      <c r="T1088" s="12">
        <f t="shared" si="69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8"/>
        <v>0</v>
      </c>
      <c r="P1089" s="7">
        <f t="shared" ref="P1089:P1152" si="70">IFERROR(E1089/L1089,0)</f>
        <v>0</v>
      </c>
      <c r="Q1089" t="s">
        <v>8312</v>
      </c>
      <c r="R1089" t="s">
        <v>8338</v>
      </c>
      <c r="S1089" s="12">
        <f t="shared" si="67"/>
        <v>41775.463969907411</v>
      </c>
      <c r="T1089" s="12">
        <f t="shared" si="69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8"/>
        <v>0.14182977777777778</v>
      </c>
      <c r="P1090" s="7">
        <f t="shared" si="70"/>
        <v>43.41727891156463</v>
      </c>
      <c r="Q1090" t="s">
        <v>8312</v>
      </c>
      <c r="R1090" t="s">
        <v>8338</v>
      </c>
      <c r="S1090" s="12">
        <f t="shared" si="67"/>
        <v>41723.549386574072</v>
      </c>
      <c r="T1090" s="12">
        <f t="shared" si="69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7">
        <f t="shared" si="70"/>
        <v>23.959183673469386</v>
      </c>
      <c r="Q1091" t="s">
        <v>8312</v>
      </c>
      <c r="R1091" t="s">
        <v>8338</v>
      </c>
      <c r="S1091" s="12">
        <f t="shared" ref="S1091:T1154" si="71">(((J1091/60)/60)/24)+DATE(1970,1,1)+(-6/24)</f>
        <v>42150.939525462964</v>
      </c>
      <c r="T1091" s="12">
        <f t="shared" si="69"/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70"/>
        <v>5</v>
      </c>
      <c r="Q1092" t="s">
        <v>8312</v>
      </c>
      <c r="R1092" t="s">
        <v>8338</v>
      </c>
      <c r="S1092" s="12">
        <f t="shared" si="71"/>
        <v>42122.935798611114</v>
      </c>
      <c r="T1092" s="12">
        <f t="shared" si="69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70"/>
        <v>12.5</v>
      </c>
      <c r="Q1093" t="s">
        <v>8312</v>
      </c>
      <c r="R1093" t="s">
        <v>8338</v>
      </c>
      <c r="S1093" s="12">
        <f t="shared" si="71"/>
        <v>42440.570277777777</v>
      </c>
      <c r="T1093" s="12">
        <f t="shared" si="69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70"/>
        <v>3</v>
      </c>
      <c r="Q1094" t="s">
        <v>8312</v>
      </c>
      <c r="R1094" t="s">
        <v>8338</v>
      </c>
      <c r="S1094" s="12">
        <f t="shared" si="71"/>
        <v>41249.775902777779</v>
      </c>
      <c r="T1094" s="12">
        <f t="shared" si="69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ref="O1095:O1158" si="72">(E1095/D1095)</f>
        <v>0.14083333333333334</v>
      </c>
      <c r="P1095" s="7">
        <f t="shared" si="70"/>
        <v>10.5625</v>
      </c>
      <c r="Q1095" t="s">
        <v>8312</v>
      </c>
      <c r="R1095" t="s">
        <v>8338</v>
      </c>
      <c r="S1095" s="12">
        <f t="shared" si="71"/>
        <v>42396.723807870367</v>
      </c>
      <c r="T1095" s="12">
        <f t="shared" si="69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2"/>
        <v>0.18300055555555556</v>
      </c>
      <c r="P1096" s="7">
        <f t="shared" si="70"/>
        <v>122.00037037037038</v>
      </c>
      <c r="Q1096" t="s">
        <v>8312</v>
      </c>
      <c r="R1096" t="s">
        <v>8338</v>
      </c>
      <c r="S1096" s="12">
        <f t="shared" si="71"/>
        <v>40795.463344907403</v>
      </c>
      <c r="T1096" s="12">
        <f t="shared" si="69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2"/>
        <v>5.0347999999999997E-2</v>
      </c>
      <c r="P1097" s="7">
        <f t="shared" si="70"/>
        <v>267.80851063829789</v>
      </c>
      <c r="Q1097" t="s">
        <v>8312</v>
      </c>
      <c r="R1097" t="s">
        <v>8338</v>
      </c>
      <c r="S1097" s="12">
        <f t="shared" si="71"/>
        <v>41486.287268518521</v>
      </c>
      <c r="T1097" s="12">
        <f t="shared" ref="T1097:T1160" si="73">(((I1097/60)/60)/24)+DATE(1970,1,1)+(-6/24)</f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2"/>
        <v>0.17933333333333334</v>
      </c>
      <c r="P1098" s="7">
        <f t="shared" si="70"/>
        <v>74.206896551724142</v>
      </c>
      <c r="Q1098" t="s">
        <v>8312</v>
      </c>
      <c r="R1098" t="s">
        <v>8338</v>
      </c>
      <c r="S1098" s="12">
        <f t="shared" si="71"/>
        <v>41885.26798611111</v>
      </c>
      <c r="T1098" s="12">
        <f t="shared" si="73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2"/>
        <v>4.6999999999999999E-4</v>
      </c>
      <c r="P1099" s="7">
        <f t="shared" si="70"/>
        <v>6.7142857142857144</v>
      </c>
      <c r="Q1099" t="s">
        <v>8312</v>
      </c>
      <c r="R1099" t="s">
        <v>8338</v>
      </c>
      <c r="S1099" s="12">
        <f t="shared" si="71"/>
        <v>41660.542557870373</v>
      </c>
      <c r="T1099" s="12">
        <f t="shared" si="73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2"/>
        <v>7.2120000000000004E-2</v>
      </c>
      <c r="P1100" s="7">
        <f t="shared" si="70"/>
        <v>81.954545454545453</v>
      </c>
      <c r="Q1100" t="s">
        <v>8312</v>
      </c>
      <c r="R1100" t="s">
        <v>8338</v>
      </c>
      <c r="S1100" s="12">
        <f t="shared" si="71"/>
        <v>41712.512673611112</v>
      </c>
      <c r="T1100" s="12">
        <f t="shared" si="73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2"/>
        <v>5.0000000000000001E-3</v>
      </c>
      <c r="P1101" s="7">
        <f t="shared" si="70"/>
        <v>25</v>
      </c>
      <c r="Q1101" t="s">
        <v>8312</v>
      </c>
      <c r="R1101" t="s">
        <v>8338</v>
      </c>
      <c r="S1101" s="12">
        <f t="shared" si="71"/>
        <v>42107.586435185185</v>
      </c>
      <c r="T1101" s="12">
        <f t="shared" si="73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2"/>
        <v>2.5000000000000001E-2</v>
      </c>
      <c r="P1102" s="7">
        <f t="shared" si="70"/>
        <v>10</v>
      </c>
      <c r="Q1102" t="s">
        <v>8312</v>
      </c>
      <c r="R1102" t="s">
        <v>8338</v>
      </c>
      <c r="S1102" s="12">
        <f t="shared" si="71"/>
        <v>42383.860775462963</v>
      </c>
      <c r="T1102" s="12">
        <f t="shared" si="73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2"/>
        <v>4.0999999999999999E-4</v>
      </c>
      <c r="P1103" s="7">
        <f t="shared" si="70"/>
        <v>6.833333333333333</v>
      </c>
      <c r="Q1103" t="s">
        <v>8312</v>
      </c>
      <c r="R1103" t="s">
        <v>8338</v>
      </c>
      <c r="S1103" s="12">
        <f t="shared" si="71"/>
        <v>42538.52243055556</v>
      </c>
      <c r="T1103" s="12">
        <f t="shared" si="73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2"/>
        <v>5.3124999999999999E-2</v>
      </c>
      <c r="P1104" s="7">
        <f t="shared" si="70"/>
        <v>17.708333333333332</v>
      </c>
      <c r="Q1104" t="s">
        <v>8312</v>
      </c>
      <c r="R1104" t="s">
        <v>8338</v>
      </c>
      <c r="S1104" s="12">
        <f t="shared" si="71"/>
        <v>41576.795428240745</v>
      </c>
      <c r="T1104" s="12">
        <f t="shared" si="73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2"/>
        <v>1.6199999999999999E-2</v>
      </c>
      <c r="P1105" s="7">
        <f t="shared" si="70"/>
        <v>16.2</v>
      </c>
      <c r="Q1105" t="s">
        <v>8312</v>
      </c>
      <c r="R1105" t="s">
        <v>8338</v>
      </c>
      <c r="S1105" s="12">
        <f t="shared" si="71"/>
        <v>42478.97210648148</v>
      </c>
      <c r="T1105" s="12">
        <f t="shared" si="73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2"/>
        <v>4.9516666666666667E-2</v>
      </c>
      <c r="P1106" s="7">
        <f t="shared" si="70"/>
        <v>80.297297297297291</v>
      </c>
      <c r="Q1106" t="s">
        <v>8312</v>
      </c>
      <c r="R1106" t="s">
        <v>8338</v>
      </c>
      <c r="S1106" s="12">
        <f t="shared" si="71"/>
        <v>41771.15996527778</v>
      </c>
      <c r="T1106" s="12">
        <f t="shared" si="73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2"/>
        <v>1.5900000000000001E-3</v>
      </c>
      <c r="P1107" s="7">
        <f t="shared" si="70"/>
        <v>71.55</v>
      </c>
      <c r="Q1107" t="s">
        <v>8312</v>
      </c>
      <c r="R1107" t="s">
        <v>8338</v>
      </c>
      <c r="S1107" s="12">
        <f t="shared" si="71"/>
        <v>41691.885729166665</v>
      </c>
      <c r="T1107" s="12">
        <f t="shared" si="73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2"/>
        <v>0.41249999999999998</v>
      </c>
      <c r="P1108" s="7">
        <f t="shared" si="70"/>
        <v>23.571428571428573</v>
      </c>
      <c r="Q1108" t="s">
        <v>8312</v>
      </c>
      <c r="R1108" t="s">
        <v>8338</v>
      </c>
      <c r="S1108" s="12">
        <f t="shared" si="71"/>
        <v>40973.490451388891</v>
      </c>
      <c r="T1108" s="12">
        <f t="shared" si="73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2"/>
        <v>0</v>
      </c>
      <c r="P1109" s="7">
        <f t="shared" si="70"/>
        <v>0</v>
      </c>
      <c r="Q1109" t="s">
        <v>8312</v>
      </c>
      <c r="R1109" t="s">
        <v>8338</v>
      </c>
      <c r="S1109" s="12">
        <f t="shared" si="71"/>
        <v>41813.611388888887</v>
      </c>
      <c r="T1109" s="12">
        <f t="shared" si="73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2"/>
        <v>2.93E-2</v>
      </c>
      <c r="P1110" s="7">
        <f t="shared" si="70"/>
        <v>34.88095238095238</v>
      </c>
      <c r="Q1110" t="s">
        <v>8312</v>
      </c>
      <c r="R1110" t="s">
        <v>8338</v>
      </c>
      <c r="S1110" s="12">
        <f t="shared" si="71"/>
        <v>40952.386979166666</v>
      </c>
      <c r="T1110" s="12">
        <f t="shared" si="73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2"/>
        <v>4.4999999999999997E-3</v>
      </c>
      <c r="P1111" s="7">
        <f t="shared" si="70"/>
        <v>15</v>
      </c>
      <c r="Q1111" t="s">
        <v>8312</v>
      </c>
      <c r="R1111" t="s">
        <v>8338</v>
      </c>
      <c r="S1111" s="12">
        <f t="shared" si="71"/>
        <v>42662.502199074079</v>
      </c>
      <c r="T1111" s="12">
        <f t="shared" si="73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2"/>
        <v>5.1000000000000004E-3</v>
      </c>
      <c r="P1112" s="7">
        <f t="shared" si="70"/>
        <v>23.181818181818183</v>
      </c>
      <c r="Q1112" t="s">
        <v>8312</v>
      </c>
      <c r="R1112" t="s">
        <v>8338</v>
      </c>
      <c r="S1112" s="12">
        <f t="shared" si="71"/>
        <v>41220.683124999996</v>
      </c>
      <c r="T1112" s="12">
        <f t="shared" si="73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2"/>
        <v>4.0000000000000002E-4</v>
      </c>
      <c r="P1113" s="7">
        <f t="shared" si="70"/>
        <v>1</v>
      </c>
      <c r="Q1113" t="s">
        <v>8312</v>
      </c>
      <c r="R1113" t="s">
        <v>8338</v>
      </c>
      <c r="S1113" s="12">
        <f t="shared" si="71"/>
        <v>42346.953587962969</v>
      </c>
      <c r="T1113" s="12">
        <f t="shared" si="73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2"/>
        <v>0.35537409090909089</v>
      </c>
      <c r="P1114" s="7">
        <f t="shared" si="70"/>
        <v>100.23371794871794</v>
      </c>
      <c r="Q1114" t="s">
        <v>8312</v>
      </c>
      <c r="R1114" t="s">
        <v>8338</v>
      </c>
      <c r="S1114" s="12">
        <f t="shared" si="71"/>
        <v>41963.509386574078</v>
      </c>
      <c r="T1114" s="12">
        <f t="shared" si="73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2"/>
        <v>5.0000000000000001E-3</v>
      </c>
      <c r="P1115" s="7">
        <f t="shared" si="70"/>
        <v>5</v>
      </c>
      <c r="Q1115" t="s">
        <v>8312</v>
      </c>
      <c r="R1115" t="s">
        <v>8338</v>
      </c>
      <c r="S1115" s="12">
        <f t="shared" si="71"/>
        <v>41835.727083333331</v>
      </c>
      <c r="T1115" s="12">
        <f t="shared" si="73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2"/>
        <v>1.6666666666666668E-3</v>
      </c>
      <c r="P1116" s="7">
        <f t="shared" si="70"/>
        <v>3.3333333333333335</v>
      </c>
      <c r="Q1116" t="s">
        <v>8312</v>
      </c>
      <c r="R1116" t="s">
        <v>8338</v>
      </c>
      <c r="S1116" s="12">
        <f t="shared" si="71"/>
        <v>41526.095914351856</v>
      </c>
      <c r="T1116" s="12">
        <f t="shared" si="73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2"/>
        <v>1.325E-3</v>
      </c>
      <c r="P1117" s="7">
        <f t="shared" si="70"/>
        <v>13.25</v>
      </c>
      <c r="Q1117" t="s">
        <v>8312</v>
      </c>
      <c r="R1117" t="s">
        <v>8338</v>
      </c>
      <c r="S1117" s="12">
        <f t="shared" si="71"/>
        <v>42429.445543981477</v>
      </c>
      <c r="T1117" s="12">
        <f t="shared" si="73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2"/>
        <v>3.5704000000000004E-4</v>
      </c>
      <c r="P1118" s="7">
        <f t="shared" si="70"/>
        <v>17.852</v>
      </c>
      <c r="Q1118" t="s">
        <v>8312</v>
      </c>
      <c r="R1118" t="s">
        <v>8338</v>
      </c>
      <c r="S1118" s="12">
        <f t="shared" si="71"/>
        <v>41009.597314814811</v>
      </c>
      <c r="T1118" s="12">
        <f t="shared" si="73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2"/>
        <v>8.3000000000000004E-2</v>
      </c>
      <c r="P1119" s="7">
        <f t="shared" si="70"/>
        <v>10.375</v>
      </c>
      <c r="Q1119" t="s">
        <v>8312</v>
      </c>
      <c r="R1119" t="s">
        <v>8338</v>
      </c>
      <c r="S1119" s="12">
        <f t="shared" si="71"/>
        <v>42333.348530092597</v>
      </c>
      <c r="T1119" s="12">
        <f t="shared" si="73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2"/>
        <v>2.4222222222222221E-2</v>
      </c>
      <c r="P1120" s="7">
        <f t="shared" si="70"/>
        <v>36.333333333333336</v>
      </c>
      <c r="Q1120" t="s">
        <v>8312</v>
      </c>
      <c r="R1120" t="s">
        <v>8338</v>
      </c>
      <c r="S1120" s="12">
        <f t="shared" si="71"/>
        <v>41703.91642361111</v>
      </c>
      <c r="T1120" s="12">
        <f t="shared" si="73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2"/>
        <v>2.3809523809523812E-3</v>
      </c>
      <c r="P1121" s="7">
        <f t="shared" si="70"/>
        <v>5</v>
      </c>
      <c r="Q1121" t="s">
        <v>8312</v>
      </c>
      <c r="R1121" t="s">
        <v>8338</v>
      </c>
      <c r="S1121" s="12">
        <f t="shared" si="71"/>
        <v>41722.542407407411</v>
      </c>
      <c r="T1121" s="12">
        <f t="shared" si="73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2"/>
        <v>0</v>
      </c>
      <c r="P1122" s="7">
        <f t="shared" si="70"/>
        <v>0</v>
      </c>
      <c r="Q1122" t="s">
        <v>8312</v>
      </c>
      <c r="R1122" t="s">
        <v>8338</v>
      </c>
      <c r="S1122" s="12">
        <f t="shared" si="71"/>
        <v>40799.622685185182</v>
      </c>
      <c r="T1122" s="12">
        <f t="shared" si="73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2"/>
        <v>1.16E-4</v>
      </c>
      <c r="P1123" s="7">
        <f t="shared" si="70"/>
        <v>5.8</v>
      </c>
      <c r="Q1123" t="s">
        <v>8312</v>
      </c>
      <c r="R1123" t="s">
        <v>8338</v>
      </c>
      <c r="S1123" s="12">
        <f t="shared" si="71"/>
        <v>42412.684212962966</v>
      </c>
      <c r="T1123" s="12">
        <f t="shared" si="73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2"/>
        <v>0</v>
      </c>
      <c r="P1124" s="7">
        <f t="shared" si="70"/>
        <v>0</v>
      </c>
      <c r="Q1124" t="s">
        <v>8312</v>
      </c>
      <c r="R1124" t="s">
        <v>8338</v>
      </c>
      <c r="S1124" s="12">
        <f t="shared" si="71"/>
        <v>41410.453993055555</v>
      </c>
      <c r="T1124" s="12">
        <f t="shared" si="73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2"/>
        <v>2.2000000000000001E-3</v>
      </c>
      <c r="P1125" s="7">
        <f t="shared" si="70"/>
        <v>3.6666666666666665</v>
      </c>
      <c r="Q1125" t="s">
        <v>8312</v>
      </c>
      <c r="R1125" t="s">
        <v>8338</v>
      </c>
      <c r="S1125" s="12">
        <f t="shared" si="71"/>
        <v>41718.2737037037</v>
      </c>
      <c r="T1125" s="12">
        <f t="shared" si="73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2"/>
        <v>4.7222222222222223E-3</v>
      </c>
      <c r="P1126" s="7">
        <f t="shared" si="70"/>
        <v>60.714285714285715</v>
      </c>
      <c r="Q1126" t="s">
        <v>8312</v>
      </c>
      <c r="R1126" t="s">
        <v>8338</v>
      </c>
      <c r="S1126" s="12">
        <f t="shared" si="71"/>
        <v>42094.417256944449</v>
      </c>
      <c r="T1126" s="12">
        <f t="shared" si="73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2"/>
        <v>0</v>
      </c>
      <c r="P1127" s="7">
        <f t="shared" si="70"/>
        <v>0</v>
      </c>
      <c r="Q1127" t="s">
        <v>8312</v>
      </c>
      <c r="R1127" t="s">
        <v>8339</v>
      </c>
      <c r="S1127" s="12">
        <f t="shared" si="71"/>
        <v>42212.374189814815</v>
      </c>
      <c r="T1127" s="12">
        <f t="shared" si="73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2"/>
        <v>5.0000000000000001E-3</v>
      </c>
      <c r="P1128" s="7">
        <f t="shared" si="70"/>
        <v>5</v>
      </c>
      <c r="Q1128" t="s">
        <v>8312</v>
      </c>
      <c r="R1128" t="s">
        <v>8339</v>
      </c>
      <c r="S1128" s="12">
        <f t="shared" si="71"/>
        <v>42535.077476851846</v>
      </c>
      <c r="T1128" s="12">
        <f t="shared" si="73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2"/>
        <v>1.6714285714285713E-2</v>
      </c>
      <c r="P1129" s="7">
        <f t="shared" si="70"/>
        <v>25.434782608695652</v>
      </c>
      <c r="Q1129" t="s">
        <v>8312</v>
      </c>
      <c r="R1129" t="s">
        <v>8339</v>
      </c>
      <c r="S1129" s="12">
        <f t="shared" si="71"/>
        <v>41926.604166666664</v>
      </c>
      <c r="T1129" s="12">
        <f t="shared" si="73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2"/>
        <v>1E-3</v>
      </c>
      <c r="P1130" s="7">
        <f t="shared" si="70"/>
        <v>1</v>
      </c>
      <c r="Q1130" t="s">
        <v>8312</v>
      </c>
      <c r="R1130" t="s">
        <v>8339</v>
      </c>
      <c r="S1130" s="12">
        <f t="shared" si="71"/>
        <v>41828.399502314816</v>
      </c>
      <c r="T1130" s="12">
        <f t="shared" si="73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2"/>
        <v>1.0499999999999999E-3</v>
      </c>
      <c r="P1131" s="7">
        <f t="shared" si="70"/>
        <v>10.5</v>
      </c>
      <c r="Q1131" t="s">
        <v>8312</v>
      </c>
      <c r="R1131" t="s">
        <v>8339</v>
      </c>
      <c r="S1131" s="12">
        <f t="shared" si="71"/>
        <v>42496.014965277776</v>
      </c>
      <c r="T1131" s="12">
        <f t="shared" si="73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2"/>
        <v>2.2000000000000001E-3</v>
      </c>
      <c r="P1132" s="7">
        <f t="shared" si="70"/>
        <v>3.6666666666666665</v>
      </c>
      <c r="Q1132" t="s">
        <v>8312</v>
      </c>
      <c r="R1132" t="s">
        <v>8339</v>
      </c>
      <c r="S1132" s="12">
        <f t="shared" si="71"/>
        <v>41908.746527777781</v>
      </c>
      <c r="T1132" s="12">
        <f t="shared" si="73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2"/>
        <v>0</v>
      </c>
      <c r="P1133" s="7">
        <f t="shared" si="70"/>
        <v>0</v>
      </c>
      <c r="Q1133" t="s">
        <v>8312</v>
      </c>
      <c r="R1133" t="s">
        <v>8339</v>
      </c>
      <c r="S1133" s="12">
        <f t="shared" si="71"/>
        <v>42332.658194444448</v>
      </c>
      <c r="T1133" s="12">
        <f t="shared" si="73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2"/>
        <v>0.14380000000000001</v>
      </c>
      <c r="P1134" s="7">
        <f t="shared" si="70"/>
        <v>110.61538461538461</v>
      </c>
      <c r="Q1134" t="s">
        <v>8312</v>
      </c>
      <c r="R1134" t="s">
        <v>8339</v>
      </c>
      <c r="S1134" s="12">
        <f t="shared" si="71"/>
        <v>42705.865405092598</v>
      </c>
      <c r="T1134" s="12">
        <f t="shared" si="73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2"/>
        <v>6.6666666666666671E-3</v>
      </c>
      <c r="P1135" s="7">
        <f t="shared" si="70"/>
        <v>20</v>
      </c>
      <c r="Q1135" t="s">
        <v>8312</v>
      </c>
      <c r="R1135" t="s">
        <v>8339</v>
      </c>
      <c r="S1135" s="12">
        <f t="shared" si="71"/>
        <v>41821.157187500001</v>
      </c>
      <c r="T1135" s="12">
        <f t="shared" si="73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2"/>
        <v>4.0000000000000003E-5</v>
      </c>
      <c r="P1136" s="7">
        <f t="shared" si="70"/>
        <v>1</v>
      </c>
      <c r="Q1136" t="s">
        <v>8312</v>
      </c>
      <c r="R1136" t="s">
        <v>8339</v>
      </c>
      <c r="S1136" s="12">
        <f t="shared" si="71"/>
        <v>41958.035046296296</v>
      </c>
      <c r="T1136" s="12">
        <f t="shared" si="73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2"/>
        <v>0.05</v>
      </c>
      <c r="P1137" s="7">
        <f t="shared" si="70"/>
        <v>50</v>
      </c>
      <c r="Q1137" t="s">
        <v>8312</v>
      </c>
      <c r="R1137" t="s">
        <v>8339</v>
      </c>
      <c r="S1137" s="12">
        <f t="shared" si="71"/>
        <v>42558.739513888882</v>
      </c>
      <c r="T1137" s="12">
        <f t="shared" si="73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2"/>
        <v>6.4439140811455853E-2</v>
      </c>
      <c r="P1138" s="7">
        <f t="shared" si="70"/>
        <v>45</v>
      </c>
      <c r="Q1138" t="s">
        <v>8312</v>
      </c>
      <c r="R1138" t="s">
        <v>8339</v>
      </c>
      <c r="S1138" s="12">
        <f t="shared" si="71"/>
        <v>42327.421631944439</v>
      </c>
      <c r="T1138" s="12">
        <f t="shared" si="73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2"/>
        <v>0.39500000000000002</v>
      </c>
      <c r="P1139" s="7">
        <f t="shared" si="70"/>
        <v>253.2051282051282</v>
      </c>
      <c r="Q1139" t="s">
        <v>8312</v>
      </c>
      <c r="R1139" t="s">
        <v>8339</v>
      </c>
      <c r="S1139" s="12">
        <f t="shared" si="71"/>
        <v>42453.569687499999</v>
      </c>
      <c r="T1139" s="12">
        <f t="shared" si="73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2"/>
        <v>3.5714285714285713E-3</v>
      </c>
      <c r="P1140" s="7">
        <f t="shared" si="70"/>
        <v>31.25</v>
      </c>
      <c r="Q1140" t="s">
        <v>8312</v>
      </c>
      <c r="R1140" t="s">
        <v>8339</v>
      </c>
      <c r="S1140" s="12">
        <f t="shared" si="71"/>
        <v>42736.6566087963</v>
      </c>
      <c r="T1140" s="12">
        <f t="shared" si="73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2"/>
        <v>6.2500000000000001E-4</v>
      </c>
      <c r="P1141" s="7">
        <f t="shared" si="70"/>
        <v>5</v>
      </c>
      <c r="Q1141" t="s">
        <v>8312</v>
      </c>
      <c r="R1141" t="s">
        <v>8339</v>
      </c>
      <c r="S1141" s="12">
        <f t="shared" si="71"/>
        <v>41975.097523148142</v>
      </c>
      <c r="T1141" s="12">
        <f t="shared" si="73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2"/>
        <v>0</v>
      </c>
      <c r="P1142" s="7">
        <f t="shared" si="70"/>
        <v>0</v>
      </c>
      <c r="Q1142" t="s">
        <v>8312</v>
      </c>
      <c r="R1142" t="s">
        <v>8339</v>
      </c>
      <c r="S1142" s="12">
        <f t="shared" si="71"/>
        <v>42192.212048611109</v>
      </c>
      <c r="T1142" s="12">
        <f t="shared" si="73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2"/>
        <v>0</v>
      </c>
      <c r="P1143" s="7">
        <f t="shared" si="70"/>
        <v>0</v>
      </c>
      <c r="Q1143" t="s">
        <v>8312</v>
      </c>
      <c r="R1143" t="s">
        <v>8339</v>
      </c>
      <c r="S1143" s="12">
        <f t="shared" si="71"/>
        <v>42164.449652777781</v>
      </c>
      <c r="T1143" s="12">
        <f t="shared" si="73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2"/>
        <v>0</v>
      </c>
      <c r="P1144" s="7">
        <f t="shared" si="70"/>
        <v>0</v>
      </c>
      <c r="Q1144" t="s">
        <v>8312</v>
      </c>
      <c r="R1144" t="s">
        <v>8339</v>
      </c>
      <c r="S1144" s="12">
        <f t="shared" si="71"/>
        <v>42021.756099537044</v>
      </c>
      <c r="T1144" s="12">
        <f t="shared" si="73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2"/>
        <v>4.1333333333333335E-3</v>
      </c>
      <c r="P1145" s="7">
        <f t="shared" si="70"/>
        <v>23.25</v>
      </c>
      <c r="Q1145" t="s">
        <v>8312</v>
      </c>
      <c r="R1145" t="s">
        <v>8339</v>
      </c>
      <c r="S1145" s="12">
        <f t="shared" si="71"/>
        <v>42324.94358796296</v>
      </c>
      <c r="T1145" s="12">
        <f t="shared" si="73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2"/>
        <v>0</v>
      </c>
      <c r="P1146" s="7">
        <f t="shared" si="70"/>
        <v>0</v>
      </c>
      <c r="Q1146" t="s">
        <v>8312</v>
      </c>
      <c r="R1146" t="s">
        <v>8339</v>
      </c>
      <c r="S1146" s="12">
        <f t="shared" si="71"/>
        <v>42092.931944444441</v>
      </c>
      <c r="T1146" s="12">
        <f t="shared" si="73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2"/>
        <v>1.25E-3</v>
      </c>
      <c r="P1147" s="7">
        <f t="shared" si="70"/>
        <v>100</v>
      </c>
      <c r="Q1147" t="s">
        <v>8340</v>
      </c>
      <c r="R1147" t="s">
        <v>8341</v>
      </c>
      <c r="S1147" s="12">
        <f t="shared" si="71"/>
        <v>41854.497592592597</v>
      </c>
      <c r="T1147" s="12">
        <f t="shared" si="73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2"/>
        <v>8.8333333333333333E-2</v>
      </c>
      <c r="P1148" s="7">
        <f t="shared" si="70"/>
        <v>44.166666666666664</v>
      </c>
      <c r="Q1148" t="s">
        <v>8340</v>
      </c>
      <c r="R1148" t="s">
        <v>8341</v>
      </c>
      <c r="S1148" s="12">
        <f t="shared" si="71"/>
        <v>41723.7033912037</v>
      </c>
      <c r="T1148" s="12">
        <f t="shared" si="73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2"/>
        <v>0</v>
      </c>
      <c r="P1149" s="7">
        <f t="shared" si="70"/>
        <v>0</v>
      </c>
      <c r="Q1149" t="s">
        <v>8340</v>
      </c>
      <c r="R1149" t="s">
        <v>8341</v>
      </c>
      <c r="S1149" s="12">
        <f t="shared" si="71"/>
        <v>41871.722025462965</v>
      </c>
      <c r="T1149" s="12">
        <f t="shared" si="73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2"/>
        <v>4.8666666666666667E-3</v>
      </c>
      <c r="P1150" s="7">
        <f t="shared" si="70"/>
        <v>24.333333333333332</v>
      </c>
      <c r="Q1150" t="s">
        <v>8340</v>
      </c>
      <c r="R1150" t="s">
        <v>8341</v>
      </c>
      <c r="S1150" s="12">
        <f t="shared" si="71"/>
        <v>42674.921076388884</v>
      </c>
      <c r="T1150" s="12">
        <f t="shared" si="73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2"/>
        <v>1.5E-3</v>
      </c>
      <c r="P1151" s="7">
        <f t="shared" si="70"/>
        <v>37.5</v>
      </c>
      <c r="Q1151" t="s">
        <v>8340</v>
      </c>
      <c r="R1151" t="s">
        <v>8341</v>
      </c>
      <c r="S1151" s="12">
        <f t="shared" si="71"/>
        <v>42507.46025462963</v>
      </c>
      <c r="T1151" s="12">
        <f t="shared" si="73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2"/>
        <v>0.1008</v>
      </c>
      <c r="P1152" s="7">
        <f t="shared" si="70"/>
        <v>42</v>
      </c>
      <c r="Q1152" t="s">
        <v>8340</v>
      </c>
      <c r="R1152" t="s">
        <v>8341</v>
      </c>
      <c r="S1152" s="12">
        <f t="shared" si="71"/>
        <v>42317.704571759255</v>
      </c>
      <c r="T1152" s="12">
        <f t="shared" si="73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2"/>
        <v>0</v>
      </c>
      <c r="P1153" s="7">
        <f t="shared" ref="P1153:P1216" si="74">IFERROR(E1153/L1153,0)</f>
        <v>0</v>
      </c>
      <c r="Q1153" t="s">
        <v>8340</v>
      </c>
      <c r="R1153" t="s">
        <v>8341</v>
      </c>
      <c r="S1153" s="12">
        <f t="shared" si="71"/>
        <v>42223.852581018517</v>
      </c>
      <c r="T1153" s="12">
        <f t="shared" si="73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2"/>
        <v>5.6937500000000002E-2</v>
      </c>
      <c r="P1154" s="7">
        <f t="shared" si="74"/>
        <v>60.733333333333334</v>
      </c>
      <c r="Q1154" t="s">
        <v>8340</v>
      </c>
      <c r="R1154" t="s">
        <v>8341</v>
      </c>
      <c r="S1154" s="12">
        <f t="shared" si="71"/>
        <v>42109.459629629629</v>
      </c>
      <c r="T1154" s="12">
        <f t="shared" si="73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7">
        <f t="shared" si="74"/>
        <v>50</v>
      </c>
      <c r="Q1155" t="s">
        <v>8340</v>
      </c>
      <c r="R1155" t="s">
        <v>8341</v>
      </c>
      <c r="S1155" s="12">
        <f t="shared" ref="S1155:T1218" si="75">(((J1155/60)/60)/24)+DATE(1970,1,1)+(-6/24)</f>
        <v>42143.464178240742</v>
      </c>
      <c r="T1155" s="12">
        <f t="shared" si="73"/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4"/>
        <v>108.33333333333333</v>
      </c>
      <c r="Q1156" t="s">
        <v>8340</v>
      </c>
      <c r="R1156" t="s">
        <v>8341</v>
      </c>
      <c r="S1156" s="12">
        <f t="shared" si="75"/>
        <v>42222.858865740738</v>
      </c>
      <c r="T1156" s="12">
        <f t="shared" si="7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4"/>
        <v>23.5</v>
      </c>
      <c r="Q1157" t="s">
        <v>8340</v>
      </c>
      <c r="R1157" t="s">
        <v>8341</v>
      </c>
      <c r="S1157" s="12">
        <f t="shared" si="75"/>
        <v>41835.513981481483</v>
      </c>
      <c r="T1157" s="12">
        <f t="shared" si="7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4"/>
        <v>0</v>
      </c>
      <c r="Q1158" t="s">
        <v>8340</v>
      </c>
      <c r="R1158" t="s">
        <v>8341</v>
      </c>
      <c r="S1158" s="12">
        <f t="shared" si="75"/>
        <v>42028.82131944444</v>
      </c>
      <c r="T1158" s="12">
        <f t="shared" si="7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ref="O1159:O1222" si="76">(E1159/D1159)</f>
        <v>1.5100000000000001E-2</v>
      </c>
      <c r="P1159" s="7">
        <f t="shared" si="74"/>
        <v>50.333333333333336</v>
      </c>
      <c r="Q1159" t="s">
        <v>8340</v>
      </c>
      <c r="R1159" t="s">
        <v>8341</v>
      </c>
      <c r="S1159" s="12">
        <f t="shared" si="75"/>
        <v>41918.378240740742</v>
      </c>
      <c r="T1159" s="12">
        <f t="shared" si="73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6"/>
        <v>4.6666666666666671E-3</v>
      </c>
      <c r="P1160" s="7">
        <f t="shared" si="74"/>
        <v>11.666666666666666</v>
      </c>
      <c r="Q1160" t="s">
        <v>8340</v>
      </c>
      <c r="R1160" t="s">
        <v>8341</v>
      </c>
      <c r="S1160" s="12">
        <f t="shared" si="75"/>
        <v>41951.84175925926</v>
      </c>
      <c r="T1160" s="12">
        <f t="shared" si="7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6"/>
        <v>0</v>
      </c>
      <c r="P1161" s="7">
        <f t="shared" si="74"/>
        <v>0</v>
      </c>
      <c r="Q1161" t="s">
        <v>8340</v>
      </c>
      <c r="R1161" t="s">
        <v>8341</v>
      </c>
      <c r="S1161" s="12">
        <f t="shared" si="75"/>
        <v>42154.476446759261</v>
      </c>
      <c r="T1161" s="12">
        <f t="shared" ref="T1161:T1224" si="77">(((I1161/60)/60)/24)+DATE(1970,1,1)+(-6/24)</f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6"/>
        <v>3.85E-2</v>
      </c>
      <c r="P1162" s="7">
        <f t="shared" si="74"/>
        <v>60.789473684210527</v>
      </c>
      <c r="Q1162" t="s">
        <v>8340</v>
      </c>
      <c r="R1162" t="s">
        <v>8341</v>
      </c>
      <c r="S1162" s="12">
        <f t="shared" si="75"/>
        <v>42060.904930555553</v>
      </c>
      <c r="T1162" s="12">
        <f t="shared" si="77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6"/>
        <v>0</v>
      </c>
      <c r="P1163" s="7">
        <f t="shared" si="74"/>
        <v>0</v>
      </c>
      <c r="Q1163" t="s">
        <v>8340</v>
      </c>
      <c r="R1163" t="s">
        <v>8341</v>
      </c>
      <c r="S1163" s="12">
        <f t="shared" si="75"/>
        <v>42122.379502314812</v>
      </c>
      <c r="T1163" s="12">
        <f t="shared" si="77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6"/>
        <v>5.8333333333333338E-4</v>
      </c>
      <c r="P1164" s="7">
        <f t="shared" si="74"/>
        <v>17.5</v>
      </c>
      <c r="Q1164" t="s">
        <v>8340</v>
      </c>
      <c r="R1164" t="s">
        <v>8341</v>
      </c>
      <c r="S1164" s="12">
        <f t="shared" si="75"/>
        <v>41876.433611111112</v>
      </c>
      <c r="T1164" s="12">
        <f t="shared" si="77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6"/>
        <v>0</v>
      </c>
      <c r="P1165" s="7">
        <f t="shared" si="74"/>
        <v>0</v>
      </c>
      <c r="Q1165" t="s">
        <v>8340</v>
      </c>
      <c r="R1165" t="s">
        <v>8341</v>
      </c>
      <c r="S1165" s="12">
        <f t="shared" si="75"/>
        <v>41830.473611111112</v>
      </c>
      <c r="T1165" s="12">
        <f t="shared" si="77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6"/>
        <v>0</v>
      </c>
      <c r="P1166" s="7">
        <f t="shared" si="74"/>
        <v>0</v>
      </c>
      <c r="Q1166" t="s">
        <v>8340</v>
      </c>
      <c r="R1166" t="s">
        <v>8341</v>
      </c>
      <c r="S1166" s="12">
        <f t="shared" si="75"/>
        <v>42509.474328703705</v>
      </c>
      <c r="T1166" s="12">
        <f t="shared" si="77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6"/>
        <v>0.20705000000000001</v>
      </c>
      <c r="P1167" s="7">
        <f t="shared" si="74"/>
        <v>82.82</v>
      </c>
      <c r="Q1167" t="s">
        <v>8340</v>
      </c>
      <c r="R1167" t="s">
        <v>8341</v>
      </c>
      <c r="S1167" s="12">
        <f t="shared" si="75"/>
        <v>41791.964467592588</v>
      </c>
      <c r="T1167" s="12">
        <f t="shared" si="77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6"/>
        <v>0.19139999999999999</v>
      </c>
      <c r="P1168" s="7">
        <f t="shared" si="74"/>
        <v>358.875</v>
      </c>
      <c r="Q1168" t="s">
        <v>8340</v>
      </c>
      <c r="R1168" t="s">
        <v>8341</v>
      </c>
      <c r="S1168" s="12">
        <f t="shared" si="75"/>
        <v>42150.235439814816</v>
      </c>
      <c r="T1168" s="12">
        <f t="shared" si="77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6"/>
        <v>1.6316666666666667E-2</v>
      </c>
      <c r="P1169" s="7">
        <f t="shared" si="74"/>
        <v>61.1875</v>
      </c>
      <c r="Q1169" t="s">
        <v>8340</v>
      </c>
      <c r="R1169" t="s">
        <v>8341</v>
      </c>
      <c r="S1169" s="12">
        <f t="shared" si="75"/>
        <v>41863.484895833331</v>
      </c>
      <c r="T1169" s="12">
        <f t="shared" si="77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6"/>
        <v>5.6666666666666664E-2</v>
      </c>
      <c r="P1170" s="7">
        <f t="shared" si="74"/>
        <v>340</v>
      </c>
      <c r="Q1170" t="s">
        <v>8340</v>
      </c>
      <c r="R1170" t="s">
        <v>8341</v>
      </c>
      <c r="S1170" s="12">
        <f t="shared" si="75"/>
        <v>42604.803993055553</v>
      </c>
      <c r="T1170" s="12">
        <f t="shared" si="77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6"/>
        <v>1.6999999999999999E-3</v>
      </c>
      <c r="P1171" s="7">
        <f t="shared" si="74"/>
        <v>5.666666666666667</v>
      </c>
      <c r="Q1171" t="s">
        <v>8340</v>
      </c>
      <c r="R1171" t="s">
        <v>8341</v>
      </c>
      <c r="S1171" s="12">
        <f t="shared" si="75"/>
        <v>42027.103738425925</v>
      </c>
      <c r="T1171" s="12">
        <f t="shared" si="77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6"/>
        <v>4.0000000000000001E-3</v>
      </c>
      <c r="P1172" s="7">
        <f t="shared" si="74"/>
        <v>50</v>
      </c>
      <c r="Q1172" t="s">
        <v>8340</v>
      </c>
      <c r="R1172" t="s">
        <v>8341</v>
      </c>
      <c r="S1172" s="12">
        <f t="shared" si="75"/>
        <v>42124.643182870372</v>
      </c>
      <c r="T1172" s="12">
        <f t="shared" si="77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6"/>
        <v>1E-3</v>
      </c>
      <c r="P1173" s="7">
        <f t="shared" si="74"/>
        <v>25</v>
      </c>
      <c r="Q1173" t="s">
        <v>8340</v>
      </c>
      <c r="R1173" t="s">
        <v>8341</v>
      </c>
      <c r="S1173" s="12">
        <f t="shared" si="75"/>
        <v>41938.554710648146</v>
      </c>
      <c r="T1173" s="12">
        <f t="shared" si="77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6"/>
        <v>0</v>
      </c>
      <c r="P1174" s="7">
        <f t="shared" si="74"/>
        <v>0</v>
      </c>
      <c r="Q1174" t="s">
        <v>8340</v>
      </c>
      <c r="R1174" t="s">
        <v>8341</v>
      </c>
      <c r="S1174" s="12">
        <f t="shared" si="75"/>
        <v>41841.432314814818</v>
      </c>
      <c r="T1174" s="12">
        <f t="shared" si="77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6"/>
        <v>2.4000000000000001E-4</v>
      </c>
      <c r="P1175" s="7">
        <f t="shared" si="74"/>
        <v>30</v>
      </c>
      <c r="Q1175" t="s">
        <v>8340</v>
      </c>
      <c r="R1175" t="s">
        <v>8341</v>
      </c>
      <c r="S1175" s="12">
        <f t="shared" si="75"/>
        <v>42183.935844907406</v>
      </c>
      <c r="T1175" s="12">
        <f t="shared" si="77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6"/>
        <v>5.906666666666667E-2</v>
      </c>
      <c r="P1176" s="7">
        <f t="shared" si="74"/>
        <v>46.631578947368418</v>
      </c>
      <c r="Q1176" t="s">
        <v>8340</v>
      </c>
      <c r="R1176" t="s">
        <v>8341</v>
      </c>
      <c r="S1176" s="12">
        <f t="shared" si="75"/>
        <v>42468.59174768519</v>
      </c>
      <c r="T1176" s="12">
        <f t="shared" si="77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6"/>
        <v>2.9250000000000002E-2</v>
      </c>
      <c r="P1177" s="7">
        <f t="shared" si="74"/>
        <v>65</v>
      </c>
      <c r="Q1177" t="s">
        <v>8340</v>
      </c>
      <c r="R1177" t="s">
        <v>8341</v>
      </c>
      <c r="S1177" s="12">
        <f t="shared" si="75"/>
        <v>42170.478460648148</v>
      </c>
      <c r="T1177" s="12">
        <f t="shared" si="77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6"/>
        <v>5.7142857142857142E-5</v>
      </c>
      <c r="P1178" s="7">
        <f t="shared" si="74"/>
        <v>10</v>
      </c>
      <c r="Q1178" t="s">
        <v>8340</v>
      </c>
      <c r="R1178" t="s">
        <v>8341</v>
      </c>
      <c r="S1178" s="12">
        <f t="shared" si="75"/>
        <v>42745.769652777773</v>
      </c>
      <c r="T1178" s="12">
        <f t="shared" si="77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6"/>
        <v>0</v>
      </c>
      <c r="P1179" s="7">
        <f t="shared" si="74"/>
        <v>0</v>
      </c>
      <c r="Q1179" t="s">
        <v>8340</v>
      </c>
      <c r="R1179" t="s">
        <v>8341</v>
      </c>
      <c r="S1179" s="12">
        <f t="shared" si="75"/>
        <v>41897.410833333335</v>
      </c>
      <c r="T1179" s="12">
        <f t="shared" si="77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6"/>
        <v>6.666666666666667E-5</v>
      </c>
      <c r="P1180" s="7">
        <f t="shared" si="74"/>
        <v>5</v>
      </c>
      <c r="Q1180" t="s">
        <v>8340</v>
      </c>
      <c r="R1180" t="s">
        <v>8341</v>
      </c>
      <c r="S1180" s="12">
        <f t="shared" si="75"/>
        <v>41837.655694444446</v>
      </c>
      <c r="T1180" s="12">
        <f t="shared" si="77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6"/>
        <v>5.3333333333333337E-2</v>
      </c>
      <c r="P1181" s="7">
        <f t="shared" si="74"/>
        <v>640</v>
      </c>
      <c r="Q1181" t="s">
        <v>8340</v>
      </c>
      <c r="R1181" t="s">
        <v>8341</v>
      </c>
      <c r="S1181" s="12">
        <f t="shared" si="75"/>
        <v>42275.470219907409</v>
      </c>
      <c r="T1181" s="12">
        <f t="shared" si="77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6"/>
        <v>0.11749999999999999</v>
      </c>
      <c r="P1182" s="7">
        <f t="shared" si="74"/>
        <v>69.117647058823536</v>
      </c>
      <c r="Q1182" t="s">
        <v>8340</v>
      </c>
      <c r="R1182" t="s">
        <v>8341</v>
      </c>
      <c r="S1182" s="12">
        <f t="shared" si="75"/>
        <v>41781.556875000002</v>
      </c>
      <c r="T1182" s="12">
        <f t="shared" si="77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6"/>
        <v>8.0000000000000007E-5</v>
      </c>
      <c r="P1183" s="7">
        <f t="shared" si="74"/>
        <v>1.3333333333333333</v>
      </c>
      <c r="Q1183" t="s">
        <v>8340</v>
      </c>
      <c r="R1183" t="s">
        <v>8341</v>
      </c>
      <c r="S1183" s="12">
        <f t="shared" si="75"/>
        <v>42034.089363425926</v>
      </c>
      <c r="T1183" s="12">
        <f t="shared" si="77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6"/>
        <v>4.2000000000000003E-2</v>
      </c>
      <c r="P1184" s="7">
        <f t="shared" si="74"/>
        <v>10.5</v>
      </c>
      <c r="Q1184" t="s">
        <v>8340</v>
      </c>
      <c r="R1184" t="s">
        <v>8341</v>
      </c>
      <c r="S1184" s="12">
        <f t="shared" si="75"/>
        <v>42728.577407407407</v>
      </c>
      <c r="T1184" s="12">
        <f t="shared" si="77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6"/>
        <v>0.04</v>
      </c>
      <c r="P1185" s="7">
        <f t="shared" si="74"/>
        <v>33.333333333333336</v>
      </c>
      <c r="Q1185" t="s">
        <v>8340</v>
      </c>
      <c r="R1185" t="s">
        <v>8341</v>
      </c>
      <c r="S1185" s="12">
        <f t="shared" si="75"/>
        <v>42656.61137731481</v>
      </c>
      <c r="T1185" s="12">
        <f t="shared" si="77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6"/>
        <v>1.0493636363636363</v>
      </c>
      <c r="P1186" s="7">
        <f t="shared" si="74"/>
        <v>61.562666666666665</v>
      </c>
      <c r="Q1186" t="s">
        <v>8340</v>
      </c>
      <c r="R1186" t="s">
        <v>8341</v>
      </c>
      <c r="S1186" s="12">
        <f t="shared" si="75"/>
        <v>42741.349664351852</v>
      </c>
      <c r="T1186" s="12">
        <f t="shared" si="77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6"/>
        <v>1.0544</v>
      </c>
      <c r="P1187" s="7">
        <f t="shared" si="74"/>
        <v>118.73873873873873</v>
      </c>
      <c r="Q1187" t="s">
        <v>8342</v>
      </c>
      <c r="R1187" t="s">
        <v>8313</v>
      </c>
      <c r="S1187" s="12">
        <f t="shared" si="75"/>
        <v>42130.615150462967</v>
      </c>
      <c r="T1187" s="12">
        <f t="shared" si="77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6"/>
        <v>1.0673333333333332</v>
      </c>
      <c r="P1188" s="7">
        <f t="shared" si="74"/>
        <v>65.081300813008127</v>
      </c>
      <c r="Q1188" t="s">
        <v>8342</v>
      </c>
      <c r="R1188" t="s">
        <v>8313</v>
      </c>
      <c r="S1188" s="12">
        <f t="shared" si="75"/>
        <v>42123.61336805555</v>
      </c>
      <c r="T1188" s="12">
        <f t="shared" si="77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6"/>
        <v>1.0412571428571429</v>
      </c>
      <c r="P1189" s="7">
        <f t="shared" si="74"/>
        <v>130.15714285714284</v>
      </c>
      <c r="Q1189" t="s">
        <v>8342</v>
      </c>
      <c r="R1189" t="s">
        <v>8313</v>
      </c>
      <c r="S1189" s="12">
        <f t="shared" si="75"/>
        <v>42109.644942129627</v>
      </c>
      <c r="T1189" s="12">
        <f t="shared" si="77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6"/>
        <v>1.6054999999999999</v>
      </c>
      <c r="P1190" s="7">
        <f t="shared" si="74"/>
        <v>37.776470588235291</v>
      </c>
      <c r="Q1190" t="s">
        <v>8342</v>
      </c>
      <c r="R1190" t="s">
        <v>8313</v>
      </c>
      <c r="S1190" s="12">
        <f t="shared" si="75"/>
        <v>42711.450694444444</v>
      </c>
      <c r="T1190" s="12">
        <f t="shared" si="77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6"/>
        <v>1.0777777777777777</v>
      </c>
      <c r="P1191" s="7">
        <f t="shared" si="74"/>
        <v>112.79069767441861</v>
      </c>
      <c r="Q1191" t="s">
        <v>8342</v>
      </c>
      <c r="R1191" t="s">
        <v>8313</v>
      </c>
      <c r="S1191" s="12">
        <f t="shared" si="75"/>
        <v>42529.729108796295</v>
      </c>
      <c r="T1191" s="12">
        <f t="shared" si="77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6"/>
        <v>1.35</v>
      </c>
      <c r="P1192" s="7">
        <f t="shared" si="74"/>
        <v>51.92307692307692</v>
      </c>
      <c r="Q1192" t="s">
        <v>8342</v>
      </c>
      <c r="R1192" t="s">
        <v>8313</v>
      </c>
      <c r="S1192" s="12">
        <f t="shared" si="75"/>
        <v>41852.415798611109</v>
      </c>
      <c r="T1192" s="12">
        <f t="shared" si="77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6"/>
        <v>1.0907407407407408</v>
      </c>
      <c r="P1193" s="7">
        <f t="shared" si="74"/>
        <v>89.242424242424249</v>
      </c>
      <c r="Q1193" t="s">
        <v>8342</v>
      </c>
      <c r="R1193" t="s">
        <v>8313</v>
      </c>
      <c r="S1193" s="12">
        <f t="shared" si="75"/>
        <v>42419.353703703702</v>
      </c>
      <c r="T1193" s="12">
        <f t="shared" si="77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6"/>
        <v>2.9</v>
      </c>
      <c r="P1194" s="7">
        <f t="shared" si="74"/>
        <v>19.333333333333332</v>
      </c>
      <c r="Q1194" t="s">
        <v>8342</v>
      </c>
      <c r="R1194" t="s">
        <v>8313</v>
      </c>
      <c r="S1194" s="12">
        <f t="shared" si="75"/>
        <v>42747.256689814814</v>
      </c>
      <c r="T1194" s="12">
        <f t="shared" si="77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6"/>
        <v>1.0395714285714286</v>
      </c>
      <c r="P1195" s="7">
        <f t="shared" si="74"/>
        <v>79.967032967032964</v>
      </c>
      <c r="Q1195" t="s">
        <v>8342</v>
      </c>
      <c r="R1195" t="s">
        <v>8313</v>
      </c>
      <c r="S1195" s="12">
        <f t="shared" si="75"/>
        <v>42409.526076388895</v>
      </c>
      <c r="T1195" s="12">
        <f t="shared" si="77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6"/>
        <v>3.2223999999999999</v>
      </c>
      <c r="P1196" s="7">
        <f t="shared" si="74"/>
        <v>56.414565826330531</v>
      </c>
      <c r="Q1196" t="s">
        <v>8342</v>
      </c>
      <c r="R1196" t="s">
        <v>8313</v>
      </c>
      <c r="S1196" s="12">
        <f t="shared" si="75"/>
        <v>42072.238182870366</v>
      </c>
      <c r="T1196" s="12">
        <f t="shared" si="77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6"/>
        <v>1.35</v>
      </c>
      <c r="P1197" s="7">
        <f t="shared" si="74"/>
        <v>79.411764705882348</v>
      </c>
      <c r="Q1197" t="s">
        <v>8342</v>
      </c>
      <c r="R1197" t="s">
        <v>8313</v>
      </c>
      <c r="S1197" s="12">
        <f t="shared" si="75"/>
        <v>42298.09783564815</v>
      </c>
      <c r="T1197" s="12">
        <f t="shared" si="77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6"/>
        <v>2.6991034482758622</v>
      </c>
      <c r="P1198" s="7">
        <f t="shared" si="74"/>
        <v>76.439453125</v>
      </c>
      <c r="Q1198" t="s">
        <v>8342</v>
      </c>
      <c r="R1198" t="s">
        <v>8313</v>
      </c>
      <c r="S1198" s="12">
        <f t="shared" si="75"/>
        <v>42326.568738425922</v>
      </c>
      <c r="T1198" s="12">
        <f t="shared" si="77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6"/>
        <v>2.5329333333333333</v>
      </c>
      <c r="P1199" s="7">
        <f t="shared" si="74"/>
        <v>121</v>
      </c>
      <c r="Q1199" t="s">
        <v>8342</v>
      </c>
      <c r="R1199" t="s">
        <v>8313</v>
      </c>
      <c r="S1199" s="12">
        <f t="shared" si="75"/>
        <v>42503.41474537037</v>
      </c>
      <c r="T1199" s="12">
        <f t="shared" si="77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6"/>
        <v>2.6059999999999999</v>
      </c>
      <c r="P1200" s="7">
        <f t="shared" si="74"/>
        <v>54.616766467065865</v>
      </c>
      <c r="Q1200" t="s">
        <v>8342</v>
      </c>
      <c r="R1200" t="s">
        <v>8313</v>
      </c>
      <c r="S1200" s="12">
        <f t="shared" si="75"/>
        <v>42333.369050925925</v>
      </c>
      <c r="T1200" s="12">
        <f t="shared" si="77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6"/>
        <v>1.0131677953348381</v>
      </c>
      <c r="P1201" s="7">
        <f t="shared" si="74"/>
        <v>299.22222222222223</v>
      </c>
      <c r="Q1201" t="s">
        <v>8342</v>
      </c>
      <c r="R1201" t="s">
        <v>8313</v>
      </c>
      <c r="S1201" s="12">
        <f t="shared" si="75"/>
        <v>42161.520833333328</v>
      </c>
      <c r="T1201" s="12">
        <f t="shared" si="77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6"/>
        <v>1.2560416666666667</v>
      </c>
      <c r="P1202" s="7">
        <f t="shared" si="74"/>
        <v>58.533980582524272</v>
      </c>
      <c r="Q1202" t="s">
        <v>8342</v>
      </c>
      <c r="R1202" t="s">
        <v>8313</v>
      </c>
      <c r="S1202" s="12">
        <f t="shared" si="75"/>
        <v>42089.227500000001</v>
      </c>
      <c r="T1202" s="12">
        <f t="shared" si="77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6"/>
        <v>1.0243783333333334</v>
      </c>
      <c r="P1203" s="7">
        <f t="shared" si="74"/>
        <v>55.371801801801809</v>
      </c>
      <c r="Q1203" t="s">
        <v>8342</v>
      </c>
      <c r="R1203" t="s">
        <v>8313</v>
      </c>
      <c r="S1203" s="12">
        <f t="shared" si="75"/>
        <v>42536.35701388889</v>
      </c>
      <c r="T1203" s="12">
        <f t="shared" si="77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6"/>
        <v>1.99244</v>
      </c>
      <c r="P1204" s="7">
        <f t="shared" si="74"/>
        <v>183.80442804428046</v>
      </c>
      <c r="Q1204" t="s">
        <v>8342</v>
      </c>
      <c r="R1204" t="s">
        <v>8313</v>
      </c>
      <c r="S1204" s="12">
        <f t="shared" si="75"/>
        <v>42152.038819444439</v>
      </c>
      <c r="T1204" s="12">
        <f t="shared" si="77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6"/>
        <v>1.0245398773006136</v>
      </c>
      <c r="P1205" s="7">
        <f t="shared" si="74"/>
        <v>165.34653465346534</v>
      </c>
      <c r="Q1205" t="s">
        <v>8342</v>
      </c>
      <c r="R1205" t="s">
        <v>8313</v>
      </c>
      <c r="S1205" s="12">
        <f t="shared" si="75"/>
        <v>42125.364895833336</v>
      </c>
      <c r="T1205" s="12">
        <f t="shared" si="77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6"/>
        <v>1.0294615384615384</v>
      </c>
      <c r="P1206" s="7">
        <f t="shared" si="74"/>
        <v>234.78947368421052</v>
      </c>
      <c r="Q1206" t="s">
        <v>8342</v>
      </c>
      <c r="R1206" t="s">
        <v>8313</v>
      </c>
      <c r="S1206" s="12">
        <f t="shared" si="75"/>
        <v>42297.498067129629</v>
      </c>
      <c r="T1206" s="12">
        <f t="shared" si="77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6"/>
        <v>1.0086153846153847</v>
      </c>
      <c r="P1207" s="7">
        <f t="shared" si="74"/>
        <v>211.48387096774192</v>
      </c>
      <c r="Q1207" t="s">
        <v>8342</v>
      </c>
      <c r="R1207" t="s">
        <v>8313</v>
      </c>
      <c r="S1207" s="12">
        <f t="shared" si="75"/>
        <v>42138.256377314814</v>
      </c>
      <c r="T1207" s="12">
        <f t="shared" si="77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6"/>
        <v>1.1499999999999999</v>
      </c>
      <c r="P1208" s="7">
        <f t="shared" si="74"/>
        <v>32.34375</v>
      </c>
      <c r="Q1208" t="s">
        <v>8342</v>
      </c>
      <c r="R1208" t="s">
        <v>8313</v>
      </c>
      <c r="S1208" s="12">
        <f t="shared" si="75"/>
        <v>42772.526076388895</v>
      </c>
      <c r="T1208" s="12">
        <f t="shared" si="77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6"/>
        <v>1.0416766467065868</v>
      </c>
      <c r="P1209" s="7">
        <f t="shared" si="74"/>
        <v>123.37588652482269</v>
      </c>
      <c r="Q1209" t="s">
        <v>8342</v>
      </c>
      <c r="R1209" t="s">
        <v>8313</v>
      </c>
      <c r="S1209" s="12">
        <f t="shared" si="75"/>
        <v>42430.180243055554</v>
      </c>
      <c r="T1209" s="12">
        <f t="shared" si="77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6"/>
        <v>1.5529999999999999</v>
      </c>
      <c r="P1210" s="7">
        <f t="shared" si="74"/>
        <v>207.06666666666666</v>
      </c>
      <c r="Q1210" t="s">
        <v>8342</v>
      </c>
      <c r="R1210" t="s">
        <v>8313</v>
      </c>
      <c r="S1210" s="12">
        <f t="shared" si="75"/>
        <v>42423.459074074075</v>
      </c>
      <c r="T1210" s="12">
        <f t="shared" si="77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6"/>
        <v>1.06</v>
      </c>
      <c r="P1211" s="7">
        <f t="shared" si="74"/>
        <v>138.2608695652174</v>
      </c>
      <c r="Q1211" t="s">
        <v>8342</v>
      </c>
      <c r="R1211" t="s">
        <v>8313</v>
      </c>
      <c r="S1211" s="12">
        <f t="shared" si="75"/>
        <v>42761.596122685187</v>
      </c>
      <c r="T1211" s="12">
        <f t="shared" si="77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6"/>
        <v>2.5431499999999998</v>
      </c>
      <c r="P1212" s="7">
        <f t="shared" si="74"/>
        <v>493.81553398058253</v>
      </c>
      <c r="Q1212" t="s">
        <v>8342</v>
      </c>
      <c r="R1212" t="s">
        <v>8313</v>
      </c>
      <c r="S1212" s="12">
        <f t="shared" si="75"/>
        <v>42132.691805555558</v>
      </c>
      <c r="T1212" s="12">
        <f t="shared" si="77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6"/>
        <v>1.0109999999999999</v>
      </c>
      <c r="P1213" s="7">
        <f t="shared" si="74"/>
        <v>168.5</v>
      </c>
      <c r="Q1213" t="s">
        <v>8342</v>
      </c>
      <c r="R1213" t="s">
        <v>8313</v>
      </c>
      <c r="S1213" s="12">
        <f t="shared" si="75"/>
        <v>42515.616446759261</v>
      </c>
      <c r="T1213" s="12">
        <f t="shared" si="77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6"/>
        <v>1.2904</v>
      </c>
      <c r="P1214" s="7">
        <f t="shared" si="74"/>
        <v>38.867469879518069</v>
      </c>
      <c r="Q1214" t="s">
        <v>8342</v>
      </c>
      <c r="R1214" t="s">
        <v>8313</v>
      </c>
      <c r="S1214" s="12">
        <f t="shared" si="75"/>
        <v>42318.700173611112</v>
      </c>
      <c r="T1214" s="12">
        <f t="shared" si="77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6"/>
        <v>1.0223076923076924</v>
      </c>
      <c r="P1215" s="7">
        <f t="shared" si="74"/>
        <v>61.527777777777779</v>
      </c>
      <c r="Q1215" t="s">
        <v>8342</v>
      </c>
      <c r="R1215" t="s">
        <v>8313</v>
      </c>
      <c r="S1215" s="12">
        <f t="shared" si="75"/>
        <v>42731.505787037036</v>
      </c>
      <c r="T1215" s="12">
        <f t="shared" si="77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6"/>
        <v>1.3180000000000001</v>
      </c>
      <c r="P1216" s="7">
        <f t="shared" si="74"/>
        <v>105.44</v>
      </c>
      <c r="Q1216" t="s">
        <v>8342</v>
      </c>
      <c r="R1216" t="s">
        <v>8313</v>
      </c>
      <c r="S1216" s="12">
        <f t="shared" si="75"/>
        <v>42104.590335648143</v>
      </c>
      <c r="T1216" s="12">
        <f t="shared" si="77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6"/>
        <v>7.8608020000000005</v>
      </c>
      <c r="P1217" s="7">
        <f t="shared" ref="P1217:P1280" si="78">IFERROR(E1217/L1217,0)</f>
        <v>71.592003642987251</v>
      </c>
      <c r="Q1217" t="s">
        <v>8342</v>
      </c>
      <c r="R1217" t="s">
        <v>8313</v>
      </c>
      <c r="S1217" s="12">
        <f t="shared" si="75"/>
        <v>41759.673101851848</v>
      </c>
      <c r="T1217" s="12">
        <f t="shared" si="77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6"/>
        <v>1.4570000000000001</v>
      </c>
      <c r="P1218" s="7">
        <f t="shared" si="78"/>
        <v>91.882882882882882</v>
      </c>
      <c r="Q1218" t="s">
        <v>8342</v>
      </c>
      <c r="R1218" t="s">
        <v>8313</v>
      </c>
      <c r="S1218" s="12">
        <f t="shared" si="75"/>
        <v>42247.366400462968</v>
      </c>
      <c r="T1218" s="12">
        <f t="shared" si="77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7">
        <f t="shared" si="78"/>
        <v>148.57377049180329</v>
      </c>
      <c r="Q1219" t="s">
        <v>8342</v>
      </c>
      <c r="R1219" t="s">
        <v>8313</v>
      </c>
      <c r="S1219" s="12">
        <f t="shared" ref="S1219:T1282" si="79">(((J1219/60)/60)/24)+DATE(1970,1,1)+(-6/24)</f>
        <v>42535.559490740736</v>
      </c>
      <c r="T1219" s="12">
        <f t="shared" si="77"/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8"/>
        <v>174.2134831460674</v>
      </c>
      <c r="Q1220" t="s">
        <v>8342</v>
      </c>
      <c r="R1220" t="s">
        <v>8313</v>
      </c>
      <c r="S1220" s="12">
        <f t="shared" si="79"/>
        <v>42278.412037037036</v>
      </c>
      <c r="T1220" s="12">
        <f t="shared" si="77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8"/>
        <v>102.86166007905139</v>
      </c>
      <c r="Q1221" t="s">
        <v>8342</v>
      </c>
      <c r="R1221" t="s">
        <v>8313</v>
      </c>
      <c r="S1221" s="12">
        <f t="shared" si="79"/>
        <v>42633.211956018517</v>
      </c>
      <c r="T1221" s="12">
        <f t="shared" si="77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8"/>
        <v>111.17857142857143</v>
      </c>
      <c r="Q1222" t="s">
        <v>8342</v>
      </c>
      <c r="R1222" t="s">
        <v>8313</v>
      </c>
      <c r="S1222" s="12">
        <f t="shared" si="79"/>
        <v>42211.378611111111</v>
      </c>
      <c r="T1222" s="12">
        <f t="shared" si="77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ref="O1223:O1286" si="80">(E1223/D1223)</f>
        <v>1.1140954545454547</v>
      </c>
      <c r="P1223" s="7">
        <f t="shared" si="78"/>
        <v>23.796213592233013</v>
      </c>
      <c r="Q1223" t="s">
        <v>8342</v>
      </c>
      <c r="R1223" t="s">
        <v>8313</v>
      </c>
      <c r="S1223" s="12">
        <f t="shared" si="79"/>
        <v>42680.22555555556</v>
      </c>
      <c r="T1223" s="12">
        <f t="shared" si="77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80"/>
        <v>2.80375</v>
      </c>
      <c r="P1224" s="7">
        <f t="shared" si="78"/>
        <v>81.268115942028984</v>
      </c>
      <c r="Q1224" t="s">
        <v>8342</v>
      </c>
      <c r="R1224" t="s">
        <v>8313</v>
      </c>
      <c r="S1224" s="12">
        <f t="shared" si="79"/>
        <v>42430.470451388886</v>
      </c>
      <c r="T1224" s="12">
        <f t="shared" si="77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80"/>
        <v>1.1210606060606061</v>
      </c>
      <c r="P1225" s="7">
        <f t="shared" si="78"/>
        <v>116.21465968586388</v>
      </c>
      <c r="Q1225" t="s">
        <v>8342</v>
      </c>
      <c r="R1225" t="s">
        <v>8313</v>
      </c>
      <c r="S1225" s="12">
        <f t="shared" si="79"/>
        <v>42653.927187499998</v>
      </c>
      <c r="T1225" s="12">
        <f t="shared" ref="T1225:T1288" si="81">(((I1225/60)/60)/24)+DATE(1970,1,1)+(-6/24)</f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80"/>
        <v>7.0666666666666669E-2</v>
      </c>
      <c r="P1226" s="7">
        <f t="shared" si="78"/>
        <v>58.888888888888886</v>
      </c>
      <c r="Q1226" t="s">
        <v>8342</v>
      </c>
      <c r="R1226" t="s">
        <v>8313</v>
      </c>
      <c r="S1226" s="12">
        <f t="shared" si="79"/>
        <v>41736.299791666665</v>
      </c>
      <c r="T1226" s="12">
        <f t="shared" si="81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80"/>
        <v>4.3999999999999997E-2</v>
      </c>
      <c r="P1227" s="7">
        <f t="shared" si="78"/>
        <v>44</v>
      </c>
      <c r="Q1227" t="s">
        <v>8314</v>
      </c>
      <c r="R1227" t="s">
        <v>8343</v>
      </c>
      <c r="S1227" s="12">
        <f t="shared" si="79"/>
        <v>41509.655995370369</v>
      </c>
      <c r="T1227" s="12">
        <f t="shared" si="81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80"/>
        <v>3.8739999999999997E-2</v>
      </c>
      <c r="P1228" s="7">
        <f t="shared" si="78"/>
        <v>48.424999999999997</v>
      </c>
      <c r="Q1228" t="s">
        <v>8314</v>
      </c>
      <c r="R1228" t="s">
        <v>8343</v>
      </c>
      <c r="S1228" s="12">
        <f t="shared" si="79"/>
        <v>41715.624780092592</v>
      </c>
      <c r="T1228" s="12">
        <f t="shared" si="81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80"/>
        <v>0</v>
      </c>
      <c r="P1229" s="7">
        <f t="shared" si="78"/>
        <v>0</v>
      </c>
      <c r="Q1229" t="s">
        <v>8314</v>
      </c>
      <c r="R1229" t="s">
        <v>8343</v>
      </c>
      <c r="S1229" s="12">
        <f t="shared" si="79"/>
        <v>41827.669166666667</v>
      </c>
      <c r="T1229" s="12">
        <f t="shared" si="81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80"/>
        <v>0.29299999999999998</v>
      </c>
      <c r="P1230" s="7">
        <f t="shared" si="78"/>
        <v>61.041666666666664</v>
      </c>
      <c r="Q1230" t="s">
        <v>8314</v>
      </c>
      <c r="R1230" t="s">
        <v>8343</v>
      </c>
      <c r="S1230" s="12">
        <f t="shared" si="79"/>
        <v>40754.479259259257</v>
      </c>
      <c r="T1230" s="12">
        <f t="shared" si="81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80"/>
        <v>9.0909090909090905E-3</v>
      </c>
      <c r="P1231" s="7">
        <f t="shared" si="78"/>
        <v>25</v>
      </c>
      <c r="Q1231" t="s">
        <v>8314</v>
      </c>
      <c r="R1231" t="s">
        <v>8343</v>
      </c>
      <c r="S1231" s="12">
        <f t="shared" si="79"/>
        <v>40985.209803240738</v>
      </c>
      <c r="T1231" s="12">
        <f t="shared" si="81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80"/>
        <v>0</v>
      </c>
      <c r="P1232" s="7">
        <f t="shared" si="78"/>
        <v>0</v>
      </c>
      <c r="Q1232" t="s">
        <v>8314</v>
      </c>
      <c r="R1232" t="s">
        <v>8343</v>
      </c>
      <c r="S1232" s="12">
        <f t="shared" si="79"/>
        <v>40568.722569444442</v>
      </c>
      <c r="T1232" s="12">
        <f t="shared" si="81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80"/>
        <v>0</v>
      </c>
      <c r="P1233" s="7">
        <f t="shared" si="78"/>
        <v>0</v>
      </c>
      <c r="Q1233" t="s">
        <v>8314</v>
      </c>
      <c r="R1233" t="s">
        <v>8343</v>
      </c>
      <c r="S1233" s="12">
        <f t="shared" si="79"/>
        <v>42193.691759259258</v>
      </c>
      <c r="T1233" s="12">
        <f t="shared" si="81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80"/>
        <v>8.0000000000000002E-3</v>
      </c>
      <c r="P1234" s="7">
        <f t="shared" si="78"/>
        <v>40</v>
      </c>
      <c r="Q1234" t="s">
        <v>8314</v>
      </c>
      <c r="R1234" t="s">
        <v>8343</v>
      </c>
      <c r="S1234" s="12">
        <f t="shared" si="79"/>
        <v>41506.598032407412</v>
      </c>
      <c r="T1234" s="12">
        <f t="shared" si="81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80"/>
        <v>0.11600000000000001</v>
      </c>
      <c r="P1235" s="7">
        <f t="shared" si="78"/>
        <v>19.333333333333332</v>
      </c>
      <c r="Q1235" t="s">
        <v>8314</v>
      </c>
      <c r="R1235" t="s">
        <v>8343</v>
      </c>
      <c r="S1235" s="12">
        <f t="shared" si="79"/>
        <v>40939.698773148149</v>
      </c>
      <c r="T1235" s="12">
        <f t="shared" si="81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80"/>
        <v>0</v>
      </c>
      <c r="P1236" s="7">
        <f t="shared" si="78"/>
        <v>0</v>
      </c>
      <c r="Q1236" t="s">
        <v>8314</v>
      </c>
      <c r="R1236" t="s">
        <v>8343</v>
      </c>
      <c r="S1236" s="12">
        <f t="shared" si="79"/>
        <v>42007.538680555561</v>
      </c>
      <c r="T1236" s="12">
        <f t="shared" si="81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80"/>
        <v>2.787363950092912E-2</v>
      </c>
      <c r="P1237" s="7">
        <f t="shared" si="78"/>
        <v>35</v>
      </c>
      <c r="Q1237" t="s">
        <v>8314</v>
      </c>
      <c r="R1237" t="s">
        <v>8343</v>
      </c>
      <c r="S1237" s="12">
        <f t="shared" si="79"/>
        <v>41582.885405092595</v>
      </c>
      <c r="T1237" s="12">
        <f t="shared" si="81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80"/>
        <v>0</v>
      </c>
      <c r="P1238" s="7">
        <f t="shared" si="78"/>
        <v>0</v>
      </c>
      <c r="Q1238" t="s">
        <v>8314</v>
      </c>
      <c r="R1238" t="s">
        <v>8343</v>
      </c>
      <c r="S1238" s="12">
        <f t="shared" si="79"/>
        <v>41110.430138888885</v>
      </c>
      <c r="T1238" s="12">
        <f t="shared" si="81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80"/>
        <v>0</v>
      </c>
      <c r="P1239" s="7">
        <f t="shared" si="78"/>
        <v>0</v>
      </c>
      <c r="Q1239" t="s">
        <v>8314</v>
      </c>
      <c r="R1239" t="s">
        <v>8343</v>
      </c>
      <c r="S1239" s="12">
        <f t="shared" si="79"/>
        <v>41125.033159722225</v>
      </c>
      <c r="T1239" s="12">
        <f t="shared" si="81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80"/>
        <v>0.17799999999999999</v>
      </c>
      <c r="P1240" s="7">
        <f t="shared" si="78"/>
        <v>59.333333333333336</v>
      </c>
      <c r="Q1240" t="s">
        <v>8314</v>
      </c>
      <c r="R1240" t="s">
        <v>8343</v>
      </c>
      <c r="S1240" s="12">
        <f t="shared" si="79"/>
        <v>40731.36037037037</v>
      </c>
      <c r="T1240" s="12">
        <f t="shared" si="81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80"/>
        <v>0</v>
      </c>
      <c r="P1241" s="7">
        <f t="shared" si="78"/>
        <v>0</v>
      </c>
      <c r="Q1241" t="s">
        <v>8314</v>
      </c>
      <c r="R1241" t="s">
        <v>8343</v>
      </c>
      <c r="S1241" s="12">
        <f t="shared" si="79"/>
        <v>40883.712581018517</v>
      </c>
      <c r="T1241" s="12">
        <f t="shared" si="81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80"/>
        <v>3.0124999999999999E-2</v>
      </c>
      <c r="P1242" s="7">
        <f t="shared" si="78"/>
        <v>30.125</v>
      </c>
      <c r="Q1242" t="s">
        <v>8314</v>
      </c>
      <c r="R1242" t="s">
        <v>8343</v>
      </c>
      <c r="S1242" s="12">
        <f t="shared" si="79"/>
        <v>41408.790011574078</v>
      </c>
      <c r="T1242" s="12">
        <f t="shared" si="81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80"/>
        <v>0.50739999999999996</v>
      </c>
      <c r="P1243" s="7">
        <f t="shared" si="78"/>
        <v>74.617647058823536</v>
      </c>
      <c r="Q1243" t="s">
        <v>8314</v>
      </c>
      <c r="R1243" t="s">
        <v>8343</v>
      </c>
      <c r="S1243" s="12">
        <f t="shared" si="79"/>
        <v>41923.587731481479</v>
      </c>
      <c r="T1243" s="12">
        <f t="shared" si="81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80"/>
        <v>5.4884742041712408E-3</v>
      </c>
      <c r="P1244" s="7">
        <f t="shared" si="78"/>
        <v>5</v>
      </c>
      <c r="Q1244" t="s">
        <v>8314</v>
      </c>
      <c r="R1244" t="s">
        <v>8343</v>
      </c>
      <c r="S1244" s="12">
        <f t="shared" si="79"/>
        <v>40781.915532407409</v>
      </c>
      <c r="T1244" s="12">
        <f t="shared" si="81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80"/>
        <v>0.14091666666666666</v>
      </c>
      <c r="P1245" s="7">
        <f t="shared" si="78"/>
        <v>44.5</v>
      </c>
      <c r="Q1245" t="s">
        <v>8314</v>
      </c>
      <c r="R1245" t="s">
        <v>8343</v>
      </c>
      <c r="S1245" s="12">
        <f t="shared" si="79"/>
        <v>40671.629293981481</v>
      </c>
      <c r="T1245" s="12">
        <f t="shared" si="81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80"/>
        <v>1.038</v>
      </c>
      <c r="P1246" s="7">
        <f t="shared" si="78"/>
        <v>46.133333333333333</v>
      </c>
      <c r="Q1246" t="s">
        <v>8314</v>
      </c>
      <c r="R1246" t="s">
        <v>8343</v>
      </c>
      <c r="S1246" s="12">
        <f t="shared" si="79"/>
        <v>41355.575497685182</v>
      </c>
      <c r="T1246" s="12">
        <f t="shared" si="81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80"/>
        <v>1.2024999999999999</v>
      </c>
      <c r="P1247" s="7">
        <f t="shared" si="78"/>
        <v>141.47058823529412</v>
      </c>
      <c r="Q1247" t="s">
        <v>8314</v>
      </c>
      <c r="R1247" t="s">
        <v>8311</v>
      </c>
      <c r="S1247" s="12">
        <f t="shared" si="79"/>
        <v>41774.349930555552</v>
      </c>
      <c r="T1247" s="12">
        <f t="shared" si="81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80"/>
        <v>1.17</v>
      </c>
      <c r="P1248" s="7">
        <f t="shared" si="78"/>
        <v>75.483870967741936</v>
      </c>
      <c r="Q1248" t="s">
        <v>8314</v>
      </c>
      <c r="R1248" t="s">
        <v>8311</v>
      </c>
      <c r="S1248" s="12">
        <f t="shared" si="79"/>
        <v>40837.793391203704</v>
      </c>
      <c r="T1248" s="12">
        <f t="shared" si="81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80"/>
        <v>1.2214285714285715</v>
      </c>
      <c r="P1249" s="7">
        <f t="shared" si="78"/>
        <v>85.5</v>
      </c>
      <c r="Q1249" t="s">
        <v>8314</v>
      </c>
      <c r="R1249" t="s">
        <v>8311</v>
      </c>
      <c r="S1249" s="12">
        <f t="shared" si="79"/>
        <v>41370.042303240742</v>
      </c>
      <c r="T1249" s="12">
        <f t="shared" si="81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80"/>
        <v>1.5164</v>
      </c>
      <c r="P1250" s="7">
        <f t="shared" si="78"/>
        <v>64.254237288135599</v>
      </c>
      <c r="Q1250" t="s">
        <v>8314</v>
      </c>
      <c r="R1250" t="s">
        <v>8311</v>
      </c>
      <c r="S1250" s="12">
        <f t="shared" si="79"/>
        <v>41767.406863425924</v>
      </c>
      <c r="T1250" s="12">
        <f t="shared" si="81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80"/>
        <v>1.0444</v>
      </c>
      <c r="P1251" s="7">
        <f t="shared" si="78"/>
        <v>64.46913580246914</v>
      </c>
      <c r="Q1251" t="s">
        <v>8314</v>
      </c>
      <c r="R1251" t="s">
        <v>8311</v>
      </c>
      <c r="S1251" s="12">
        <f t="shared" si="79"/>
        <v>41067.49086805556</v>
      </c>
      <c r="T1251" s="12">
        <f t="shared" si="81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80"/>
        <v>2.0015333333333332</v>
      </c>
      <c r="P1252" s="7">
        <f t="shared" si="78"/>
        <v>118.2007874015748</v>
      </c>
      <c r="Q1252" t="s">
        <v>8314</v>
      </c>
      <c r="R1252" t="s">
        <v>8311</v>
      </c>
      <c r="S1252" s="12">
        <f t="shared" si="79"/>
        <v>41843.39271990741</v>
      </c>
      <c r="T1252" s="12">
        <f t="shared" si="81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80"/>
        <v>1.018</v>
      </c>
      <c r="P1253" s="7">
        <f t="shared" si="78"/>
        <v>82.540540540540547</v>
      </c>
      <c r="Q1253" t="s">
        <v>8314</v>
      </c>
      <c r="R1253" t="s">
        <v>8311</v>
      </c>
      <c r="S1253" s="12">
        <f t="shared" si="79"/>
        <v>40751.564432870371</v>
      </c>
      <c r="T1253" s="12">
        <f t="shared" si="81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80"/>
        <v>1.3765714285714286</v>
      </c>
      <c r="P1254" s="7">
        <f t="shared" si="78"/>
        <v>34.170212765957444</v>
      </c>
      <c r="Q1254" t="s">
        <v>8314</v>
      </c>
      <c r="R1254" t="s">
        <v>8311</v>
      </c>
      <c r="S1254" s="12">
        <f t="shared" si="79"/>
        <v>41543.738067129627</v>
      </c>
      <c r="T1254" s="12">
        <f t="shared" si="81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80"/>
        <v>3038.3319999999999</v>
      </c>
      <c r="P1255" s="7">
        <f t="shared" si="78"/>
        <v>42.73322081575246</v>
      </c>
      <c r="Q1255" t="s">
        <v>8314</v>
      </c>
      <c r="R1255" t="s">
        <v>8311</v>
      </c>
      <c r="S1255" s="12">
        <f t="shared" si="79"/>
        <v>41855.533645833333</v>
      </c>
      <c r="T1255" s="12">
        <f t="shared" si="81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80"/>
        <v>1.9885074626865671</v>
      </c>
      <c r="P1256" s="7">
        <f t="shared" si="78"/>
        <v>94.489361702127653</v>
      </c>
      <c r="Q1256" t="s">
        <v>8314</v>
      </c>
      <c r="R1256" t="s">
        <v>8311</v>
      </c>
      <c r="S1256" s="12">
        <f t="shared" si="79"/>
        <v>40487.371365740742</v>
      </c>
      <c r="T1256" s="12">
        <f t="shared" si="81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80"/>
        <v>2.0236666666666667</v>
      </c>
      <c r="P1257" s="7">
        <f t="shared" si="78"/>
        <v>55.697247706422019</v>
      </c>
      <c r="Q1257" t="s">
        <v>8314</v>
      </c>
      <c r="R1257" t="s">
        <v>8311</v>
      </c>
      <c r="S1257" s="12">
        <f t="shared" si="79"/>
        <v>41579.595509259263</v>
      </c>
      <c r="T1257" s="12">
        <f t="shared" si="81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80"/>
        <v>1.1796376666666666</v>
      </c>
      <c r="P1258" s="7">
        <f t="shared" si="78"/>
        <v>98.030831024930734</v>
      </c>
      <c r="Q1258" t="s">
        <v>8314</v>
      </c>
      <c r="R1258" t="s">
        <v>8311</v>
      </c>
      <c r="S1258" s="12">
        <f t="shared" si="79"/>
        <v>40921.669340277782</v>
      </c>
      <c r="T1258" s="12">
        <f t="shared" si="81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80"/>
        <v>2.9472727272727273</v>
      </c>
      <c r="P1259" s="7">
        <f t="shared" si="78"/>
        <v>92.102272727272734</v>
      </c>
      <c r="Q1259" t="s">
        <v>8314</v>
      </c>
      <c r="R1259" t="s">
        <v>8311</v>
      </c>
      <c r="S1259" s="12">
        <f t="shared" si="79"/>
        <v>40586.835532407407</v>
      </c>
      <c r="T1259" s="12">
        <f t="shared" si="81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80"/>
        <v>2.1314633333333335</v>
      </c>
      <c r="P1260" s="7">
        <f t="shared" si="78"/>
        <v>38.175462686567165</v>
      </c>
      <c r="Q1260" t="s">
        <v>8314</v>
      </c>
      <c r="R1260" t="s">
        <v>8311</v>
      </c>
      <c r="S1260" s="12">
        <f t="shared" si="79"/>
        <v>41487.361250000002</v>
      </c>
      <c r="T1260" s="12">
        <f t="shared" si="81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80"/>
        <v>1.0424</v>
      </c>
      <c r="P1261" s="7">
        <f t="shared" si="78"/>
        <v>27.145833333333332</v>
      </c>
      <c r="Q1261" t="s">
        <v>8314</v>
      </c>
      <c r="R1261" t="s">
        <v>8311</v>
      </c>
      <c r="S1261" s="12">
        <f t="shared" si="79"/>
        <v>41766.720648148148</v>
      </c>
      <c r="T1261" s="12">
        <f t="shared" si="81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80"/>
        <v>1.1366666666666667</v>
      </c>
      <c r="P1262" s="7">
        <f t="shared" si="78"/>
        <v>50.689189189189186</v>
      </c>
      <c r="Q1262" t="s">
        <v>8314</v>
      </c>
      <c r="R1262" t="s">
        <v>8311</v>
      </c>
      <c r="S1262" s="12">
        <f t="shared" si="79"/>
        <v>41666.592824074076</v>
      </c>
      <c r="T1262" s="12">
        <f t="shared" si="81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80"/>
        <v>1.0125</v>
      </c>
      <c r="P1263" s="7">
        <f t="shared" si="78"/>
        <v>38.942307692307693</v>
      </c>
      <c r="Q1263" t="s">
        <v>8314</v>
      </c>
      <c r="R1263" t="s">
        <v>8311</v>
      </c>
      <c r="S1263" s="12">
        <f t="shared" si="79"/>
        <v>41638.092905092592</v>
      </c>
      <c r="T1263" s="12">
        <f t="shared" si="81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80"/>
        <v>1.2541538461538462</v>
      </c>
      <c r="P1264" s="7">
        <f t="shared" si="78"/>
        <v>77.638095238095232</v>
      </c>
      <c r="Q1264" t="s">
        <v>8314</v>
      </c>
      <c r="R1264" t="s">
        <v>8311</v>
      </c>
      <c r="S1264" s="12">
        <f t="shared" si="79"/>
        <v>41656.512638888889</v>
      </c>
      <c r="T1264" s="12">
        <f t="shared" si="81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80"/>
        <v>1.19</v>
      </c>
      <c r="P1265" s="7">
        <f t="shared" si="78"/>
        <v>43.536585365853661</v>
      </c>
      <c r="Q1265" t="s">
        <v>8314</v>
      </c>
      <c r="R1265" t="s">
        <v>8311</v>
      </c>
      <c r="S1265" s="12">
        <f t="shared" si="79"/>
        <v>41691.834143518521</v>
      </c>
      <c r="T1265" s="12">
        <f t="shared" si="81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80"/>
        <v>1.6646153846153846</v>
      </c>
      <c r="P1266" s="7">
        <f t="shared" si="78"/>
        <v>31.823529411764707</v>
      </c>
      <c r="Q1266" t="s">
        <v>8314</v>
      </c>
      <c r="R1266" t="s">
        <v>8311</v>
      </c>
      <c r="S1266" s="12">
        <f t="shared" si="79"/>
        <v>41547.412997685184</v>
      </c>
      <c r="T1266" s="12">
        <f t="shared" si="81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80"/>
        <v>1.1914771428571429</v>
      </c>
      <c r="P1267" s="7">
        <f t="shared" si="78"/>
        <v>63.184393939393942</v>
      </c>
      <c r="Q1267" t="s">
        <v>8314</v>
      </c>
      <c r="R1267" t="s">
        <v>8311</v>
      </c>
      <c r="S1267" s="12">
        <f t="shared" si="79"/>
        <v>40465.405266203699</v>
      </c>
      <c r="T1267" s="12">
        <f t="shared" si="81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80"/>
        <v>1.0047368421052632</v>
      </c>
      <c r="P1268" s="7">
        <f t="shared" si="78"/>
        <v>190.9</v>
      </c>
      <c r="Q1268" t="s">
        <v>8314</v>
      </c>
      <c r="R1268" t="s">
        <v>8311</v>
      </c>
      <c r="S1268" s="12">
        <f t="shared" si="79"/>
        <v>41620.62667824074</v>
      </c>
      <c r="T1268" s="12">
        <f t="shared" si="81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80"/>
        <v>1.018</v>
      </c>
      <c r="P1269" s="7">
        <f t="shared" si="78"/>
        <v>140.85534591194968</v>
      </c>
      <c r="Q1269" t="s">
        <v>8314</v>
      </c>
      <c r="R1269" t="s">
        <v>8311</v>
      </c>
      <c r="S1269" s="12">
        <f t="shared" si="79"/>
        <v>41449.335162037038</v>
      </c>
      <c r="T1269" s="12">
        <f t="shared" si="81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80"/>
        <v>1.1666666666666667</v>
      </c>
      <c r="P1270" s="7">
        <f t="shared" si="78"/>
        <v>76.92307692307692</v>
      </c>
      <c r="Q1270" t="s">
        <v>8314</v>
      </c>
      <c r="R1270" t="s">
        <v>8311</v>
      </c>
      <c r="S1270" s="12">
        <f t="shared" si="79"/>
        <v>41507.595451388886</v>
      </c>
      <c r="T1270" s="12">
        <f t="shared" si="81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80"/>
        <v>1.0864893617021276</v>
      </c>
      <c r="P1271" s="7">
        <f t="shared" si="78"/>
        <v>99.15533980582525</v>
      </c>
      <c r="Q1271" t="s">
        <v>8314</v>
      </c>
      <c r="R1271" t="s">
        <v>8311</v>
      </c>
      <c r="S1271" s="12">
        <f t="shared" si="79"/>
        <v>42445.573055555549</v>
      </c>
      <c r="T1271" s="12">
        <f t="shared" si="81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80"/>
        <v>1.1472</v>
      </c>
      <c r="P1272" s="7">
        <f t="shared" si="78"/>
        <v>67.881656804733723</v>
      </c>
      <c r="Q1272" t="s">
        <v>8314</v>
      </c>
      <c r="R1272" t="s">
        <v>8311</v>
      </c>
      <c r="S1272" s="12">
        <f t="shared" si="79"/>
        <v>40933.606967592597</v>
      </c>
      <c r="T1272" s="12">
        <f t="shared" si="81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80"/>
        <v>1.018</v>
      </c>
      <c r="P1273" s="7">
        <f t="shared" si="78"/>
        <v>246.29032258064515</v>
      </c>
      <c r="Q1273" t="s">
        <v>8314</v>
      </c>
      <c r="R1273" t="s">
        <v>8311</v>
      </c>
      <c r="S1273" s="12">
        <f t="shared" si="79"/>
        <v>41561.433553240742</v>
      </c>
      <c r="T1273" s="12">
        <f t="shared" si="81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80"/>
        <v>1.06</v>
      </c>
      <c r="P1274" s="7">
        <f t="shared" si="78"/>
        <v>189.28571428571428</v>
      </c>
      <c r="Q1274" t="s">
        <v>8314</v>
      </c>
      <c r="R1274" t="s">
        <v>8311</v>
      </c>
      <c r="S1274" s="12">
        <f t="shared" si="79"/>
        <v>40274.495127314818</v>
      </c>
      <c r="T1274" s="12">
        <f t="shared" si="81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80"/>
        <v>1.0349999999999999</v>
      </c>
      <c r="P1275" s="7">
        <f t="shared" si="78"/>
        <v>76.666666666666671</v>
      </c>
      <c r="Q1275" t="s">
        <v>8314</v>
      </c>
      <c r="R1275" t="s">
        <v>8311</v>
      </c>
      <c r="S1275" s="12">
        <f t="shared" si="79"/>
        <v>41852.480219907404</v>
      </c>
      <c r="T1275" s="12">
        <f t="shared" si="81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80"/>
        <v>1.5497535999999998</v>
      </c>
      <c r="P1276" s="7">
        <f t="shared" si="78"/>
        <v>82.963254817987149</v>
      </c>
      <c r="Q1276" t="s">
        <v>8314</v>
      </c>
      <c r="R1276" t="s">
        <v>8311</v>
      </c>
      <c r="S1276" s="12">
        <f t="shared" si="79"/>
        <v>41116.440104166664</v>
      </c>
      <c r="T1276" s="12">
        <f t="shared" si="81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80"/>
        <v>1.6214066666666667</v>
      </c>
      <c r="P1277" s="7">
        <f t="shared" si="78"/>
        <v>62.522107969151669</v>
      </c>
      <c r="Q1277" t="s">
        <v>8314</v>
      </c>
      <c r="R1277" t="s">
        <v>8311</v>
      </c>
      <c r="S1277" s="12">
        <f t="shared" si="79"/>
        <v>41458.617905092593</v>
      </c>
      <c r="T1277" s="12">
        <f t="shared" si="81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80"/>
        <v>1.0442100000000001</v>
      </c>
      <c r="P1278" s="7">
        <f t="shared" si="78"/>
        <v>46.06808823529412</v>
      </c>
      <c r="Q1278" t="s">
        <v>8314</v>
      </c>
      <c r="R1278" t="s">
        <v>8311</v>
      </c>
      <c r="S1278" s="12">
        <f t="shared" si="79"/>
        <v>40007.454247685186</v>
      </c>
      <c r="T1278" s="12">
        <f t="shared" si="81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80"/>
        <v>1.0612433333333333</v>
      </c>
      <c r="P1279" s="7">
        <f t="shared" si="78"/>
        <v>38.543946731234868</v>
      </c>
      <c r="Q1279" t="s">
        <v>8314</v>
      </c>
      <c r="R1279" t="s">
        <v>8311</v>
      </c>
      <c r="S1279" s="12">
        <f t="shared" si="79"/>
        <v>41121.311886574076</v>
      </c>
      <c r="T1279" s="12">
        <f t="shared" si="81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80"/>
        <v>1.5493846153846154</v>
      </c>
      <c r="P1280" s="7">
        <f t="shared" si="78"/>
        <v>53.005263157894738</v>
      </c>
      <c r="Q1280" t="s">
        <v>8314</v>
      </c>
      <c r="R1280" t="s">
        <v>8311</v>
      </c>
      <c r="S1280" s="12">
        <f t="shared" si="79"/>
        <v>41786.305162037039</v>
      </c>
      <c r="T1280" s="12">
        <f t="shared" si="81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80"/>
        <v>1.1077157238734421</v>
      </c>
      <c r="P1281" s="7">
        <f t="shared" ref="P1281:P1344" si="82">IFERROR(E1281/L1281,0)</f>
        <v>73.355396825396824</v>
      </c>
      <c r="Q1281" t="s">
        <v>8314</v>
      </c>
      <c r="R1281" t="s">
        <v>8311</v>
      </c>
      <c r="S1281" s="12">
        <f t="shared" si="79"/>
        <v>41681.849189814813</v>
      </c>
      <c r="T1281" s="12">
        <f t="shared" si="81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80"/>
        <v>1.1091186666666666</v>
      </c>
      <c r="P1282" s="7">
        <f t="shared" si="82"/>
        <v>127.97523076923076</v>
      </c>
      <c r="Q1282" t="s">
        <v>8314</v>
      </c>
      <c r="R1282" t="s">
        <v>8311</v>
      </c>
      <c r="S1282" s="12">
        <f t="shared" si="79"/>
        <v>40513.507569444446</v>
      </c>
      <c r="T1282" s="12">
        <f t="shared" si="81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7">
        <f t="shared" si="82"/>
        <v>104.72972972972973</v>
      </c>
      <c r="Q1283" t="s">
        <v>8314</v>
      </c>
      <c r="R1283" t="s">
        <v>8311</v>
      </c>
      <c r="S1283" s="12">
        <f t="shared" ref="S1283:T1346" si="83">(((J1283/60)/60)/24)+DATE(1970,1,1)+(-6/24)</f>
        <v>41463.493472222224</v>
      </c>
      <c r="T1283" s="12">
        <f t="shared" si="81"/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2"/>
        <v>67.671532846715323</v>
      </c>
      <c r="Q1284" t="s">
        <v>8314</v>
      </c>
      <c r="R1284" t="s">
        <v>8311</v>
      </c>
      <c r="S1284" s="12">
        <f t="shared" si="83"/>
        <v>41586.225173611114</v>
      </c>
      <c r="T1284" s="12">
        <f t="shared" si="81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2"/>
        <v>95.931818181818187</v>
      </c>
      <c r="Q1285" t="s">
        <v>8314</v>
      </c>
      <c r="R1285" t="s">
        <v>8311</v>
      </c>
      <c r="S1285" s="12">
        <f t="shared" si="83"/>
        <v>41320.467465277776</v>
      </c>
      <c r="T1285" s="12">
        <f t="shared" si="81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2"/>
        <v>65.161290322580641</v>
      </c>
      <c r="Q1286" t="s">
        <v>8314</v>
      </c>
      <c r="R1286" t="s">
        <v>8311</v>
      </c>
      <c r="S1286" s="12">
        <f t="shared" si="83"/>
        <v>42711.98474537037</v>
      </c>
      <c r="T1286" s="12">
        <f t="shared" si="81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ref="O1287:O1350" si="84">(E1287/D1287)</f>
        <v>1.0165</v>
      </c>
      <c r="P1287" s="7">
        <f t="shared" si="82"/>
        <v>32.269841269841272</v>
      </c>
      <c r="Q1287" t="s">
        <v>8324</v>
      </c>
      <c r="R1287" t="s">
        <v>8325</v>
      </c>
      <c r="S1287" s="12">
        <f t="shared" si="83"/>
        <v>42160.333043981482</v>
      </c>
      <c r="T1287" s="12">
        <f t="shared" si="81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4"/>
        <v>1.0833333333333333</v>
      </c>
      <c r="P1288" s="7">
        <f t="shared" si="82"/>
        <v>81.25</v>
      </c>
      <c r="Q1288" t="s">
        <v>8324</v>
      </c>
      <c r="R1288" t="s">
        <v>8325</v>
      </c>
      <c r="S1288" s="12">
        <f t="shared" si="83"/>
        <v>42039.134571759263</v>
      </c>
      <c r="T1288" s="12">
        <f t="shared" si="81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4"/>
        <v>2.42</v>
      </c>
      <c r="P1289" s="7">
        <f t="shared" si="82"/>
        <v>24.2</v>
      </c>
      <c r="Q1289" t="s">
        <v>8324</v>
      </c>
      <c r="R1289" t="s">
        <v>8325</v>
      </c>
      <c r="S1289" s="12">
        <f t="shared" si="83"/>
        <v>42107.371018518519</v>
      </c>
      <c r="T1289" s="12">
        <f t="shared" ref="T1289:T1352" si="85">(((I1289/60)/60)/24)+DATE(1970,1,1)+(-6/24)</f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4"/>
        <v>1.0044999999999999</v>
      </c>
      <c r="P1290" s="7">
        <f t="shared" si="82"/>
        <v>65.868852459016395</v>
      </c>
      <c r="Q1290" t="s">
        <v>8324</v>
      </c>
      <c r="R1290" t="s">
        <v>8325</v>
      </c>
      <c r="S1290" s="12">
        <f t="shared" si="83"/>
        <v>42560.904664351852</v>
      </c>
      <c r="T1290" s="12">
        <f t="shared" si="8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4"/>
        <v>1.2506666666666666</v>
      </c>
      <c r="P1291" s="7">
        <f t="shared" si="82"/>
        <v>36.07692307692308</v>
      </c>
      <c r="Q1291" t="s">
        <v>8324</v>
      </c>
      <c r="R1291" t="s">
        <v>8325</v>
      </c>
      <c r="S1291" s="12">
        <f t="shared" si="83"/>
        <v>42708.884780092587</v>
      </c>
      <c r="T1291" s="12">
        <f t="shared" si="85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4"/>
        <v>1.0857142857142856</v>
      </c>
      <c r="P1292" s="7">
        <f t="shared" si="82"/>
        <v>44.186046511627907</v>
      </c>
      <c r="Q1292" t="s">
        <v>8324</v>
      </c>
      <c r="R1292" t="s">
        <v>8325</v>
      </c>
      <c r="S1292" s="12">
        <f t="shared" si="83"/>
        <v>42086.364942129629</v>
      </c>
      <c r="T1292" s="12">
        <f t="shared" si="8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4"/>
        <v>1.4570000000000001</v>
      </c>
      <c r="P1293" s="7">
        <f t="shared" si="82"/>
        <v>104.07142857142857</v>
      </c>
      <c r="Q1293" t="s">
        <v>8324</v>
      </c>
      <c r="R1293" t="s">
        <v>8325</v>
      </c>
      <c r="S1293" s="12">
        <f t="shared" si="83"/>
        <v>42064.402673611112</v>
      </c>
      <c r="T1293" s="12">
        <f t="shared" si="8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4"/>
        <v>1.1000000000000001</v>
      </c>
      <c r="P1294" s="7">
        <f t="shared" si="82"/>
        <v>35.96153846153846</v>
      </c>
      <c r="Q1294" t="s">
        <v>8324</v>
      </c>
      <c r="R1294" t="s">
        <v>8325</v>
      </c>
      <c r="S1294" s="12">
        <f t="shared" si="83"/>
        <v>42256.514212962968</v>
      </c>
      <c r="T1294" s="12">
        <f t="shared" si="8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4"/>
        <v>1.0223333333333333</v>
      </c>
      <c r="P1295" s="7">
        <f t="shared" si="82"/>
        <v>127.79166666666667</v>
      </c>
      <c r="Q1295" t="s">
        <v>8324</v>
      </c>
      <c r="R1295" t="s">
        <v>8325</v>
      </c>
      <c r="S1295" s="12">
        <f t="shared" si="83"/>
        <v>42292.451053240744</v>
      </c>
      <c r="T1295" s="12">
        <f t="shared" si="85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4"/>
        <v>1.22</v>
      </c>
      <c r="P1296" s="7">
        <f t="shared" si="82"/>
        <v>27.727272727272727</v>
      </c>
      <c r="Q1296" t="s">
        <v>8324</v>
      </c>
      <c r="R1296" t="s">
        <v>8325</v>
      </c>
      <c r="S1296" s="12">
        <f t="shared" si="83"/>
        <v>42278.203668981485</v>
      </c>
      <c r="T1296" s="12">
        <f t="shared" si="8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4"/>
        <v>1.0196000000000001</v>
      </c>
      <c r="P1297" s="7">
        <f t="shared" si="82"/>
        <v>39.828125</v>
      </c>
      <c r="Q1297" t="s">
        <v>8324</v>
      </c>
      <c r="R1297" t="s">
        <v>8325</v>
      </c>
      <c r="S1297" s="12">
        <f t="shared" si="83"/>
        <v>42184.322881944448</v>
      </c>
      <c r="T1297" s="12">
        <f t="shared" si="8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4"/>
        <v>1.411764705882353</v>
      </c>
      <c r="P1298" s="7">
        <f t="shared" si="82"/>
        <v>52.173913043478258</v>
      </c>
      <c r="Q1298" t="s">
        <v>8324</v>
      </c>
      <c r="R1298" t="s">
        <v>8325</v>
      </c>
      <c r="S1298" s="12">
        <f t="shared" si="83"/>
        <v>42422.800613425927</v>
      </c>
      <c r="T1298" s="12">
        <f t="shared" si="8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4"/>
        <v>1.0952500000000001</v>
      </c>
      <c r="P1299" s="7">
        <f t="shared" si="82"/>
        <v>92.037815126050418</v>
      </c>
      <c r="Q1299" t="s">
        <v>8324</v>
      </c>
      <c r="R1299" t="s">
        <v>8325</v>
      </c>
      <c r="S1299" s="12">
        <f t="shared" si="83"/>
        <v>42461.497199074074</v>
      </c>
      <c r="T1299" s="12">
        <f t="shared" si="8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4"/>
        <v>1.0465</v>
      </c>
      <c r="P1300" s="7">
        <f t="shared" si="82"/>
        <v>63.424242424242422</v>
      </c>
      <c r="Q1300" t="s">
        <v>8324</v>
      </c>
      <c r="R1300" t="s">
        <v>8325</v>
      </c>
      <c r="S1300" s="12">
        <f t="shared" si="83"/>
        <v>42458.430925925932</v>
      </c>
      <c r="T1300" s="12">
        <f t="shared" si="85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4"/>
        <v>1.24</v>
      </c>
      <c r="P1301" s="7">
        <f t="shared" si="82"/>
        <v>135.625</v>
      </c>
      <c r="Q1301" t="s">
        <v>8324</v>
      </c>
      <c r="R1301" t="s">
        <v>8325</v>
      </c>
      <c r="S1301" s="12">
        <f t="shared" si="83"/>
        <v>42169.564340277779</v>
      </c>
      <c r="T1301" s="12">
        <f t="shared" si="8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4"/>
        <v>1.35</v>
      </c>
      <c r="P1302" s="7">
        <f t="shared" si="82"/>
        <v>168.75</v>
      </c>
      <c r="Q1302" t="s">
        <v>8324</v>
      </c>
      <c r="R1302" t="s">
        <v>8325</v>
      </c>
      <c r="S1302" s="12">
        <f t="shared" si="83"/>
        <v>42483.425208333334</v>
      </c>
      <c r="T1302" s="12">
        <f t="shared" si="8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4"/>
        <v>1.0275000000000001</v>
      </c>
      <c r="P1303" s="7">
        <f t="shared" si="82"/>
        <v>70.862068965517238</v>
      </c>
      <c r="Q1303" t="s">
        <v>8324</v>
      </c>
      <c r="R1303" t="s">
        <v>8325</v>
      </c>
      <c r="S1303" s="12">
        <f t="shared" si="83"/>
        <v>42195.499745370369</v>
      </c>
      <c r="T1303" s="12">
        <f t="shared" si="8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4"/>
        <v>1</v>
      </c>
      <c r="P1304" s="7">
        <f t="shared" si="82"/>
        <v>50</v>
      </c>
      <c r="Q1304" t="s">
        <v>8324</v>
      </c>
      <c r="R1304" t="s">
        <v>8325</v>
      </c>
      <c r="S1304" s="12">
        <f t="shared" si="83"/>
        <v>42674.807997685188</v>
      </c>
      <c r="T1304" s="12">
        <f t="shared" si="8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4"/>
        <v>1.3026085714285716</v>
      </c>
      <c r="P1305" s="7">
        <f t="shared" si="82"/>
        <v>42.214166666666671</v>
      </c>
      <c r="Q1305" t="s">
        <v>8324</v>
      </c>
      <c r="R1305" t="s">
        <v>8325</v>
      </c>
      <c r="S1305" s="12">
        <f t="shared" si="83"/>
        <v>42566.191203703704</v>
      </c>
      <c r="T1305" s="12">
        <f t="shared" si="8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4"/>
        <v>0.39627499999999999</v>
      </c>
      <c r="P1306" s="7">
        <f t="shared" si="82"/>
        <v>152.41346153846155</v>
      </c>
      <c r="Q1306" t="s">
        <v>8324</v>
      </c>
      <c r="R1306" t="s">
        <v>8325</v>
      </c>
      <c r="S1306" s="12">
        <f t="shared" si="83"/>
        <v>42746.944502314815</v>
      </c>
      <c r="T1306" s="12">
        <f t="shared" si="8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4"/>
        <v>0.25976666666666665</v>
      </c>
      <c r="P1307" s="7">
        <f t="shared" si="82"/>
        <v>90.616279069767444</v>
      </c>
      <c r="Q1307" t="s">
        <v>8326</v>
      </c>
      <c r="R1307" t="s">
        <v>8328</v>
      </c>
      <c r="S1307" s="12">
        <f t="shared" si="83"/>
        <v>42543.415601851855</v>
      </c>
      <c r="T1307" s="12">
        <f t="shared" si="8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4"/>
        <v>0.65246363636363636</v>
      </c>
      <c r="P1308" s="7">
        <f t="shared" si="82"/>
        <v>201.60393258426967</v>
      </c>
      <c r="Q1308" t="s">
        <v>8326</v>
      </c>
      <c r="R1308" t="s">
        <v>8328</v>
      </c>
      <c r="S1308" s="12">
        <f t="shared" si="83"/>
        <v>41947.207569444443</v>
      </c>
      <c r="T1308" s="12">
        <f t="shared" si="8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4"/>
        <v>0.11514000000000001</v>
      </c>
      <c r="P1309" s="7">
        <f t="shared" si="82"/>
        <v>127.93333333333334</v>
      </c>
      <c r="Q1309" t="s">
        <v>8326</v>
      </c>
      <c r="R1309" t="s">
        <v>8328</v>
      </c>
      <c r="S1309" s="12">
        <f t="shared" si="83"/>
        <v>42387.253229166665</v>
      </c>
      <c r="T1309" s="12">
        <f t="shared" si="85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4"/>
        <v>0.11360000000000001</v>
      </c>
      <c r="P1310" s="7">
        <f t="shared" si="82"/>
        <v>29.894736842105264</v>
      </c>
      <c r="Q1310" t="s">
        <v>8326</v>
      </c>
      <c r="R1310" t="s">
        <v>8328</v>
      </c>
      <c r="S1310" s="12">
        <f t="shared" si="83"/>
        <v>42611.363564814819</v>
      </c>
      <c r="T1310" s="12">
        <f t="shared" si="8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4"/>
        <v>1.1199130434782609</v>
      </c>
      <c r="P1311" s="7">
        <f t="shared" si="82"/>
        <v>367.97142857142859</v>
      </c>
      <c r="Q1311" t="s">
        <v>8326</v>
      </c>
      <c r="R1311" t="s">
        <v>8328</v>
      </c>
      <c r="S1311" s="12">
        <f t="shared" si="83"/>
        <v>42257.632731481484</v>
      </c>
      <c r="T1311" s="12">
        <f t="shared" si="8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4"/>
        <v>0.155</v>
      </c>
      <c r="P1312" s="7">
        <f t="shared" si="82"/>
        <v>129.16666666666666</v>
      </c>
      <c r="Q1312" t="s">
        <v>8326</v>
      </c>
      <c r="R1312" t="s">
        <v>8328</v>
      </c>
      <c r="S1312" s="12">
        <f t="shared" si="83"/>
        <v>42556.417245370365</v>
      </c>
      <c r="T1312" s="12">
        <f t="shared" si="8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4"/>
        <v>0.32028000000000001</v>
      </c>
      <c r="P1313" s="7">
        <f t="shared" si="82"/>
        <v>800.7</v>
      </c>
      <c r="Q1313" t="s">
        <v>8326</v>
      </c>
      <c r="R1313" t="s">
        <v>8328</v>
      </c>
      <c r="S1313" s="12">
        <f t="shared" si="83"/>
        <v>42669.552303240736</v>
      </c>
      <c r="T1313" s="12">
        <f t="shared" si="8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4"/>
        <v>6.0869565217391303E-3</v>
      </c>
      <c r="P1314" s="7">
        <f t="shared" si="82"/>
        <v>28</v>
      </c>
      <c r="Q1314" t="s">
        <v>8326</v>
      </c>
      <c r="R1314" t="s">
        <v>8328</v>
      </c>
      <c r="S1314" s="12">
        <f t="shared" si="83"/>
        <v>42082.452800925923</v>
      </c>
      <c r="T1314" s="12">
        <f t="shared" si="8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4"/>
        <v>0.31114999999999998</v>
      </c>
      <c r="P1315" s="7">
        <f t="shared" si="82"/>
        <v>102.01639344262296</v>
      </c>
      <c r="Q1315" t="s">
        <v>8326</v>
      </c>
      <c r="R1315" t="s">
        <v>8328</v>
      </c>
      <c r="S1315" s="12">
        <f t="shared" si="83"/>
        <v>42402.459652777776</v>
      </c>
      <c r="T1315" s="12">
        <f t="shared" si="8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4"/>
        <v>1.1266666666666666E-2</v>
      </c>
      <c r="P1316" s="7">
        <f t="shared" si="82"/>
        <v>184.36363636363637</v>
      </c>
      <c r="Q1316" t="s">
        <v>8326</v>
      </c>
      <c r="R1316" t="s">
        <v>8328</v>
      </c>
      <c r="S1316" s="12">
        <f t="shared" si="83"/>
        <v>42604.419675925921</v>
      </c>
      <c r="T1316" s="12">
        <f t="shared" si="8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4"/>
        <v>0.40404000000000001</v>
      </c>
      <c r="P1317" s="7">
        <f t="shared" si="82"/>
        <v>162.91935483870967</v>
      </c>
      <c r="Q1317" t="s">
        <v>8326</v>
      </c>
      <c r="R1317" t="s">
        <v>8328</v>
      </c>
      <c r="S1317" s="12">
        <f t="shared" si="83"/>
        <v>42278.248240740737</v>
      </c>
      <c r="T1317" s="12">
        <f t="shared" si="8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4"/>
        <v>1.3333333333333333E-5</v>
      </c>
      <c r="P1318" s="7">
        <f t="shared" si="82"/>
        <v>1</v>
      </c>
      <c r="Q1318" t="s">
        <v>8326</v>
      </c>
      <c r="R1318" t="s">
        <v>8328</v>
      </c>
      <c r="S1318" s="12">
        <f t="shared" si="83"/>
        <v>42393.711909722217</v>
      </c>
      <c r="T1318" s="12">
        <f t="shared" si="85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4"/>
        <v>5.7334999999999997E-2</v>
      </c>
      <c r="P1319" s="7">
        <f t="shared" si="82"/>
        <v>603.52631578947364</v>
      </c>
      <c r="Q1319" t="s">
        <v>8326</v>
      </c>
      <c r="R1319" t="s">
        <v>8328</v>
      </c>
      <c r="S1319" s="12">
        <f t="shared" si="83"/>
        <v>42519.985486111109</v>
      </c>
      <c r="T1319" s="12">
        <f t="shared" si="8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4"/>
        <v>0.15325</v>
      </c>
      <c r="P1320" s="7">
        <f t="shared" si="82"/>
        <v>45.407407407407405</v>
      </c>
      <c r="Q1320" t="s">
        <v>8326</v>
      </c>
      <c r="R1320" t="s">
        <v>8328</v>
      </c>
      <c r="S1320" s="12">
        <f t="shared" si="83"/>
        <v>41984.793657407412</v>
      </c>
      <c r="T1320" s="12">
        <f t="shared" si="8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4"/>
        <v>0.15103448275862069</v>
      </c>
      <c r="P1321" s="7">
        <f t="shared" si="82"/>
        <v>97.333333333333329</v>
      </c>
      <c r="Q1321" t="s">
        <v>8326</v>
      </c>
      <c r="R1321" t="s">
        <v>8328</v>
      </c>
      <c r="S1321" s="12">
        <f t="shared" si="83"/>
        <v>41816.562094907407</v>
      </c>
      <c r="T1321" s="12">
        <f t="shared" si="8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4"/>
        <v>5.0299999999999997E-3</v>
      </c>
      <c r="P1322" s="7">
        <f t="shared" si="82"/>
        <v>167.66666666666666</v>
      </c>
      <c r="Q1322" t="s">
        <v>8326</v>
      </c>
      <c r="R1322" t="s">
        <v>8328</v>
      </c>
      <c r="S1322" s="12">
        <f t="shared" si="83"/>
        <v>42705.440347222218</v>
      </c>
      <c r="T1322" s="12">
        <f t="shared" si="8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4"/>
        <v>1.3028138528138528E-2</v>
      </c>
      <c r="P1323" s="7">
        <f t="shared" si="82"/>
        <v>859.85714285714289</v>
      </c>
      <c r="Q1323" t="s">
        <v>8326</v>
      </c>
      <c r="R1323" t="s">
        <v>8328</v>
      </c>
      <c r="S1323" s="12">
        <f t="shared" si="83"/>
        <v>42697.49927083333</v>
      </c>
      <c r="T1323" s="12">
        <f t="shared" si="8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4"/>
        <v>3.0285714285714286E-3</v>
      </c>
      <c r="P1324" s="7">
        <f t="shared" si="82"/>
        <v>26.5</v>
      </c>
      <c r="Q1324" t="s">
        <v>8326</v>
      </c>
      <c r="R1324" t="s">
        <v>8328</v>
      </c>
      <c r="S1324" s="12">
        <f t="shared" si="83"/>
        <v>42115.406539351854</v>
      </c>
      <c r="T1324" s="12">
        <f t="shared" si="8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4"/>
        <v>8.8800000000000004E-2</v>
      </c>
      <c r="P1325" s="7">
        <f t="shared" si="82"/>
        <v>30.272727272727273</v>
      </c>
      <c r="Q1325" t="s">
        <v>8326</v>
      </c>
      <c r="R1325" t="s">
        <v>8328</v>
      </c>
      <c r="S1325" s="12">
        <f t="shared" si="83"/>
        <v>42451.448449074072</v>
      </c>
      <c r="T1325" s="12">
        <f t="shared" si="8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4"/>
        <v>9.8400000000000001E-2</v>
      </c>
      <c r="P1326" s="7">
        <f t="shared" si="82"/>
        <v>54.666666666666664</v>
      </c>
      <c r="Q1326" t="s">
        <v>8326</v>
      </c>
      <c r="R1326" t="s">
        <v>8328</v>
      </c>
      <c r="S1326" s="12">
        <f t="shared" si="83"/>
        <v>42626.383703703701</v>
      </c>
      <c r="T1326" s="12">
        <f t="shared" si="8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4"/>
        <v>2.4299999999999999E-2</v>
      </c>
      <c r="P1327" s="7">
        <f t="shared" si="82"/>
        <v>60.75</v>
      </c>
      <c r="Q1327" t="s">
        <v>8326</v>
      </c>
      <c r="R1327" t="s">
        <v>8328</v>
      </c>
      <c r="S1327" s="12">
        <f t="shared" si="83"/>
        <v>42703.836053240739</v>
      </c>
      <c r="T1327" s="12">
        <f t="shared" si="8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4"/>
        <v>1.1299999999999999E-2</v>
      </c>
      <c r="P1328" s="7">
        <f t="shared" si="82"/>
        <v>102.72727272727273</v>
      </c>
      <c r="Q1328" t="s">
        <v>8326</v>
      </c>
      <c r="R1328" t="s">
        <v>8328</v>
      </c>
      <c r="S1328" s="12">
        <f t="shared" si="83"/>
        <v>41974.541990740734</v>
      </c>
      <c r="T1328" s="12">
        <f t="shared" si="85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4"/>
        <v>3.5520833333333335E-2</v>
      </c>
      <c r="P1329" s="7">
        <f t="shared" si="82"/>
        <v>41.585365853658537</v>
      </c>
      <c r="Q1329" t="s">
        <v>8326</v>
      </c>
      <c r="R1329" t="s">
        <v>8328</v>
      </c>
      <c r="S1329" s="12">
        <f t="shared" si="83"/>
        <v>42123.428645833337</v>
      </c>
      <c r="T1329" s="12">
        <f t="shared" si="8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4"/>
        <v>2.3306666666666667E-2</v>
      </c>
      <c r="P1330" s="7">
        <f t="shared" si="82"/>
        <v>116.53333333333333</v>
      </c>
      <c r="Q1330" t="s">
        <v>8326</v>
      </c>
      <c r="R1330" t="s">
        <v>8328</v>
      </c>
      <c r="S1330" s="12">
        <f t="shared" si="83"/>
        <v>42612.392754629633</v>
      </c>
      <c r="T1330" s="12">
        <f t="shared" si="8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4"/>
        <v>8.1600000000000006E-3</v>
      </c>
      <c r="P1331" s="7">
        <f t="shared" si="82"/>
        <v>45.333333333333336</v>
      </c>
      <c r="Q1331" t="s">
        <v>8326</v>
      </c>
      <c r="R1331" t="s">
        <v>8328</v>
      </c>
      <c r="S1331" s="12">
        <f t="shared" si="83"/>
        <v>41934.971585648149</v>
      </c>
      <c r="T1331" s="12">
        <f t="shared" si="8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4"/>
        <v>0.22494285714285714</v>
      </c>
      <c r="P1332" s="7">
        <f t="shared" si="82"/>
        <v>157.46</v>
      </c>
      <c r="Q1332" t="s">
        <v>8326</v>
      </c>
      <c r="R1332" t="s">
        <v>8328</v>
      </c>
      <c r="S1332" s="12">
        <f t="shared" si="83"/>
        <v>42522.026724537034</v>
      </c>
      <c r="T1332" s="12">
        <f t="shared" si="8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4"/>
        <v>1.3668E-2</v>
      </c>
      <c r="P1333" s="7">
        <f t="shared" si="82"/>
        <v>100.5</v>
      </c>
      <c r="Q1333" t="s">
        <v>8326</v>
      </c>
      <c r="R1333" t="s">
        <v>8328</v>
      </c>
      <c r="S1333" s="12">
        <f t="shared" si="83"/>
        <v>42569.25409722222</v>
      </c>
      <c r="T1333" s="12">
        <f t="shared" si="8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4"/>
        <v>0</v>
      </c>
      <c r="P1334" s="7">
        <f t="shared" si="82"/>
        <v>0</v>
      </c>
      <c r="Q1334" t="s">
        <v>8326</v>
      </c>
      <c r="R1334" t="s">
        <v>8328</v>
      </c>
      <c r="S1334" s="12">
        <f t="shared" si="83"/>
        <v>42731.810277777782</v>
      </c>
      <c r="T1334" s="12">
        <f t="shared" si="8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4"/>
        <v>0</v>
      </c>
      <c r="P1335" s="7">
        <f t="shared" si="82"/>
        <v>0</v>
      </c>
      <c r="Q1335" t="s">
        <v>8326</v>
      </c>
      <c r="R1335" t="s">
        <v>8328</v>
      </c>
      <c r="S1335" s="12">
        <f t="shared" si="83"/>
        <v>41805.856770833336</v>
      </c>
      <c r="T1335" s="12">
        <f t="shared" si="8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4"/>
        <v>0.10754135338345865</v>
      </c>
      <c r="P1336" s="7">
        <f t="shared" si="82"/>
        <v>51.822463768115945</v>
      </c>
      <c r="Q1336" t="s">
        <v>8326</v>
      </c>
      <c r="R1336" t="s">
        <v>8328</v>
      </c>
      <c r="S1336" s="12">
        <f t="shared" si="83"/>
        <v>42410.524155092593</v>
      </c>
      <c r="T1336" s="12">
        <f t="shared" si="8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4"/>
        <v>0.1976</v>
      </c>
      <c r="P1337" s="7">
        <f t="shared" si="82"/>
        <v>308.75</v>
      </c>
      <c r="Q1337" t="s">
        <v>8326</v>
      </c>
      <c r="R1337" t="s">
        <v>8328</v>
      </c>
      <c r="S1337" s="12">
        <f t="shared" si="83"/>
        <v>42313.686365740738</v>
      </c>
      <c r="T1337" s="12">
        <f t="shared" si="8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4"/>
        <v>0.84946999999999995</v>
      </c>
      <c r="P1338" s="7">
        <f t="shared" si="82"/>
        <v>379.22767857142856</v>
      </c>
      <c r="Q1338" t="s">
        <v>8326</v>
      </c>
      <c r="R1338" t="s">
        <v>8328</v>
      </c>
      <c r="S1338" s="12">
        <f t="shared" si="83"/>
        <v>41955.613750000004</v>
      </c>
      <c r="T1338" s="12">
        <f t="shared" si="8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4"/>
        <v>0.49381999999999998</v>
      </c>
      <c r="P1339" s="7">
        <f t="shared" si="82"/>
        <v>176.36428571428573</v>
      </c>
      <c r="Q1339" t="s">
        <v>8326</v>
      </c>
      <c r="R1339" t="s">
        <v>8328</v>
      </c>
      <c r="S1339" s="12">
        <f t="shared" si="83"/>
        <v>42767.327303240745</v>
      </c>
      <c r="T1339" s="12">
        <f t="shared" si="8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4"/>
        <v>3.3033333333333331E-2</v>
      </c>
      <c r="P1340" s="7">
        <f t="shared" si="82"/>
        <v>66.066666666666663</v>
      </c>
      <c r="Q1340" t="s">
        <v>8326</v>
      </c>
      <c r="R1340" t="s">
        <v>8328</v>
      </c>
      <c r="S1340" s="12">
        <f t="shared" si="83"/>
        <v>42188.553622685184</v>
      </c>
      <c r="T1340" s="12">
        <f t="shared" si="8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4"/>
        <v>6.6339999999999996E-2</v>
      </c>
      <c r="P1341" s="7">
        <f t="shared" si="82"/>
        <v>89.648648648648646</v>
      </c>
      <c r="Q1341" t="s">
        <v>8326</v>
      </c>
      <c r="R1341" t="s">
        <v>8328</v>
      </c>
      <c r="S1341" s="12">
        <f t="shared" si="83"/>
        <v>41936.397164351853</v>
      </c>
      <c r="T1341" s="12">
        <f t="shared" si="8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4"/>
        <v>0</v>
      </c>
      <c r="P1342" s="7">
        <f t="shared" si="82"/>
        <v>0</v>
      </c>
      <c r="Q1342" t="s">
        <v>8326</v>
      </c>
      <c r="R1342" t="s">
        <v>8328</v>
      </c>
      <c r="S1342" s="12">
        <f t="shared" si="83"/>
        <v>41836.345520833333</v>
      </c>
      <c r="T1342" s="12">
        <f t="shared" si="8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4"/>
        <v>0.7036</v>
      </c>
      <c r="P1343" s="7">
        <f t="shared" si="82"/>
        <v>382.39130434782606</v>
      </c>
      <c r="Q1343" t="s">
        <v>8326</v>
      </c>
      <c r="R1343" t="s">
        <v>8328</v>
      </c>
      <c r="S1343" s="12">
        <f t="shared" si="83"/>
        <v>42612.374039351853</v>
      </c>
      <c r="T1343" s="12">
        <f t="shared" si="8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4"/>
        <v>2E-3</v>
      </c>
      <c r="P1344" s="7">
        <f t="shared" si="82"/>
        <v>100</v>
      </c>
      <c r="Q1344" t="s">
        <v>8326</v>
      </c>
      <c r="R1344" t="s">
        <v>8328</v>
      </c>
      <c r="S1344" s="12">
        <f t="shared" si="83"/>
        <v>42172.566423611104</v>
      </c>
      <c r="T1344" s="12">
        <f t="shared" si="85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4"/>
        <v>1.02298</v>
      </c>
      <c r="P1345" s="7">
        <f t="shared" ref="P1345:P1408" si="86">IFERROR(E1345/L1345,0)</f>
        <v>158.35603715170279</v>
      </c>
      <c r="Q1345" t="s">
        <v>8326</v>
      </c>
      <c r="R1345" t="s">
        <v>8328</v>
      </c>
      <c r="S1345" s="12">
        <f t="shared" si="83"/>
        <v>42542.276423611111</v>
      </c>
      <c r="T1345" s="12">
        <f t="shared" si="8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4"/>
        <v>3.7773333333333334</v>
      </c>
      <c r="P1346" s="7">
        <f t="shared" si="86"/>
        <v>40.762589928057551</v>
      </c>
      <c r="Q1346" t="s">
        <v>8326</v>
      </c>
      <c r="R1346" t="s">
        <v>8328</v>
      </c>
      <c r="S1346" s="12">
        <f t="shared" si="83"/>
        <v>42522.539803240739</v>
      </c>
      <c r="T1346" s="12">
        <f t="shared" si="8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7">
        <f t="shared" si="86"/>
        <v>53.571428571428569</v>
      </c>
      <c r="Q1347" t="s">
        <v>8329</v>
      </c>
      <c r="R1347" t="s">
        <v>8330</v>
      </c>
      <c r="S1347" s="12">
        <f t="shared" ref="S1347:T1410" si="87">(((J1347/60)/60)/24)+DATE(1970,1,1)+(-6/24)</f>
        <v>41799.564340277779</v>
      </c>
      <c r="T1347" s="12">
        <f t="shared" si="85"/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6"/>
        <v>48.449664429530202</v>
      </c>
      <c r="Q1348" t="s">
        <v>8329</v>
      </c>
      <c r="R1348" t="s">
        <v>8330</v>
      </c>
      <c r="S1348" s="12">
        <f t="shared" si="87"/>
        <v>41421.825821759259</v>
      </c>
      <c r="T1348" s="12">
        <f t="shared" si="85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6"/>
        <v>82.41935483870968</v>
      </c>
      <c r="Q1349" t="s">
        <v>8329</v>
      </c>
      <c r="R1349" t="s">
        <v>8330</v>
      </c>
      <c r="S1349" s="12">
        <f t="shared" si="87"/>
        <v>42040.388020833328</v>
      </c>
      <c r="T1349" s="12">
        <f t="shared" si="85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6"/>
        <v>230.19230769230768</v>
      </c>
      <c r="Q1350" t="s">
        <v>8329</v>
      </c>
      <c r="R1350" t="s">
        <v>8330</v>
      </c>
      <c r="S1350" s="12">
        <f t="shared" si="87"/>
        <v>41963.256168981476</v>
      </c>
      <c r="T1350" s="12">
        <f t="shared" si="85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ref="O1351:O1414" si="88">(E1351/D1351)</f>
        <v>2.0419999999999998</v>
      </c>
      <c r="P1351" s="7">
        <f t="shared" si="86"/>
        <v>59.360465116279073</v>
      </c>
      <c r="Q1351" t="s">
        <v>8329</v>
      </c>
      <c r="R1351" t="s">
        <v>8330</v>
      </c>
      <c r="S1351" s="12">
        <f t="shared" si="87"/>
        <v>42317.08258101852</v>
      </c>
      <c r="T1351" s="12">
        <f t="shared" si="85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8"/>
        <v>1.0405</v>
      </c>
      <c r="P1352" s="7">
        <f t="shared" si="86"/>
        <v>66.698717948717942</v>
      </c>
      <c r="Q1352" t="s">
        <v>8329</v>
      </c>
      <c r="R1352" t="s">
        <v>8330</v>
      </c>
      <c r="S1352" s="12">
        <f t="shared" si="87"/>
        <v>42333.763124999998</v>
      </c>
      <c r="T1352" s="12">
        <f t="shared" si="85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8"/>
        <v>1.0126500000000001</v>
      </c>
      <c r="P1353" s="7">
        <f t="shared" si="86"/>
        <v>168.77500000000001</v>
      </c>
      <c r="Q1353" t="s">
        <v>8329</v>
      </c>
      <c r="R1353" t="s">
        <v>8330</v>
      </c>
      <c r="S1353" s="12">
        <f t="shared" si="87"/>
        <v>42382.49009259259</v>
      </c>
      <c r="T1353" s="12">
        <f t="shared" ref="T1353:T1416" si="89">(((I1353/60)/60)/24)+DATE(1970,1,1)+(-6/24)</f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8"/>
        <v>1.3613999999999999</v>
      </c>
      <c r="P1354" s="7">
        <f t="shared" si="86"/>
        <v>59.973568281938327</v>
      </c>
      <c r="Q1354" t="s">
        <v>8329</v>
      </c>
      <c r="R1354" t="s">
        <v>8330</v>
      </c>
      <c r="S1354" s="12">
        <f t="shared" si="87"/>
        <v>42200.328310185185</v>
      </c>
      <c r="T1354" s="12">
        <f t="shared" si="89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8"/>
        <v>1.3360000000000001</v>
      </c>
      <c r="P1355" s="7">
        <f t="shared" si="86"/>
        <v>31.80952380952381</v>
      </c>
      <c r="Q1355" t="s">
        <v>8329</v>
      </c>
      <c r="R1355" t="s">
        <v>8330</v>
      </c>
      <c r="S1355" s="12">
        <f t="shared" si="87"/>
        <v>41308.86791666667</v>
      </c>
      <c r="T1355" s="12">
        <f t="shared" si="89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8"/>
        <v>1.3025</v>
      </c>
      <c r="P1356" s="7">
        <f t="shared" si="86"/>
        <v>24.421875</v>
      </c>
      <c r="Q1356" t="s">
        <v>8329</v>
      </c>
      <c r="R1356" t="s">
        <v>8330</v>
      </c>
      <c r="S1356" s="12">
        <f t="shared" si="87"/>
        <v>42502.557627314818</v>
      </c>
      <c r="T1356" s="12">
        <f t="shared" si="89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8"/>
        <v>1.2267999999999999</v>
      </c>
      <c r="P1357" s="7">
        <f t="shared" si="86"/>
        <v>25.347107438016529</v>
      </c>
      <c r="Q1357" t="s">
        <v>8329</v>
      </c>
      <c r="R1357" t="s">
        <v>8330</v>
      </c>
      <c r="S1357" s="12">
        <f t="shared" si="87"/>
        <v>41213.004687499997</v>
      </c>
      <c r="T1357" s="12">
        <f t="shared" si="89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8"/>
        <v>1.8281058823529412</v>
      </c>
      <c r="P1358" s="7">
        <f t="shared" si="86"/>
        <v>71.443218390804603</v>
      </c>
      <c r="Q1358" t="s">
        <v>8329</v>
      </c>
      <c r="R1358" t="s">
        <v>8330</v>
      </c>
      <c r="S1358" s="12">
        <f t="shared" si="87"/>
        <v>41429.788888888892</v>
      </c>
      <c r="T1358" s="12">
        <f t="shared" si="89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8"/>
        <v>1.2529999999999999</v>
      </c>
      <c r="P1359" s="7">
        <f t="shared" si="86"/>
        <v>38.553846153846152</v>
      </c>
      <c r="Q1359" t="s">
        <v>8329</v>
      </c>
      <c r="R1359" t="s">
        <v>8330</v>
      </c>
      <c r="S1359" s="12">
        <f t="shared" si="87"/>
        <v>41304.712233796294</v>
      </c>
      <c r="T1359" s="12">
        <f t="shared" si="89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8"/>
        <v>1.1166666666666667</v>
      </c>
      <c r="P1360" s="7">
        <f t="shared" si="86"/>
        <v>68.367346938775512</v>
      </c>
      <c r="Q1360" t="s">
        <v>8329</v>
      </c>
      <c r="R1360" t="s">
        <v>8330</v>
      </c>
      <c r="S1360" s="12">
        <f t="shared" si="87"/>
        <v>40689.320868055554</v>
      </c>
      <c r="T1360" s="12">
        <f t="shared" si="89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8"/>
        <v>1.1575757575757575</v>
      </c>
      <c r="P1361" s="7">
        <f t="shared" si="86"/>
        <v>40.210526315789473</v>
      </c>
      <c r="Q1361" t="s">
        <v>8329</v>
      </c>
      <c r="R1361" t="s">
        <v>8330</v>
      </c>
      <c r="S1361" s="12">
        <f t="shared" si="87"/>
        <v>40668.564699074072</v>
      </c>
      <c r="T1361" s="12">
        <f t="shared" si="89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8"/>
        <v>1.732</v>
      </c>
      <c r="P1362" s="7">
        <f t="shared" si="86"/>
        <v>32.074074074074076</v>
      </c>
      <c r="Q1362" t="s">
        <v>8329</v>
      </c>
      <c r="R1362" t="s">
        <v>8330</v>
      </c>
      <c r="S1362" s="12">
        <f t="shared" si="87"/>
        <v>41095.650694444441</v>
      </c>
      <c r="T1362" s="12">
        <f t="shared" si="89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8"/>
        <v>1.2598333333333334</v>
      </c>
      <c r="P1363" s="7">
        <f t="shared" si="86"/>
        <v>28.632575757575758</v>
      </c>
      <c r="Q1363" t="s">
        <v>8329</v>
      </c>
      <c r="R1363" t="s">
        <v>8330</v>
      </c>
      <c r="S1363" s="12">
        <f t="shared" si="87"/>
        <v>41781.467268518521</v>
      </c>
      <c r="T1363" s="12">
        <f t="shared" si="89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8"/>
        <v>1.091</v>
      </c>
      <c r="P1364" s="7">
        <f t="shared" si="86"/>
        <v>43.64</v>
      </c>
      <c r="Q1364" t="s">
        <v>8329</v>
      </c>
      <c r="R1364" t="s">
        <v>8330</v>
      </c>
      <c r="S1364" s="12">
        <f t="shared" si="87"/>
        <v>41464.684386574074</v>
      </c>
      <c r="T1364" s="12">
        <f t="shared" si="89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8"/>
        <v>1</v>
      </c>
      <c r="P1365" s="7">
        <f t="shared" si="86"/>
        <v>40</v>
      </c>
      <c r="Q1365" t="s">
        <v>8329</v>
      </c>
      <c r="R1365" t="s">
        <v>8330</v>
      </c>
      <c r="S1365" s="12">
        <f t="shared" si="87"/>
        <v>42396.5940625</v>
      </c>
      <c r="T1365" s="12">
        <f t="shared" si="89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8"/>
        <v>1.1864285714285714</v>
      </c>
      <c r="P1366" s="7">
        <f t="shared" si="86"/>
        <v>346.04166666666669</v>
      </c>
      <c r="Q1366" t="s">
        <v>8329</v>
      </c>
      <c r="R1366" t="s">
        <v>8330</v>
      </c>
      <c r="S1366" s="12">
        <f t="shared" si="87"/>
        <v>41951.445671296293</v>
      </c>
      <c r="T1366" s="12">
        <f t="shared" si="89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8"/>
        <v>1.0026666666666666</v>
      </c>
      <c r="P1367" s="7">
        <f t="shared" si="86"/>
        <v>81.739130434782609</v>
      </c>
      <c r="Q1367" t="s">
        <v>8314</v>
      </c>
      <c r="R1367" t="s">
        <v>8311</v>
      </c>
      <c r="S1367" s="12">
        <f t="shared" si="87"/>
        <v>42049.483240740738</v>
      </c>
      <c r="T1367" s="12">
        <f t="shared" si="89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8"/>
        <v>1.2648920000000001</v>
      </c>
      <c r="P1368" s="7">
        <f t="shared" si="86"/>
        <v>64.535306122448986</v>
      </c>
      <c r="Q1368" t="s">
        <v>8314</v>
      </c>
      <c r="R1368" t="s">
        <v>8311</v>
      </c>
      <c r="S1368" s="12">
        <f t="shared" si="87"/>
        <v>41924.746099537035</v>
      </c>
      <c r="T1368" s="12">
        <f t="shared" si="89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8"/>
        <v>1.1426000000000001</v>
      </c>
      <c r="P1369" s="7">
        <f t="shared" si="86"/>
        <v>63.477777777777774</v>
      </c>
      <c r="Q1369" t="s">
        <v>8314</v>
      </c>
      <c r="R1369" t="s">
        <v>8311</v>
      </c>
      <c r="S1369" s="12">
        <f t="shared" si="87"/>
        <v>42291.752893518518</v>
      </c>
      <c r="T1369" s="12">
        <f t="shared" si="89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8"/>
        <v>1.107</v>
      </c>
      <c r="P1370" s="7">
        <f t="shared" si="86"/>
        <v>63.620689655172413</v>
      </c>
      <c r="Q1370" t="s">
        <v>8314</v>
      </c>
      <c r="R1370" t="s">
        <v>8311</v>
      </c>
      <c r="S1370" s="12">
        <f t="shared" si="87"/>
        <v>42145.940902777773</v>
      </c>
      <c r="T1370" s="12">
        <f t="shared" si="89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8"/>
        <v>1.0534805315203954</v>
      </c>
      <c r="P1371" s="7">
        <f t="shared" si="86"/>
        <v>83.967068965517228</v>
      </c>
      <c r="Q1371" t="s">
        <v>8314</v>
      </c>
      <c r="R1371" t="s">
        <v>8311</v>
      </c>
      <c r="S1371" s="12">
        <f t="shared" si="87"/>
        <v>41710.344282407408</v>
      </c>
      <c r="T1371" s="12">
        <f t="shared" si="89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8"/>
        <v>1.0366666666666666</v>
      </c>
      <c r="P1372" s="7">
        <f t="shared" si="86"/>
        <v>77.75</v>
      </c>
      <c r="Q1372" t="s">
        <v>8314</v>
      </c>
      <c r="R1372" t="s">
        <v>8311</v>
      </c>
      <c r="S1372" s="12">
        <f t="shared" si="87"/>
        <v>41547.75335648148</v>
      </c>
      <c r="T1372" s="12">
        <f t="shared" si="89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8"/>
        <v>1.0708672667523933</v>
      </c>
      <c r="P1373" s="7">
        <f t="shared" si="86"/>
        <v>107.07142857142857</v>
      </c>
      <c r="Q1373" t="s">
        <v>8314</v>
      </c>
      <c r="R1373" t="s">
        <v>8311</v>
      </c>
      <c r="S1373" s="12">
        <f t="shared" si="87"/>
        <v>42101.508587962962</v>
      </c>
      <c r="T1373" s="12">
        <f t="shared" si="89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8"/>
        <v>1.24</v>
      </c>
      <c r="P1374" s="7">
        <f t="shared" si="86"/>
        <v>38.75</v>
      </c>
      <c r="Q1374" t="s">
        <v>8314</v>
      </c>
      <c r="R1374" t="s">
        <v>8311</v>
      </c>
      <c r="S1374" s="12">
        <f t="shared" si="87"/>
        <v>41072.489953703705</v>
      </c>
      <c r="T1374" s="12">
        <f t="shared" si="89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8"/>
        <v>1.0501</v>
      </c>
      <c r="P1375" s="7">
        <f t="shared" si="86"/>
        <v>201.94230769230768</v>
      </c>
      <c r="Q1375" t="s">
        <v>8314</v>
      </c>
      <c r="R1375" t="s">
        <v>8311</v>
      </c>
      <c r="S1375" s="12">
        <f t="shared" si="87"/>
        <v>42704.70177083333</v>
      </c>
      <c r="T1375" s="12">
        <f t="shared" si="89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8"/>
        <v>1.8946666666666667</v>
      </c>
      <c r="P1376" s="7">
        <f t="shared" si="86"/>
        <v>43.060606060606062</v>
      </c>
      <c r="Q1376" t="s">
        <v>8314</v>
      </c>
      <c r="R1376" t="s">
        <v>8311</v>
      </c>
      <c r="S1376" s="12">
        <f t="shared" si="87"/>
        <v>42423.911898148144</v>
      </c>
      <c r="T1376" s="12">
        <f t="shared" si="89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8"/>
        <v>1.7132499999999999</v>
      </c>
      <c r="P1377" s="7">
        <f t="shared" si="86"/>
        <v>62.871559633027523</v>
      </c>
      <c r="Q1377" t="s">
        <v>8314</v>
      </c>
      <c r="R1377" t="s">
        <v>8311</v>
      </c>
      <c r="S1377" s="12">
        <f t="shared" si="87"/>
        <v>42719.816192129627</v>
      </c>
      <c r="T1377" s="12">
        <f t="shared" si="89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8"/>
        <v>2.5248648648648651</v>
      </c>
      <c r="P1378" s="7">
        <f t="shared" si="86"/>
        <v>55.607142857142854</v>
      </c>
      <c r="Q1378" t="s">
        <v>8314</v>
      </c>
      <c r="R1378" t="s">
        <v>8311</v>
      </c>
      <c r="S1378" s="12">
        <f t="shared" si="87"/>
        <v>42677.419050925921</v>
      </c>
      <c r="T1378" s="12">
        <f t="shared" si="89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8"/>
        <v>1.1615384615384616</v>
      </c>
      <c r="P1379" s="7">
        <f t="shared" si="86"/>
        <v>48.70967741935484</v>
      </c>
      <c r="Q1379" t="s">
        <v>8314</v>
      </c>
      <c r="R1379" t="s">
        <v>8311</v>
      </c>
      <c r="S1379" s="12">
        <f t="shared" si="87"/>
        <v>42746.969560185185</v>
      </c>
      <c r="T1379" s="12">
        <f t="shared" si="89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8"/>
        <v>2.0335000000000001</v>
      </c>
      <c r="P1380" s="7">
        <f t="shared" si="86"/>
        <v>30.578947368421051</v>
      </c>
      <c r="Q1380" t="s">
        <v>8314</v>
      </c>
      <c r="R1380" t="s">
        <v>8311</v>
      </c>
      <c r="S1380" s="12">
        <f t="shared" si="87"/>
        <v>42568.509374999994</v>
      </c>
      <c r="T1380" s="12">
        <f t="shared" si="89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8"/>
        <v>1.1160000000000001</v>
      </c>
      <c r="P1381" s="7">
        <f t="shared" si="86"/>
        <v>73.907284768211923</v>
      </c>
      <c r="Q1381" t="s">
        <v>8314</v>
      </c>
      <c r="R1381" t="s">
        <v>8311</v>
      </c>
      <c r="S1381" s="12">
        <f t="shared" si="87"/>
        <v>42130.241620370376</v>
      </c>
      <c r="T1381" s="12">
        <f t="shared" si="89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8"/>
        <v>4.24</v>
      </c>
      <c r="P1382" s="7">
        <f t="shared" si="86"/>
        <v>21.2</v>
      </c>
      <c r="Q1382" t="s">
        <v>8314</v>
      </c>
      <c r="R1382" t="s">
        <v>8311</v>
      </c>
      <c r="S1382" s="12">
        <f t="shared" si="87"/>
        <v>42141.512800925921</v>
      </c>
      <c r="T1382" s="12">
        <f t="shared" si="89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8"/>
        <v>1.071</v>
      </c>
      <c r="P1383" s="7">
        <f t="shared" si="86"/>
        <v>73.356164383561648</v>
      </c>
      <c r="Q1383" t="s">
        <v>8314</v>
      </c>
      <c r="R1383" t="s">
        <v>8311</v>
      </c>
      <c r="S1383" s="12">
        <f t="shared" si="87"/>
        <v>42702.964409722219</v>
      </c>
      <c r="T1383" s="12">
        <f t="shared" si="89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8"/>
        <v>1.043625</v>
      </c>
      <c r="P1384" s="7">
        <f t="shared" si="86"/>
        <v>56.412162162162161</v>
      </c>
      <c r="Q1384" t="s">
        <v>8314</v>
      </c>
      <c r="R1384" t="s">
        <v>8311</v>
      </c>
      <c r="S1384" s="12">
        <f t="shared" si="87"/>
        <v>41370.550185185188</v>
      </c>
      <c r="T1384" s="12">
        <f t="shared" si="89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8"/>
        <v>2.124090909090909</v>
      </c>
      <c r="P1385" s="7">
        <f t="shared" si="86"/>
        <v>50.247311827956992</v>
      </c>
      <c r="Q1385" t="s">
        <v>8314</v>
      </c>
      <c r="R1385" t="s">
        <v>8311</v>
      </c>
      <c r="S1385" s="12">
        <f t="shared" si="87"/>
        <v>42706.824976851851</v>
      </c>
      <c r="T1385" s="12">
        <f t="shared" si="89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8"/>
        <v>1.2408571428571429</v>
      </c>
      <c r="P1386" s="7">
        <f t="shared" si="86"/>
        <v>68.936507936507937</v>
      </c>
      <c r="Q1386" t="s">
        <v>8314</v>
      </c>
      <c r="R1386" t="s">
        <v>8311</v>
      </c>
      <c r="S1386" s="12">
        <f t="shared" si="87"/>
        <v>42160.485208333332</v>
      </c>
      <c r="T1386" s="12">
        <f t="shared" si="89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8"/>
        <v>1.10406125</v>
      </c>
      <c r="P1387" s="7">
        <f t="shared" si="86"/>
        <v>65.914104477611943</v>
      </c>
      <c r="Q1387" t="s">
        <v>8314</v>
      </c>
      <c r="R1387" t="s">
        <v>8311</v>
      </c>
      <c r="S1387" s="12">
        <f t="shared" si="87"/>
        <v>42433.438900462963</v>
      </c>
      <c r="T1387" s="12">
        <f t="shared" si="89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8"/>
        <v>2.1875</v>
      </c>
      <c r="P1388" s="7">
        <f t="shared" si="86"/>
        <v>62.5</v>
      </c>
      <c r="Q1388" t="s">
        <v>8314</v>
      </c>
      <c r="R1388" t="s">
        <v>8311</v>
      </c>
      <c r="S1388" s="12">
        <f t="shared" si="87"/>
        <v>42184.396863425922</v>
      </c>
      <c r="T1388" s="12">
        <f t="shared" si="89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8"/>
        <v>1.36625</v>
      </c>
      <c r="P1389" s="7">
        <f t="shared" si="86"/>
        <v>70.064102564102569</v>
      </c>
      <c r="Q1389" t="s">
        <v>8314</v>
      </c>
      <c r="R1389" t="s">
        <v>8311</v>
      </c>
      <c r="S1389" s="12">
        <f t="shared" si="87"/>
        <v>42126.67123842593</v>
      </c>
      <c r="T1389" s="12">
        <f t="shared" si="89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8"/>
        <v>1.348074</v>
      </c>
      <c r="P1390" s="7">
        <f t="shared" si="86"/>
        <v>60.181874999999998</v>
      </c>
      <c r="Q1390" t="s">
        <v>8314</v>
      </c>
      <c r="R1390" t="s">
        <v>8311</v>
      </c>
      <c r="S1390" s="12">
        <f t="shared" si="87"/>
        <v>42634.364780092597</v>
      </c>
      <c r="T1390" s="12">
        <f t="shared" si="89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8"/>
        <v>1.454</v>
      </c>
      <c r="P1391" s="7">
        <f t="shared" si="86"/>
        <v>21.382352941176471</v>
      </c>
      <c r="Q1391" t="s">
        <v>8314</v>
      </c>
      <c r="R1391" t="s">
        <v>8311</v>
      </c>
      <c r="S1391" s="12">
        <f t="shared" si="87"/>
        <v>42565.230983796297</v>
      </c>
      <c r="T1391" s="12">
        <f t="shared" si="89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8"/>
        <v>1.0910714285714285</v>
      </c>
      <c r="P1392" s="7">
        <f t="shared" si="86"/>
        <v>160.78947368421052</v>
      </c>
      <c r="Q1392" t="s">
        <v>8314</v>
      </c>
      <c r="R1392" t="s">
        <v>8311</v>
      </c>
      <c r="S1392" s="12">
        <f t="shared" si="87"/>
        <v>42087.553310185183</v>
      </c>
      <c r="T1392" s="12">
        <f t="shared" si="89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8"/>
        <v>1.1020000000000001</v>
      </c>
      <c r="P1393" s="7">
        <f t="shared" si="86"/>
        <v>42.384615384615387</v>
      </c>
      <c r="Q1393" t="s">
        <v>8314</v>
      </c>
      <c r="R1393" t="s">
        <v>8311</v>
      </c>
      <c r="S1393" s="12">
        <f t="shared" si="87"/>
        <v>42193.400671296295</v>
      </c>
      <c r="T1393" s="12">
        <f t="shared" si="89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8"/>
        <v>1.1364000000000001</v>
      </c>
      <c r="P1394" s="7">
        <f t="shared" si="86"/>
        <v>27.317307692307693</v>
      </c>
      <c r="Q1394" t="s">
        <v>8314</v>
      </c>
      <c r="R1394" t="s">
        <v>8311</v>
      </c>
      <c r="S1394" s="12">
        <f t="shared" si="87"/>
        <v>42400.904930555553</v>
      </c>
      <c r="T1394" s="12">
        <f t="shared" si="89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8"/>
        <v>1.0235000000000001</v>
      </c>
      <c r="P1395" s="7">
        <f t="shared" si="86"/>
        <v>196.82692307692307</v>
      </c>
      <c r="Q1395" t="s">
        <v>8314</v>
      </c>
      <c r="R1395" t="s">
        <v>8311</v>
      </c>
      <c r="S1395" s="12">
        <f t="shared" si="87"/>
        <v>42553.431979166664</v>
      </c>
      <c r="T1395" s="12">
        <f t="shared" si="89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8"/>
        <v>1.2213333333333334</v>
      </c>
      <c r="P1396" s="7">
        <f t="shared" si="86"/>
        <v>53.882352941176471</v>
      </c>
      <c r="Q1396" t="s">
        <v>8314</v>
      </c>
      <c r="R1396" t="s">
        <v>8311</v>
      </c>
      <c r="S1396" s="12">
        <f t="shared" si="87"/>
        <v>42751.894976851851</v>
      </c>
      <c r="T1396" s="12">
        <f t="shared" si="89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8"/>
        <v>1.1188571428571428</v>
      </c>
      <c r="P1397" s="7">
        <f t="shared" si="86"/>
        <v>47.756097560975611</v>
      </c>
      <c r="Q1397" t="s">
        <v>8314</v>
      </c>
      <c r="R1397" t="s">
        <v>8311</v>
      </c>
      <c r="S1397" s="12">
        <f t="shared" si="87"/>
        <v>42719.65834490741</v>
      </c>
      <c r="T1397" s="12">
        <f t="shared" si="89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8"/>
        <v>1.073</v>
      </c>
      <c r="P1398" s="7">
        <f t="shared" si="86"/>
        <v>88.191780821917803</v>
      </c>
      <c r="Q1398" t="s">
        <v>8314</v>
      </c>
      <c r="R1398" t="s">
        <v>8311</v>
      </c>
      <c r="S1398" s="12">
        <f t="shared" si="87"/>
        <v>42018.74863425926</v>
      </c>
      <c r="T1398" s="12">
        <f t="shared" si="89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8"/>
        <v>1.1385000000000001</v>
      </c>
      <c r="P1399" s="7">
        <f t="shared" si="86"/>
        <v>72.056962025316452</v>
      </c>
      <c r="Q1399" t="s">
        <v>8314</v>
      </c>
      <c r="R1399" t="s">
        <v>8311</v>
      </c>
      <c r="S1399" s="12">
        <f t="shared" si="87"/>
        <v>42640.667939814812</v>
      </c>
      <c r="T1399" s="12">
        <f t="shared" si="89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8"/>
        <v>1.0968181818181819</v>
      </c>
      <c r="P1400" s="7">
        <f t="shared" si="86"/>
        <v>74.246153846153845</v>
      </c>
      <c r="Q1400" t="s">
        <v>8314</v>
      </c>
      <c r="R1400" t="s">
        <v>8311</v>
      </c>
      <c r="S1400" s="12">
        <f t="shared" si="87"/>
        <v>42526.624236111107</v>
      </c>
      <c r="T1400" s="12">
        <f t="shared" si="89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8"/>
        <v>1.2614444444444444</v>
      </c>
      <c r="P1401" s="7">
        <f t="shared" si="86"/>
        <v>61.701086956521742</v>
      </c>
      <c r="Q1401" t="s">
        <v>8314</v>
      </c>
      <c r="R1401" t="s">
        <v>8311</v>
      </c>
      <c r="S1401" s="12">
        <f t="shared" si="87"/>
        <v>41888.754317129627</v>
      </c>
      <c r="T1401" s="12">
        <f t="shared" si="89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8"/>
        <v>1.6742857142857144</v>
      </c>
      <c r="P1402" s="7">
        <f t="shared" si="86"/>
        <v>17.235294117647058</v>
      </c>
      <c r="Q1402" t="s">
        <v>8314</v>
      </c>
      <c r="R1402" t="s">
        <v>8311</v>
      </c>
      <c r="S1402" s="12">
        <f t="shared" si="87"/>
        <v>42498.091122685189</v>
      </c>
      <c r="T1402" s="12">
        <f t="shared" si="89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8"/>
        <v>4.9652000000000003</v>
      </c>
      <c r="P1403" s="7">
        <f t="shared" si="86"/>
        <v>51.720833333333331</v>
      </c>
      <c r="Q1403" t="s">
        <v>8314</v>
      </c>
      <c r="R1403" t="s">
        <v>8311</v>
      </c>
      <c r="S1403" s="12">
        <f t="shared" si="87"/>
        <v>41399.74622685185</v>
      </c>
      <c r="T1403" s="12">
        <f t="shared" si="89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8"/>
        <v>1.0915999999999999</v>
      </c>
      <c r="P1404" s="7">
        <f t="shared" si="86"/>
        <v>24.150442477876105</v>
      </c>
      <c r="Q1404" t="s">
        <v>8314</v>
      </c>
      <c r="R1404" t="s">
        <v>8311</v>
      </c>
      <c r="S1404" s="12">
        <f t="shared" si="87"/>
        <v>42064.803368055553</v>
      </c>
      <c r="T1404" s="12">
        <f t="shared" si="89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8"/>
        <v>1.0257499999999999</v>
      </c>
      <c r="P1405" s="7">
        <f t="shared" si="86"/>
        <v>62.166666666666664</v>
      </c>
      <c r="Q1405" t="s">
        <v>8314</v>
      </c>
      <c r="R1405" t="s">
        <v>8311</v>
      </c>
      <c r="S1405" s="12">
        <f t="shared" si="87"/>
        <v>41450.812905092593</v>
      </c>
      <c r="T1405" s="12">
        <f t="shared" si="89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8"/>
        <v>1.6620689655172414E-2</v>
      </c>
      <c r="P1406" s="7">
        <f t="shared" si="86"/>
        <v>48.2</v>
      </c>
      <c r="Q1406" t="s">
        <v>8314</v>
      </c>
      <c r="R1406" t="s">
        <v>8311</v>
      </c>
      <c r="S1406" s="12">
        <f t="shared" si="87"/>
        <v>42032.260243055556</v>
      </c>
      <c r="T1406" s="12">
        <f t="shared" si="89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8"/>
        <v>4.1999999999999997E-3</v>
      </c>
      <c r="P1407" s="7">
        <f t="shared" si="86"/>
        <v>6.1764705882352944</v>
      </c>
      <c r="Q1407" t="s">
        <v>8329</v>
      </c>
      <c r="R1407" t="s">
        <v>8344</v>
      </c>
      <c r="S1407" s="12">
        <f t="shared" si="87"/>
        <v>41941.430567129632</v>
      </c>
      <c r="T1407" s="12">
        <f t="shared" si="89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8"/>
        <v>1.25E-3</v>
      </c>
      <c r="P1408" s="7">
        <f t="shared" si="86"/>
        <v>5</v>
      </c>
      <c r="Q1408" t="s">
        <v>8329</v>
      </c>
      <c r="R1408" t="s">
        <v>8344</v>
      </c>
      <c r="S1408" s="12">
        <f t="shared" si="87"/>
        <v>42297.182951388888</v>
      </c>
      <c r="T1408" s="12">
        <f t="shared" si="89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8"/>
        <v>5.0000000000000001E-3</v>
      </c>
      <c r="P1409" s="7">
        <f t="shared" ref="P1409:P1472" si="90">IFERROR(E1409/L1409,0)</f>
        <v>7.5</v>
      </c>
      <c r="Q1409" t="s">
        <v>8329</v>
      </c>
      <c r="R1409" t="s">
        <v>8344</v>
      </c>
      <c r="S1409" s="12">
        <f t="shared" si="87"/>
        <v>41838.286782407406</v>
      </c>
      <c r="T1409" s="12">
        <f t="shared" si="89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8"/>
        <v>7.1999999999999995E-2</v>
      </c>
      <c r="P1410" s="7">
        <f t="shared" si="90"/>
        <v>12</v>
      </c>
      <c r="Q1410" t="s">
        <v>8329</v>
      </c>
      <c r="R1410" t="s">
        <v>8344</v>
      </c>
      <c r="S1410" s="12">
        <f t="shared" si="87"/>
        <v>42291.622175925921</v>
      </c>
      <c r="T1410" s="12">
        <f t="shared" si="89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>
        <f t="shared" si="90"/>
        <v>0</v>
      </c>
      <c r="Q1411" t="s">
        <v>8329</v>
      </c>
      <c r="R1411" t="s">
        <v>8344</v>
      </c>
      <c r="S1411" s="12">
        <f t="shared" ref="S1411:T1474" si="91">(((J1411/60)/60)/24)+DATE(1970,1,1)+(-6/24)</f>
        <v>41944.883506944447</v>
      </c>
      <c r="T1411" s="12">
        <f t="shared" si="89"/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90"/>
        <v>1</v>
      </c>
      <c r="Q1412" t="s">
        <v>8329</v>
      </c>
      <c r="R1412" t="s">
        <v>8344</v>
      </c>
      <c r="S1412" s="12">
        <f t="shared" si="91"/>
        <v>42479.068518518514</v>
      </c>
      <c r="T1412" s="12">
        <f t="shared" si="89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90"/>
        <v>2.3333333333333335</v>
      </c>
      <c r="Q1413" t="s">
        <v>8329</v>
      </c>
      <c r="R1413" t="s">
        <v>8344</v>
      </c>
      <c r="S1413" s="12">
        <f t="shared" si="91"/>
        <v>42012.809027777781</v>
      </c>
      <c r="T1413" s="12">
        <f t="shared" si="89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90"/>
        <v>24.615384615384617</v>
      </c>
      <c r="Q1414" t="s">
        <v>8329</v>
      </c>
      <c r="R1414" t="s">
        <v>8344</v>
      </c>
      <c r="S1414" s="12">
        <f t="shared" si="91"/>
        <v>41946.813645833332</v>
      </c>
      <c r="T1414" s="12">
        <f t="shared" si="89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ref="O1415:O1478" si="92">(E1415/D1415)</f>
        <v>0.05</v>
      </c>
      <c r="P1415" s="7">
        <f t="shared" si="90"/>
        <v>100</v>
      </c>
      <c r="Q1415" t="s">
        <v>8329</v>
      </c>
      <c r="R1415" t="s">
        <v>8344</v>
      </c>
      <c r="S1415" s="12">
        <f t="shared" si="91"/>
        <v>42360.187152777777</v>
      </c>
      <c r="T1415" s="12">
        <f t="shared" si="89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2"/>
        <v>2E-3</v>
      </c>
      <c r="P1416" s="7">
        <f t="shared" si="90"/>
        <v>1</v>
      </c>
      <c r="Q1416" t="s">
        <v>8329</v>
      </c>
      <c r="R1416" t="s">
        <v>8344</v>
      </c>
      <c r="S1416" s="12">
        <f t="shared" si="91"/>
        <v>42708.00309027778</v>
      </c>
      <c r="T1416" s="12">
        <f t="shared" si="89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2"/>
        <v>0.18181818181818182</v>
      </c>
      <c r="P1417" s="7">
        <f t="shared" si="90"/>
        <v>88.888888888888886</v>
      </c>
      <c r="Q1417" t="s">
        <v>8329</v>
      </c>
      <c r="R1417" t="s">
        <v>8344</v>
      </c>
      <c r="S1417" s="12">
        <f t="shared" si="91"/>
        <v>42192.425821759258</v>
      </c>
      <c r="T1417" s="12">
        <f t="shared" ref="T1417:T1480" si="93">(((I1417/60)/60)/24)+DATE(1970,1,1)+(-6/24)</f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2"/>
        <v>0</v>
      </c>
      <c r="P1418" s="7">
        <f t="shared" si="90"/>
        <v>0</v>
      </c>
      <c r="Q1418" t="s">
        <v>8329</v>
      </c>
      <c r="R1418" t="s">
        <v>8344</v>
      </c>
      <c r="S1418" s="12">
        <f t="shared" si="91"/>
        <v>42299.676145833335</v>
      </c>
      <c r="T1418" s="12">
        <f t="shared" si="93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2"/>
        <v>1.2222222222222223E-2</v>
      </c>
      <c r="P1419" s="7">
        <f t="shared" si="90"/>
        <v>27.5</v>
      </c>
      <c r="Q1419" t="s">
        <v>8329</v>
      </c>
      <c r="R1419" t="s">
        <v>8344</v>
      </c>
      <c r="S1419" s="12">
        <f t="shared" si="91"/>
        <v>42231.90016203704</v>
      </c>
      <c r="T1419" s="12">
        <f t="shared" si="93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2"/>
        <v>2E-3</v>
      </c>
      <c r="P1420" s="7">
        <f t="shared" si="90"/>
        <v>6</v>
      </c>
      <c r="Q1420" t="s">
        <v>8329</v>
      </c>
      <c r="R1420" t="s">
        <v>8344</v>
      </c>
      <c r="S1420" s="12">
        <f t="shared" si="91"/>
        <v>42395.206412037034</v>
      </c>
      <c r="T1420" s="12">
        <f t="shared" si="93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2"/>
        <v>7.0634920634920634E-2</v>
      </c>
      <c r="P1421" s="7">
        <f t="shared" si="90"/>
        <v>44.5</v>
      </c>
      <c r="Q1421" t="s">
        <v>8329</v>
      </c>
      <c r="R1421" t="s">
        <v>8344</v>
      </c>
      <c r="S1421" s="12">
        <f t="shared" si="91"/>
        <v>42622.206238425926</v>
      </c>
      <c r="T1421" s="12">
        <f t="shared" si="93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2"/>
        <v>2.7272727272727271E-2</v>
      </c>
      <c r="P1422" s="7">
        <f t="shared" si="90"/>
        <v>1</v>
      </c>
      <c r="Q1422" t="s">
        <v>8329</v>
      </c>
      <c r="R1422" t="s">
        <v>8344</v>
      </c>
      <c r="S1422" s="12">
        <f t="shared" si="91"/>
        <v>42524.417662037042</v>
      </c>
      <c r="T1422" s="12">
        <f t="shared" si="93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2"/>
        <v>1E-3</v>
      </c>
      <c r="P1423" s="7">
        <f t="shared" si="90"/>
        <v>100</v>
      </c>
      <c r="Q1423" t="s">
        <v>8329</v>
      </c>
      <c r="R1423" t="s">
        <v>8344</v>
      </c>
      <c r="S1423" s="12">
        <f t="shared" si="91"/>
        <v>42013.665613425925</v>
      </c>
      <c r="T1423" s="12">
        <f t="shared" si="93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2"/>
        <v>1.0399999999999999E-3</v>
      </c>
      <c r="P1424" s="7">
        <f t="shared" si="90"/>
        <v>13</v>
      </c>
      <c r="Q1424" t="s">
        <v>8329</v>
      </c>
      <c r="R1424" t="s">
        <v>8344</v>
      </c>
      <c r="S1424" s="12">
        <f t="shared" si="91"/>
        <v>42603.989629629628</v>
      </c>
      <c r="T1424" s="12">
        <f t="shared" si="93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2"/>
        <v>3.3333333333333335E-3</v>
      </c>
      <c r="P1425" s="7">
        <f t="shared" si="90"/>
        <v>100</v>
      </c>
      <c r="Q1425" t="s">
        <v>8329</v>
      </c>
      <c r="R1425" t="s">
        <v>8344</v>
      </c>
      <c r="S1425" s="12">
        <f t="shared" si="91"/>
        <v>42340.110312500001</v>
      </c>
      <c r="T1425" s="12">
        <f t="shared" si="93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2"/>
        <v>0.2036</v>
      </c>
      <c r="P1426" s="7">
        <f t="shared" si="90"/>
        <v>109.07142857142857</v>
      </c>
      <c r="Q1426" t="s">
        <v>8329</v>
      </c>
      <c r="R1426" t="s">
        <v>8344</v>
      </c>
      <c r="S1426" s="12">
        <f t="shared" si="91"/>
        <v>42676.467615740738</v>
      </c>
      <c r="T1426" s="12">
        <f t="shared" si="93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2"/>
        <v>0</v>
      </c>
      <c r="P1427" s="7">
        <f t="shared" si="90"/>
        <v>0</v>
      </c>
      <c r="Q1427" t="s">
        <v>8329</v>
      </c>
      <c r="R1427" t="s">
        <v>8344</v>
      </c>
      <c r="S1427" s="12">
        <f t="shared" si="91"/>
        <v>42092.881469907406</v>
      </c>
      <c r="T1427" s="12">
        <f t="shared" si="93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2"/>
        <v>0</v>
      </c>
      <c r="P1428" s="7">
        <f t="shared" si="90"/>
        <v>0</v>
      </c>
      <c r="Q1428" t="s">
        <v>8329</v>
      </c>
      <c r="R1428" t="s">
        <v>8344</v>
      </c>
      <c r="S1428" s="12">
        <f t="shared" si="91"/>
        <v>42180.140277777777</v>
      </c>
      <c r="T1428" s="12">
        <f t="shared" si="93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2"/>
        <v>8.3799999999999999E-2</v>
      </c>
      <c r="P1429" s="7">
        <f t="shared" si="90"/>
        <v>104.75</v>
      </c>
      <c r="Q1429" t="s">
        <v>8329</v>
      </c>
      <c r="R1429" t="s">
        <v>8344</v>
      </c>
      <c r="S1429" s="12">
        <f t="shared" si="91"/>
        <v>42601.601678240739</v>
      </c>
      <c r="T1429" s="12">
        <f t="shared" si="93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2"/>
        <v>4.4999999999999998E-2</v>
      </c>
      <c r="P1430" s="7">
        <f t="shared" si="90"/>
        <v>15</v>
      </c>
      <c r="Q1430" t="s">
        <v>8329</v>
      </c>
      <c r="R1430" t="s">
        <v>8344</v>
      </c>
      <c r="S1430" s="12">
        <f t="shared" si="91"/>
        <v>42432.129826388889</v>
      </c>
      <c r="T1430" s="12">
        <f t="shared" si="93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2"/>
        <v>0</v>
      </c>
      <c r="P1431" s="7">
        <f t="shared" si="90"/>
        <v>0</v>
      </c>
      <c r="Q1431" t="s">
        <v>8329</v>
      </c>
      <c r="R1431" t="s">
        <v>8344</v>
      </c>
      <c r="S1431" s="12">
        <f t="shared" si="91"/>
        <v>42073.810671296291</v>
      </c>
      <c r="T1431" s="12">
        <f t="shared" si="93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2"/>
        <v>8.0600000000000005E-2</v>
      </c>
      <c r="P1432" s="7">
        <f t="shared" si="90"/>
        <v>80.599999999999994</v>
      </c>
      <c r="Q1432" t="s">
        <v>8329</v>
      </c>
      <c r="R1432" t="s">
        <v>8344</v>
      </c>
      <c r="S1432" s="12">
        <f t="shared" si="91"/>
        <v>41961.563518518517</v>
      </c>
      <c r="T1432" s="12">
        <f t="shared" si="93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2"/>
        <v>0.31947058823529412</v>
      </c>
      <c r="P1433" s="7">
        <f t="shared" si="90"/>
        <v>115.55319148936171</v>
      </c>
      <c r="Q1433" t="s">
        <v>8329</v>
      </c>
      <c r="R1433" t="s">
        <v>8344</v>
      </c>
      <c r="S1433" s="12">
        <f t="shared" si="91"/>
        <v>42303.960833333331</v>
      </c>
      <c r="T1433" s="12">
        <f t="shared" si="93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2"/>
        <v>0</v>
      </c>
      <c r="P1434" s="7">
        <f t="shared" si="90"/>
        <v>0</v>
      </c>
      <c r="Q1434" t="s">
        <v>8329</v>
      </c>
      <c r="R1434" t="s">
        <v>8344</v>
      </c>
      <c r="S1434" s="12">
        <f t="shared" si="91"/>
        <v>42175.530416666668</v>
      </c>
      <c r="T1434" s="12">
        <f t="shared" si="93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2"/>
        <v>6.7083333333333328E-2</v>
      </c>
      <c r="P1435" s="7">
        <f t="shared" si="90"/>
        <v>80.5</v>
      </c>
      <c r="Q1435" t="s">
        <v>8329</v>
      </c>
      <c r="R1435" t="s">
        <v>8344</v>
      </c>
      <c r="S1435" s="12">
        <f t="shared" si="91"/>
        <v>42673.375868055555</v>
      </c>
      <c r="T1435" s="12">
        <f t="shared" si="93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2"/>
        <v>9.987804878048781E-2</v>
      </c>
      <c r="P1436" s="7">
        <f t="shared" si="90"/>
        <v>744.5454545454545</v>
      </c>
      <c r="Q1436" t="s">
        <v>8329</v>
      </c>
      <c r="R1436" t="s">
        <v>8344</v>
      </c>
      <c r="S1436" s="12">
        <f t="shared" si="91"/>
        <v>42142.517106481479</v>
      </c>
      <c r="T1436" s="12">
        <f t="shared" si="93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2"/>
        <v>1E-3</v>
      </c>
      <c r="P1437" s="7">
        <f t="shared" si="90"/>
        <v>7.5</v>
      </c>
      <c r="Q1437" t="s">
        <v>8329</v>
      </c>
      <c r="R1437" t="s">
        <v>8344</v>
      </c>
      <c r="S1437" s="12">
        <f t="shared" si="91"/>
        <v>42258.530324074076</v>
      </c>
      <c r="T1437" s="12">
        <f t="shared" si="93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2"/>
        <v>7.7000000000000002E-3</v>
      </c>
      <c r="P1438" s="7">
        <f t="shared" si="90"/>
        <v>38.5</v>
      </c>
      <c r="Q1438" t="s">
        <v>8329</v>
      </c>
      <c r="R1438" t="s">
        <v>8344</v>
      </c>
      <c r="S1438" s="12">
        <f t="shared" si="91"/>
        <v>42391.10019675926</v>
      </c>
      <c r="T1438" s="12">
        <f t="shared" si="93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2"/>
        <v>0.26900000000000002</v>
      </c>
      <c r="P1439" s="7">
        <f t="shared" si="90"/>
        <v>36.68181818181818</v>
      </c>
      <c r="Q1439" t="s">
        <v>8329</v>
      </c>
      <c r="R1439" t="s">
        <v>8344</v>
      </c>
      <c r="S1439" s="12">
        <f t="shared" si="91"/>
        <v>41796.281701388885</v>
      </c>
      <c r="T1439" s="12">
        <f t="shared" si="93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2"/>
        <v>0.03</v>
      </c>
      <c r="P1440" s="7">
        <f t="shared" si="90"/>
        <v>75</v>
      </c>
      <c r="Q1440" t="s">
        <v>8329</v>
      </c>
      <c r="R1440" t="s">
        <v>8344</v>
      </c>
      <c r="S1440" s="12">
        <f t="shared" si="91"/>
        <v>42457.621516203704</v>
      </c>
      <c r="T1440" s="12">
        <f t="shared" si="93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2"/>
        <v>6.6055045871559637E-2</v>
      </c>
      <c r="P1441" s="7">
        <f t="shared" si="90"/>
        <v>30</v>
      </c>
      <c r="Q1441" t="s">
        <v>8329</v>
      </c>
      <c r="R1441" t="s">
        <v>8344</v>
      </c>
      <c r="S1441" s="12">
        <f t="shared" si="91"/>
        <v>42040.579872685179</v>
      </c>
      <c r="T1441" s="12">
        <f t="shared" si="93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2"/>
        <v>7.6923076923076926E-5</v>
      </c>
      <c r="P1442" s="7">
        <f t="shared" si="90"/>
        <v>1</v>
      </c>
      <c r="Q1442" t="s">
        <v>8329</v>
      </c>
      <c r="R1442" t="s">
        <v>8344</v>
      </c>
      <c r="S1442" s="12">
        <f t="shared" si="91"/>
        <v>42486.498414351852</v>
      </c>
      <c r="T1442" s="12">
        <f t="shared" si="93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2"/>
        <v>1.1222222222222222E-2</v>
      </c>
      <c r="P1443" s="7">
        <f t="shared" si="90"/>
        <v>673.33333333333337</v>
      </c>
      <c r="Q1443" t="s">
        <v>8329</v>
      </c>
      <c r="R1443" t="s">
        <v>8344</v>
      </c>
      <c r="S1443" s="12">
        <f t="shared" si="91"/>
        <v>42198.515844907408</v>
      </c>
      <c r="T1443" s="12">
        <f t="shared" si="93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2"/>
        <v>0</v>
      </c>
      <c r="P1444" s="7">
        <f t="shared" si="90"/>
        <v>0</v>
      </c>
      <c r="Q1444" t="s">
        <v>8329</v>
      </c>
      <c r="R1444" t="s">
        <v>8344</v>
      </c>
      <c r="S1444" s="12">
        <f t="shared" si="91"/>
        <v>42485.39534722222</v>
      </c>
      <c r="T1444" s="12">
        <f t="shared" si="93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2"/>
        <v>0</v>
      </c>
      <c r="P1445" s="7">
        <f t="shared" si="90"/>
        <v>0</v>
      </c>
      <c r="Q1445" t="s">
        <v>8329</v>
      </c>
      <c r="R1445" t="s">
        <v>8344</v>
      </c>
      <c r="S1445" s="12">
        <f t="shared" si="91"/>
        <v>42707.676030092596</v>
      </c>
      <c r="T1445" s="12">
        <f t="shared" si="93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2"/>
        <v>0</v>
      </c>
      <c r="P1446" s="7">
        <f t="shared" si="90"/>
        <v>0</v>
      </c>
      <c r="Q1446" t="s">
        <v>8329</v>
      </c>
      <c r="R1446" t="s">
        <v>8344</v>
      </c>
      <c r="S1446" s="12">
        <f t="shared" si="91"/>
        <v>42199.623402777783</v>
      </c>
      <c r="T1446" s="12">
        <f t="shared" si="93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2"/>
        <v>0</v>
      </c>
      <c r="P1447" s="7">
        <f t="shared" si="90"/>
        <v>0</v>
      </c>
      <c r="Q1447" t="s">
        <v>8329</v>
      </c>
      <c r="R1447" t="s">
        <v>8344</v>
      </c>
      <c r="S1447" s="12">
        <f t="shared" si="91"/>
        <v>42139.292303240742</v>
      </c>
      <c r="T1447" s="12">
        <f t="shared" si="93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2"/>
        <v>0</v>
      </c>
      <c r="P1448" s="7">
        <f t="shared" si="90"/>
        <v>0</v>
      </c>
      <c r="Q1448" t="s">
        <v>8329</v>
      </c>
      <c r="R1448" t="s">
        <v>8344</v>
      </c>
      <c r="S1448" s="12">
        <f t="shared" si="91"/>
        <v>42461.197662037041</v>
      </c>
      <c r="T1448" s="12">
        <f t="shared" si="93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2"/>
        <v>1.4999999999999999E-4</v>
      </c>
      <c r="P1449" s="7">
        <f t="shared" si="90"/>
        <v>25</v>
      </c>
      <c r="Q1449" t="s">
        <v>8329</v>
      </c>
      <c r="R1449" t="s">
        <v>8344</v>
      </c>
      <c r="S1449" s="12">
        <f t="shared" si="91"/>
        <v>42529.480717592596</v>
      </c>
      <c r="T1449" s="12">
        <f t="shared" si="93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2"/>
        <v>0</v>
      </c>
      <c r="P1450" s="7">
        <f t="shared" si="90"/>
        <v>0</v>
      </c>
      <c r="Q1450" t="s">
        <v>8329</v>
      </c>
      <c r="R1450" t="s">
        <v>8344</v>
      </c>
      <c r="S1450" s="12">
        <f t="shared" si="91"/>
        <v>42115.686550925922</v>
      </c>
      <c r="T1450" s="12">
        <f t="shared" si="93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2"/>
        <v>0</v>
      </c>
      <c r="P1451" s="7">
        <f t="shared" si="90"/>
        <v>0</v>
      </c>
      <c r="Q1451" t="s">
        <v>8329</v>
      </c>
      <c r="R1451" t="s">
        <v>8344</v>
      </c>
      <c r="S1451" s="12">
        <f t="shared" si="91"/>
        <v>42086.561400462961</v>
      </c>
      <c r="T1451" s="12">
        <f t="shared" si="93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2"/>
        <v>1.0000000000000001E-5</v>
      </c>
      <c r="P1452" s="7">
        <f t="shared" si="90"/>
        <v>1</v>
      </c>
      <c r="Q1452" t="s">
        <v>8329</v>
      </c>
      <c r="R1452" t="s">
        <v>8344</v>
      </c>
      <c r="S1452" s="12">
        <f t="shared" si="91"/>
        <v>42389.921261574069</v>
      </c>
      <c r="T1452" s="12">
        <f t="shared" si="93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2"/>
        <v>1.0554089709762533E-4</v>
      </c>
      <c r="P1453" s="7">
        <f t="shared" si="90"/>
        <v>1</v>
      </c>
      <c r="Q1453" t="s">
        <v>8329</v>
      </c>
      <c r="R1453" t="s">
        <v>8344</v>
      </c>
      <c r="S1453" s="12">
        <f t="shared" si="91"/>
        <v>41931.709016203706</v>
      </c>
      <c r="T1453" s="12">
        <f t="shared" si="93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2"/>
        <v>0</v>
      </c>
      <c r="P1454" s="7">
        <f t="shared" si="90"/>
        <v>0</v>
      </c>
      <c r="Q1454" t="s">
        <v>8329</v>
      </c>
      <c r="R1454" t="s">
        <v>8344</v>
      </c>
      <c r="S1454" s="12">
        <f t="shared" si="91"/>
        <v>41818.453275462962</v>
      </c>
      <c r="T1454" s="12">
        <f t="shared" si="93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2"/>
        <v>0</v>
      </c>
      <c r="P1455" s="7">
        <f t="shared" si="90"/>
        <v>0</v>
      </c>
      <c r="Q1455" t="s">
        <v>8329</v>
      </c>
      <c r="R1455" t="s">
        <v>8344</v>
      </c>
      <c r="S1455" s="12">
        <f t="shared" si="91"/>
        <v>42795.446145833332</v>
      </c>
      <c r="T1455" s="12">
        <f t="shared" si="93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2"/>
        <v>8.5714285714285719E-3</v>
      </c>
      <c r="P1456" s="7">
        <f t="shared" si="90"/>
        <v>15</v>
      </c>
      <c r="Q1456" t="s">
        <v>8329</v>
      </c>
      <c r="R1456" t="s">
        <v>8344</v>
      </c>
      <c r="S1456" s="12">
        <f t="shared" si="91"/>
        <v>42463.616666666669</v>
      </c>
      <c r="T1456" s="12">
        <f t="shared" si="93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2"/>
        <v>0.105</v>
      </c>
      <c r="P1457" s="7">
        <f t="shared" si="90"/>
        <v>225</v>
      </c>
      <c r="Q1457" t="s">
        <v>8329</v>
      </c>
      <c r="R1457" t="s">
        <v>8344</v>
      </c>
      <c r="S1457" s="12">
        <f t="shared" si="91"/>
        <v>41832.422685185185</v>
      </c>
      <c r="T1457" s="12">
        <f t="shared" si="93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2"/>
        <v>2.9000000000000001E-2</v>
      </c>
      <c r="P1458" s="7">
        <f t="shared" si="90"/>
        <v>48.333333333333336</v>
      </c>
      <c r="Q1458" t="s">
        <v>8329</v>
      </c>
      <c r="R1458" t="s">
        <v>8344</v>
      </c>
      <c r="S1458" s="12">
        <f t="shared" si="91"/>
        <v>42708.418576388889</v>
      </c>
      <c r="T1458" s="12">
        <f t="shared" si="93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2"/>
        <v>0</v>
      </c>
      <c r="P1459" s="7">
        <f t="shared" si="90"/>
        <v>0</v>
      </c>
      <c r="Q1459" t="s">
        <v>8329</v>
      </c>
      <c r="R1459" t="s">
        <v>8344</v>
      </c>
      <c r="S1459" s="12">
        <f t="shared" si="91"/>
        <v>42289.64634259259</v>
      </c>
      <c r="T1459" s="12">
        <f t="shared" si="93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2"/>
        <v>0</v>
      </c>
      <c r="P1460" s="7">
        <f t="shared" si="90"/>
        <v>0</v>
      </c>
      <c r="Q1460" t="s">
        <v>8329</v>
      </c>
      <c r="R1460" t="s">
        <v>8344</v>
      </c>
      <c r="S1460" s="12">
        <f t="shared" si="91"/>
        <v>41831.455555555556</v>
      </c>
      <c r="T1460" s="12">
        <f t="shared" si="93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2"/>
        <v>0</v>
      </c>
      <c r="P1461" s="7">
        <f t="shared" si="90"/>
        <v>0</v>
      </c>
      <c r="Q1461" t="s">
        <v>8329</v>
      </c>
      <c r="R1461" t="s">
        <v>8344</v>
      </c>
      <c r="S1461" s="12">
        <f t="shared" si="91"/>
        <v>42311.954814814817</v>
      </c>
      <c r="T1461" s="12">
        <f t="shared" si="93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2"/>
        <v>0</v>
      </c>
      <c r="P1462" s="7">
        <f t="shared" si="90"/>
        <v>0</v>
      </c>
      <c r="Q1462" t="s">
        <v>8329</v>
      </c>
      <c r="R1462" t="s">
        <v>8344</v>
      </c>
      <c r="S1462" s="12">
        <f t="shared" si="91"/>
        <v>41915.646967592591</v>
      </c>
      <c r="T1462" s="12">
        <f t="shared" si="93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2"/>
        <v>1.012446</v>
      </c>
      <c r="P1463" s="7">
        <f t="shared" si="90"/>
        <v>44.66673529411765</v>
      </c>
      <c r="Q1463" t="s">
        <v>8329</v>
      </c>
      <c r="R1463" t="s">
        <v>8344</v>
      </c>
      <c r="S1463" s="12">
        <f t="shared" si="91"/>
        <v>41899.395300925928</v>
      </c>
      <c r="T1463" s="12">
        <f t="shared" si="93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2"/>
        <v>1.085175</v>
      </c>
      <c r="P1464" s="7">
        <f t="shared" si="90"/>
        <v>28.937999999999999</v>
      </c>
      <c r="Q1464" t="s">
        <v>8329</v>
      </c>
      <c r="R1464" t="s">
        <v>8345</v>
      </c>
      <c r="S1464" s="12">
        <f t="shared" si="91"/>
        <v>41344.412858796299</v>
      </c>
      <c r="T1464" s="12">
        <f t="shared" si="93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2"/>
        <v>1.4766666666666666</v>
      </c>
      <c r="P1465" s="7">
        <f t="shared" si="90"/>
        <v>35.44</v>
      </c>
      <c r="Q1465" t="s">
        <v>8329</v>
      </c>
      <c r="R1465" t="s">
        <v>8345</v>
      </c>
      <c r="S1465" s="12">
        <f t="shared" si="91"/>
        <v>41326.661319444444</v>
      </c>
      <c r="T1465" s="12">
        <f t="shared" si="93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2"/>
        <v>1.6319999999999999</v>
      </c>
      <c r="P1466" s="7">
        <f t="shared" si="90"/>
        <v>34.871794871794869</v>
      </c>
      <c r="Q1466" t="s">
        <v>8329</v>
      </c>
      <c r="R1466" t="s">
        <v>8345</v>
      </c>
      <c r="S1466" s="12">
        <f t="shared" si="91"/>
        <v>41291.411550925928</v>
      </c>
      <c r="T1466" s="12">
        <f t="shared" si="93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2"/>
        <v>4.5641449999999999</v>
      </c>
      <c r="P1467" s="7">
        <f t="shared" si="90"/>
        <v>52.622732513451197</v>
      </c>
      <c r="Q1467" t="s">
        <v>8329</v>
      </c>
      <c r="R1467" t="s">
        <v>8345</v>
      </c>
      <c r="S1467" s="12">
        <f t="shared" si="91"/>
        <v>40959.484398148146</v>
      </c>
      <c r="T1467" s="12">
        <f t="shared" si="93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2"/>
        <v>1.0787731249999999</v>
      </c>
      <c r="P1468" s="7">
        <f t="shared" si="90"/>
        <v>69.598266129032254</v>
      </c>
      <c r="Q1468" t="s">
        <v>8329</v>
      </c>
      <c r="R1468" t="s">
        <v>8345</v>
      </c>
      <c r="S1468" s="12">
        <f t="shared" si="91"/>
        <v>42339.922060185185</v>
      </c>
      <c r="T1468" s="12">
        <f t="shared" si="93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2"/>
        <v>1.1508</v>
      </c>
      <c r="P1469" s="7">
        <f t="shared" si="90"/>
        <v>76.72</v>
      </c>
      <c r="Q1469" t="s">
        <v>8329</v>
      </c>
      <c r="R1469" t="s">
        <v>8345</v>
      </c>
      <c r="S1469" s="12">
        <f t="shared" si="91"/>
        <v>40933.55190972222</v>
      </c>
      <c r="T1469" s="12">
        <f t="shared" si="93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2"/>
        <v>1.0236842105263158</v>
      </c>
      <c r="P1470" s="7">
        <f t="shared" si="90"/>
        <v>33.191126279863482</v>
      </c>
      <c r="Q1470" t="s">
        <v>8329</v>
      </c>
      <c r="R1470" t="s">
        <v>8345</v>
      </c>
      <c r="S1470" s="12">
        <f t="shared" si="91"/>
        <v>40645.764456018522</v>
      </c>
      <c r="T1470" s="12">
        <f t="shared" si="93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2"/>
        <v>1.0842485875706214</v>
      </c>
      <c r="P1471" s="7">
        <f t="shared" si="90"/>
        <v>149.46417445482865</v>
      </c>
      <c r="Q1471" t="s">
        <v>8329</v>
      </c>
      <c r="R1471" t="s">
        <v>8345</v>
      </c>
      <c r="S1471" s="12">
        <f t="shared" si="91"/>
        <v>41290.348483796297</v>
      </c>
      <c r="T1471" s="12">
        <f t="shared" si="93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2"/>
        <v>1.2513333333333334</v>
      </c>
      <c r="P1472" s="7">
        <f t="shared" si="90"/>
        <v>23.172839506172838</v>
      </c>
      <c r="Q1472" t="s">
        <v>8329</v>
      </c>
      <c r="R1472" t="s">
        <v>8345</v>
      </c>
      <c r="S1472" s="12">
        <f t="shared" si="91"/>
        <v>41250.577118055553</v>
      </c>
      <c r="T1472" s="12">
        <f t="shared" si="93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2"/>
        <v>1.03840625</v>
      </c>
      <c r="P1473" s="7">
        <f t="shared" ref="P1473:P1536" si="94">IFERROR(E1473/L1473,0)</f>
        <v>96.877551020408163</v>
      </c>
      <c r="Q1473" t="s">
        <v>8329</v>
      </c>
      <c r="R1473" t="s">
        <v>8345</v>
      </c>
      <c r="S1473" s="12">
        <f t="shared" si="91"/>
        <v>42073.707569444443</v>
      </c>
      <c r="T1473" s="12">
        <f t="shared" si="93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2"/>
        <v>1.3870400000000001</v>
      </c>
      <c r="P1474" s="7">
        <f t="shared" si="94"/>
        <v>103.20238095238095</v>
      </c>
      <c r="Q1474" t="s">
        <v>8329</v>
      </c>
      <c r="R1474" t="s">
        <v>8345</v>
      </c>
      <c r="S1474" s="12">
        <f t="shared" si="91"/>
        <v>41533.292858796296</v>
      </c>
      <c r="T1474" s="12">
        <f t="shared" si="93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7">
        <f t="shared" si="94"/>
        <v>38.462553191489363</v>
      </c>
      <c r="Q1475" t="s">
        <v>8329</v>
      </c>
      <c r="R1475" t="s">
        <v>8345</v>
      </c>
      <c r="S1475" s="12">
        <f t="shared" ref="S1475:T1538" si="95">(((J1475/60)/60)/24)+DATE(1970,1,1)+(-6/24)</f>
        <v>40939.729618055557</v>
      </c>
      <c r="T1475" s="12">
        <f t="shared" si="93"/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4"/>
        <v>44.315789473684212</v>
      </c>
      <c r="Q1476" t="s">
        <v>8329</v>
      </c>
      <c r="R1476" t="s">
        <v>8345</v>
      </c>
      <c r="S1476" s="12">
        <f t="shared" si="95"/>
        <v>41500.477916666663</v>
      </c>
      <c r="T1476" s="12">
        <f t="shared" si="93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4"/>
        <v>64.173356009070289</v>
      </c>
      <c r="Q1477" t="s">
        <v>8329</v>
      </c>
      <c r="R1477" t="s">
        <v>8345</v>
      </c>
      <c r="S1477" s="12">
        <f t="shared" si="95"/>
        <v>41960.472951388889</v>
      </c>
      <c r="T1477" s="12">
        <f t="shared" si="9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4"/>
        <v>43.333275109170302</v>
      </c>
      <c r="Q1478" t="s">
        <v>8329</v>
      </c>
      <c r="R1478" t="s">
        <v>8345</v>
      </c>
      <c r="S1478" s="12">
        <f t="shared" si="95"/>
        <v>40765.791921296295</v>
      </c>
      <c r="T1478" s="12">
        <f t="shared" si="9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ref="O1479:O1542" si="96">(E1479/D1479)</f>
        <v>1.1131</v>
      </c>
      <c r="P1479" s="7">
        <f t="shared" si="94"/>
        <v>90.495934959349597</v>
      </c>
      <c r="Q1479" t="s">
        <v>8329</v>
      </c>
      <c r="R1479" t="s">
        <v>8345</v>
      </c>
      <c r="S1479" s="12">
        <f t="shared" si="95"/>
        <v>40840.365787037037</v>
      </c>
      <c r="T1479" s="12">
        <f t="shared" si="9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6"/>
        <v>11.8161422</v>
      </c>
      <c r="P1480" s="7">
        <f t="shared" si="94"/>
        <v>29.187190495010373</v>
      </c>
      <c r="Q1480" t="s">
        <v>8329</v>
      </c>
      <c r="R1480" t="s">
        <v>8345</v>
      </c>
      <c r="S1480" s="12">
        <f t="shared" si="95"/>
        <v>41394.621678240743</v>
      </c>
      <c r="T1480" s="12">
        <f t="shared" si="9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6"/>
        <v>1.37375</v>
      </c>
      <c r="P1481" s="7">
        <f t="shared" si="94"/>
        <v>30.95774647887324</v>
      </c>
      <c r="Q1481" t="s">
        <v>8329</v>
      </c>
      <c r="R1481" t="s">
        <v>8345</v>
      </c>
      <c r="S1481" s="12">
        <f t="shared" si="95"/>
        <v>41754.495243055557</v>
      </c>
      <c r="T1481" s="12">
        <f t="shared" ref="T1481:T1544" si="97">(((I1481/60)/60)/24)+DATE(1970,1,1)+(-6/24)</f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6"/>
        <v>1.170404</v>
      </c>
      <c r="P1482" s="7">
        <f t="shared" si="94"/>
        <v>92.157795275590544</v>
      </c>
      <c r="Q1482" t="s">
        <v>8329</v>
      </c>
      <c r="R1482" t="s">
        <v>8345</v>
      </c>
      <c r="S1482" s="12">
        <f t="shared" si="95"/>
        <v>41464.684016203704</v>
      </c>
      <c r="T1482" s="12">
        <f t="shared" si="97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6"/>
        <v>2.1000000000000001E-2</v>
      </c>
      <c r="P1483" s="7">
        <f t="shared" si="94"/>
        <v>17.5</v>
      </c>
      <c r="Q1483" t="s">
        <v>8329</v>
      </c>
      <c r="R1483" t="s">
        <v>8345</v>
      </c>
      <c r="S1483" s="12">
        <f t="shared" si="95"/>
        <v>41550.672974537039</v>
      </c>
      <c r="T1483" s="12">
        <f t="shared" si="97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6"/>
        <v>1E-3</v>
      </c>
      <c r="P1484" s="7">
        <f t="shared" si="94"/>
        <v>5</v>
      </c>
      <c r="Q1484" t="s">
        <v>8329</v>
      </c>
      <c r="R1484" t="s">
        <v>8331</v>
      </c>
      <c r="S1484" s="12">
        <f t="shared" si="95"/>
        <v>41136.60805555556</v>
      </c>
      <c r="T1484" s="12">
        <f t="shared" si="97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6"/>
        <v>7.1428571428571426E-3</v>
      </c>
      <c r="P1485" s="7">
        <f t="shared" si="94"/>
        <v>25</v>
      </c>
      <c r="Q1485" t="s">
        <v>8329</v>
      </c>
      <c r="R1485" t="s">
        <v>8331</v>
      </c>
      <c r="S1485" s="12">
        <f t="shared" si="95"/>
        <v>42547.942997685182</v>
      </c>
      <c r="T1485" s="12">
        <f t="shared" si="97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6"/>
        <v>0</v>
      </c>
      <c r="P1486" s="7">
        <f t="shared" si="94"/>
        <v>0</v>
      </c>
      <c r="Q1486" t="s">
        <v>8329</v>
      </c>
      <c r="R1486" t="s">
        <v>8331</v>
      </c>
      <c r="S1486" s="12">
        <f t="shared" si="95"/>
        <v>41052.950960648144</v>
      </c>
      <c r="T1486" s="12">
        <f t="shared" si="97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6"/>
        <v>2.2388059701492536E-2</v>
      </c>
      <c r="P1487" s="7">
        <f t="shared" si="94"/>
        <v>50</v>
      </c>
      <c r="Q1487" t="s">
        <v>8329</v>
      </c>
      <c r="R1487" t="s">
        <v>8331</v>
      </c>
      <c r="S1487" s="12">
        <f t="shared" si="95"/>
        <v>42130.545983796299</v>
      </c>
      <c r="T1487" s="12">
        <f t="shared" si="97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6"/>
        <v>2.3999999999999998E-3</v>
      </c>
      <c r="P1488" s="7">
        <f t="shared" si="94"/>
        <v>16</v>
      </c>
      <c r="Q1488" t="s">
        <v>8329</v>
      </c>
      <c r="R1488" t="s">
        <v>8331</v>
      </c>
      <c r="S1488" s="12">
        <f t="shared" si="95"/>
        <v>42031.918530092589</v>
      </c>
      <c r="T1488" s="12">
        <f t="shared" si="97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6"/>
        <v>0</v>
      </c>
      <c r="P1489" s="7">
        <f t="shared" si="94"/>
        <v>0</v>
      </c>
      <c r="Q1489" t="s">
        <v>8329</v>
      </c>
      <c r="R1489" t="s">
        <v>8331</v>
      </c>
      <c r="S1489" s="12">
        <f t="shared" si="95"/>
        <v>42554.667488425926</v>
      </c>
      <c r="T1489" s="12">
        <f t="shared" si="97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6"/>
        <v>2.4E-2</v>
      </c>
      <c r="P1490" s="7">
        <f t="shared" si="94"/>
        <v>60</v>
      </c>
      <c r="Q1490" t="s">
        <v>8329</v>
      </c>
      <c r="R1490" t="s">
        <v>8331</v>
      </c>
      <c r="S1490" s="12">
        <f t="shared" si="95"/>
        <v>41614.313194444447</v>
      </c>
      <c r="T1490" s="12">
        <f t="shared" si="97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6"/>
        <v>0</v>
      </c>
      <c r="P1491" s="7">
        <f t="shared" si="94"/>
        <v>0</v>
      </c>
      <c r="Q1491" t="s">
        <v>8329</v>
      </c>
      <c r="R1491" t="s">
        <v>8331</v>
      </c>
      <c r="S1491" s="12">
        <f t="shared" si="95"/>
        <v>41198.361712962964</v>
      </c>
      <c r="T1491" s="12">
        <f t="shared" si="97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6"/>
        <v>0.30862068965517242</v>
      </c>
      <c r="P1492" s="7">
        <f t="shared" si="94"/>
        <v>47.10526315789474</v>
      </c>
      <c r="Q1492" t="s">
        <v>8329</v>
      </c>
      <c r="R1492" t="s">
        <v>8331</v>
      </c>
      <c r="S1492" s="12">
        <f t="shared" si="95"/>
        <v>41520.311041666668</v>
      </c>
      <c r="T1492" s="12">
        <f t="shared" si="97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6"/>
        <v>8.3333333333333329E-2</v>
      </c>
      <c r="P1493" s="7">
        <f t="shared" si="94"/>
        <v>100</v>
      </c>
      <c r="Q1493" t="s">
        <v>8329</v>
      </c>
      <c r="R1493" t="s">
        <v>8331</v>
      </c>
      <c r="S1493" s="12">
        <f t="shared" si="95"/>
        <v>41991.463460648149</v>
      </c>
      <c r="T1493" s="12">
        <f t="shared" si="97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6"/>
        <v>7.4999999999999997E-3</v>
      </c>
      <c r="P1494" s="7">
        <f t="shared" si="94"/>
        <v>15</v>
      </c>
      <c r="Q1494" t="s">
        <v>8329</v>
      </c>
      <c r="R1494" t="s">
        <v>8331</v>
      </c>
      <c r="S1494" s="12">
        <f t="shared" si="95"/>
        <v>40682.634791666671</v>
      </c>
      <c r="T1494" s="12">
        <f t="shared" si="97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6"/>
        <v>0</v>
      </c>
      <c r="P1495" s="7">
        <f t="shared" si="94"/>
        <v>0</v>
      </c>
      <c r="Q1495" t="s">
        <v>8329</v>
      </c>
      <c r="R1495" t="s">
        <v>8331</v>
      </c>
      <c r="S1495" s="12">
        <f t="shared" si="95"/>
        <v>41411.616608796299</v>
      </c>
      <c r="T1495" s="12">
        <f t="shared" si="97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6"/>
        <v>8.8999999999999996E-2</v>
      </c>
      <c r="P1496" s="7">
        <f t="shared" si="94"/>
        <v>40.454545454545453</v>
      </c>
      <c r="Q1496" t="s">
        <v>8329</v>
      </c>
      <c r="R1496" t="s">
        <v>8331</v>
      </c>
      <c r="S1496" s="12">
        <f t="shared" si="95"/>
        <v>42067.472372685181</v>
      </c>
      <c r="T1496" s="12">
        <f t="shared" si="97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6"/>
        <v>0</v>
      </c>
      <c r="P1497" s="7">
        <f t="shared" si="94"/>
        <v>0</v>
      </c>
      <c r="Q1497" t="s">
        <v>8329</v>
      </c>
      <c r="R1497" t="s">
        <v>8331</v>
      </c>
      <c r="S1497" s="12">
        <f t="shared" si="95"/>
        <v>40752.539710648147</v>
      </c>
      <c r="T1497" s="12">
        <f t="shared" si="97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6"/>
        <v>0</v>
      </c>
      <c r="P1498" s="7">
        <f t="shared" si="94"/>
        <v>0</v>
      </c>
      <c r="Q1498" t="s">
        <v>8329</v>
      </c>
      <c r="R1498" t="s">
        <v>8331</v>
      </c>
      <c r="S1498" s="12">
        <f t="shared" si="95"/>
        <v>41838.225219907406</v>
      </c>
      <c r="T1498" s="12">
        <f t="shared" si="97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6"/>
        <v>6.666666666666667E-5</v>
      </c>
      <c r="P1499" s="7">
        <f t="shared" si="94"/>
        <v>1</v>
      </c>
      <c r="Q1499" t="s">
        <v>8329</v>
      </c>
      <c r="R1499" t="s">
        <v>8331</v>
      </c>
      <c r="S1499" s="12">
        <f t="shared" si="95"/>
        <v>41444.39261574074</v>
      </c>
      <c r="T1499" s="12">
        <f t="shared" si="97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6"/>
        <v>1.9E-2</v>
      </c>
      <c r="P1500" s="7">
        <f t="shared" si="94"/>
        <v>19</v>
      </c>
      <c r="Q1500" t="s">
        <v>8329</v>
      </c>
      <c r="R1500" t="s">
        <v>8331</v>
      </c>
      <c r="S1500" s="12">
        <f t="shared" si="95"/>
        <v>41840.733541666668</v>
      </c>
      <c r="T1500" s="12">
        <f t="shared" si="97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6"/>
        <v>2.5000000000000001E-3</v>
      </c>
      <c r="P1501" s="7">
        <f t="shared" si="94"/>
        <v>5</v>
      </c>
      <c r="Q1501" t="s">
        <v>8329</v>
      </c>
      <c r="R1501" t="s">
        <v>8331</v>
      </c>
      <c r="S1501" s="12">
        <f t="shared" si="95"/>
        <v>42526.757326388892</v>
      </c>
      <c r="T1501" s="12">
        <f t="shared" si="97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6"/>
        <v>0.25035714285714283</v>
      </c>
      <c r="P1502" s="7">
        <f t="shared" si="94"/>
        <v>46.733333333333334</v>
      </c>
      <c r="Q1502" t="s">
        <v>8329</v>
      </c>
      <c r="R1502" t="s">
        <v>8331</v>
      </c>
      <c r="S1502" s="12">
        <f t="shared" si="95"/>
        <v>41365.654594907406</v>
      </c>
      <c r="T1502" s="12">
        <f t="shared" si="97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6"/>
        <v>1.6633076923076924</v>
      </c>
      <c r="P1503" s="7">
        <f t="shared" si="94"/>
        <v>97.731073446327684</v>
      </c>
      <c r="Q1503" t="s">
        <v>8329</v>
      </c>
      <c r="R1503" t="s">
        <v>8331</v>
      </c>
      <c r="S1503" s="12">
        <f t="shared" si="95"/>
        <v>42163.333599537036</v>
      </c>
      <c r="T1503" s="12">
        <f t="shared" si="97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6"/>
        <v>1.0144545454545455</v>
      </c>
      <c r="P1504" s="7">
        <f t="shared" si="94"/>
        <v>67.835866261398181</v>
      </c>
      <c r="Q1504" t="s">
        <v>8342</v>
      </c>
      <c r="R1504" t="s">
        <v>8313</v>
      </c>
      <c r="S1504" s="12">
        <f t="shared" si="95"/>
        <v>42426.292592592596</v>
      </c>
      <c r="T1504" s="12">
        <f t="shared" si="97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6"/>
        <v>1.0789146666666667</v>
      </c>
      <c r="P1505" s="7">
        <f t="shared" si="94"/>
        <v>56.98492957746479</v>
      </c>
      <c r="Q1505" t="s">
        <v>8342</v>
      </c>
      <c r="R1505" t="s">
        <v>8313</v>
      </c>
      <c r="S1505" s="12">
        <f t="shared" si="95"/>
        <v>42606.097233796296</v>
      </c>
      <c r="T1505" s="12">
        <f t="shared" si="97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6"/>
        <v>2.7793846153846156</v>
      </c>
      <c r="P1506" s="7">
        <f t="shared" si="94"/>
        <v>67.159851301115239</v>
      </c>
      <c r="Q1506" t="s">
        <v>8342</v>
      </c>
      <c r="R1506" t="s">
        <v>8313</v>
      </c>
      <c r="S1506" s="12">
        <f t="shared" si="95"/>
        <v>41772.407685185186</v>
      </c>
      <c r="T1506" s="12">
        <f t="shared" si="97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6"/>
        <v>1.0358125</v>
      </c>
      <c r="P1507" s="7">
        <f t="shared" si="94"/>
        <v>48.037681159420288</v>
      </c>
      <c r="Q1507" t="s">
        <v>8342</v>
      </c>
      <c r="R1507" t="s">
        <v>8313</v>
      </c>
      <c r="S1507" s="12">
        <f t="shared" si="95"/>
        <v>42414.19332175926</v>
      </c>
      <c r="T1507" s="12">
        <f t="shared" si="97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6"/>
        <v>1.1140000000000001</v>
      </c>
      <c r="P1508" s="7">
        <f t="shared" si="94"/>
        <v>38.860465116279073</v>
      </c>
      <c r="Q1508" t="s">
        <v>8342</v>
      </c>
      <c r="R1508" t="s">
        <v>8313</v>
      </c>
      <c r="S1508" s="12">
        <f t="shared" si="95"/>
        <v>41814.535925925928</v>
      </c>
      <c r="T1508" s="12">
        <f t="shared" si="97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6"/>
        <v>2.15</v>
      </c>
      <c r="P1509" s="7">
        <f t="shared" si="94"/>
        <v>78.181818181818187</v>
      </c>
      <c r="Q1509" t="s">
        <v>8342</v>
      </c>
      <c r="R1509" t="s">
        <v>8313</v>
      </c>
      <c r="S1509" s="12">
        <f t="shared" si="95"/>
        <v>40254.200335648151</v>
      </c>
      <c r="T1509" s="12">
        <f t="shared" si="97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6"/>
        <v>1.1076216216216217</v>
      </c>
      <c r="P1510" s="7">
        <f t="shared" si="94"/>
        <v>97.113744075829388</v>
      </c>
      <c r="Q1510" t="s">
        <v>8342</v>
      </c>
      <c r="R1510" t="s">
        <v>8313</v>
      </c>
      <c r="S1510" s="12">
        <f t="shared" si="95"/>
        <v>41786.364363425928</v>
      </c>
      <c r="T1510" s="12">
        <f t="shared" si="97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6"/>
        <v>1.2364125714285714</v>
      </c>
      <c r="P1511" s="7">
        <f t="shared" si="94"/>
        <v>110.39397959183674</v>
      </c>
      <c r="Q1511" t="s">
        <v>8342</v>
      </c>
      <c r="R1511" t="s">
        <v>8313</v>
      </c>
      <c r="S1511" s="12">
        <f t="shared" si="95"/>
        <v>42751.283391203702</v>
      </c>
      <c r="T1511" s="12">
        <f t="shared" si="97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6"/>
        <v>1.0103500000000001</v>
      </c>
      <c r="P1512" s="7">
        <f t="shared" si="94"/>
        <v>39.91506172839506</v>
      </c>
      <c r="Q1512" t="s">
        <v>8342</v>
      </c>
      <c r="R1512" t="s">
        <v>8313</v>
      </c>
      <c r="S1512" s="12">
        <f t="shared" si="95"/>
        <v>41809.135162037033</v>
      </c>
      <c r="T1512" s="12">
        <f t="shared" si="97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6"/>
        <v>1.1179285714285714</v>
      </c>
      <c r="P1513" s="7">
        <f t="shared" si="94"/>
        <v>75.975728155339809</v>
      </c>
      <c r="Q1513" t="s">
        <v>8342</v>
      </c>
      <c r="R1513" t="s">
        <v>8313</v>
      </c>
      <c r="S1513" s="12">
        <f t="shared" si="95"/>
        <v>42296.333379629628</v>
      </c>
      <c r="T1513" s="12">
        <f t="shared" si="97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6"/>
        <v>5.5877142857142861</v>
      </c>
      <c r="P1514" s="7">
        <f t="shared" si="94"/>
        <v>58.379104477611939</v>
      </c>
      <c r="Q1514" t="s">
        <v>8342</v>
      </c>
      <c r="R1514" t="s">
        <v>8313</v>
      </c>
      <c r="S1514" s="12">
        <f t="shared" si="95"/>
        <v>42741.434479166666</v>
      </c>
      <c r="T1514" s="12">
        <f t="shared" si="97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6"/>
        <v>1.5001875</v>
      </c>
      <c r="P1515" s="7">
        <f t="shared" si="94"/>
        <v>55.82093023255814</v>
      </c>
      <c r="Q1515" t="s">
        <v>8342</v>
      </c>
      <c r="R1515" t="s">
        <v>8313</v>
      </c>
      <c r="S1515" s="12">
        <f t="shared" si="95"/>
        <v>41806.387337962966</v>
      </c>
      <c r="T1515" s="12">
        <f t="shared" si="97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6"/>
        <v>1.0647599999999999</v>
      </c>
      <c r="P1516" s="7">
        <f t="shared" si="94"/>
        <v>151.24431818181819</v>
      </c>
      <c r="Q1516" t="s">
        <v>8342</v>
      </c>
      <c r="R1516" t="s">
        <v>8313</v>
      </c>
      <c r="S1516" s="12">
        <f t="shared" si="95"/>
        <v>42234.347685185188</v>
      </c>
      <c r="T1516" s="12">
        <f t="shared" si="97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6"/>
        <v>1.57189</v>
      </c>
      <c r="P1517" s="7">
        <f t="shared" si="94"/>
        <v>849.67027027027029</v>
      </c>
      <c r="Q1517" t="s">
        <v>8342</v>
      </c>
      <c r="R1517" t="s">
        <v>8313</v>
      </c>
      <c r="S1517" s="12">
        <f t="shared" si="95"/>
        <v>42415.003437499996</v>
      </c>
      <c r="T1517" s="12">
        <f t="shared" si="97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6"/>
        <v>1.0865882352941176</v>
      </c>
      <c r="P1518" s="7">
        <f t="shared" si="94"/>
        <v>159.24137931034483</v>
      </c>
      <c r="Q1518" t="s">
        <v>8342</v>
      </c>
      <c r="R1518" t="s">
        <v>8313</v>
      </c>
      <c r="S1518" s="12">
        <f t="shared" si="95"/>
        <v>42619.216342592597</v>
      </c>
      <c r="T1518" s="12">
        <f t="shared" si="97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6"/>
        <v>1.6197999999999999</v>
      </c>
      <c r="P1519" s="7">
        <f t="shared" si="94"/>
        <v>39.507317073170732</v>
      </c>
      <c r="Q1519" t="s">
        <v>8342</v>
      </c>
      <c r="R1519" t="s">
        <v>8313</v>
      </c>
      <c r="S1519" s="12">
        <f t="shared" si="95"/>
        <v>41948.31658564815</v>
      </c>
      <c r="T1519" s="12">
        <f t="shared" si="97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6"/>
        <v>2.0536666666666665</v>
      </c>
      <c r="P1520" s="7">
        <f t="shared" si="94"/>
        <v>130.52966101694915</v>
      </c>
      <c r="Q1520" t="s">
        <v>8342</v>
      </c>
      <c r="R1520" t="s">
        <v>8313</v>
      </c>
      <c r="S1520" s="12">
        <f t="shared" si="95"/>
        <v>41760.5700462963</v>
      </c>
      <c r="T1520" s="12">
        <f t="shared" si="97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6"/>
        <v>1.033638888888889</v>
      </c>
      <c r="P1521" s="7">
        <f t="shared" si="94"/>
        <v>64.156896551724131</v>
      </c>
      <c r="Q1521" t="s">
        <v>8342</v>
      </c>
      <c r="R1521" t="s">
        <v>8313</v>
      </c>
      <c r="S1521" s="12">
        <f t="shared" si="95"/>
        <v>41782.491701388892</v>
      </c>
      <c r="T1521" s="12">
        <f t="shared" si="97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6"/>
        <v>1.0347222222222223</v>
      </c>
      <c r="P1522" s="7">
        <f t="shared" si="94"/>
        <v>111.52694610778443</v>
      </c>
      <c r="Q1522" t="s">
        <v>8342</v>
      </c>
      <c r="R1522" t="s">
        <v>8313</v>
      </c>
      <c r="S1522" s="12">
        <f t="shared" si="95"/>
        <v>41955.607789351852</v>
      </c>
      <c r="T1522" s="12">
        <f t="shared" si="97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6"/>
        <v>1.0681333333333334</v>
      </c>
      <c r="P1523" s="7">
        <f t="shared" si="94"/>
        <v>170.44680851063831</v>
      </c>
      <c r="Q1523" t="s">
        <v>8342</v>
      </c>
      <c r="R1523" t="s">
        <v>8313</v>
      </c>
      <c r="S1523" s="12">
        <f t="shared" si="95"/>
        <v>42492.917719907404</v>
      </c>
      <c r="T1523" s="12">
        <f t="shared" si="97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6"/>
        <v>1.3896574712643677</v>
      </c>
      <c r="P1524" s="7">
        <f t="shared" si="94"/>
        <v>133.7391592920354</v>
      </c>
      <c r="Q1524" t="s">
        <v>8342</v>
      </c>
      <c r="R1524" t="s">
        <v>8313</v>
      </c>
      <c r="S1524" s="12">
        <f t="shared" si="95"/>
        <v>41899.580312500002</v>
      </c>
      <c r="T1524" s="12">
        <f t="shared" si="97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6"/>
        <v>1.2484324324324325</v>
      </c>
      <c r="P1525" s="7">
        <f t="shared" si="94"/>
        <v>95.834024896265561</v>
      </c>
      <c r="Q1525" t="s">
        <v>8342</v>
      </c>
      <c r="R1525" t="s">
        <v>8313</v>
      </c>
      <c r="S1525" s="12">
        <f t="shared" si="95"/>
        <v>41964.501342592594</v>
      </c>
      <c r="T1525" s="12">
        <f t="shared" si="97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6"/>
        <v>2.0699999999999998</v>
      </c>
      <c r="P1526" s="7">
        <f t="shared" si="94"/>
        <v>221.78571428571428</v>
      </c>
      <c r="Q1526" t="s">
        <v>8342</v>
      </c>
      <c r="R1526" t="s">
        <v>8313</v>
      </c>
      <c r="S1526" s="12">
        <f t="shared" si="95"/>
        <v>42756.251041666663</v>
      </c>
      <c r="T1526" s="12">
        <f t="shared" si="97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6"/>
        <v>1.7400576923076922</v>
      </c>
      <c r="P1527" s="7">
        <f t="shared" si="94"/>
        <v>32.315357142857138</v>
      </c>
      <c r="Q1527" t="s">
        <v>8342</v>
      </c>
      <c r="R1527" t="s">
        <v>8313</v>
      </c>
      <c r="S1527" s="12">
        <f t="shared" si="95"/>
        <v>42570.452986111108</v>
      </c>
      <c r="T1527" s="12">
        <f t="shared" si="97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6"/>
        <v>1.2032608695652174</v>
      </c>
      <c r="P1528" s="7">
        <f t="shared" si="94"/>
        <v>98.839285714285708</v>
      </c>
      <c r="Q1528" t="s">
        <v>8342</v>
      </c>
      <c r="R1528" t="s">
        <v>8313</v>
      </c>
      <c r="S1528" s="12">
        <f t="shared" si="95"/>
        <v>42339.026006944448</v>
      </c>
      <c r="T1528" s="12">
        <f t="shared" si="97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6"/>
        <v>1.1044428571428573</v>
      </c>
      <c r="P1529" s="7">
        <f t="shared" si="94"/>
        <v>55.222142857142863</v>
      </c>
      <c r="Q1529" t="s">
        <v>8342</v>
      </c>
      <c r="R1529" t="s">
        <v>8313</v>
      </c>
      <c r="S1529" s="12">
        <f t="shared" si="95"/>
        <v>42780.350532407407</v>
      </c>
      <c r="T1529" s="12">
        <f t="shared" si="97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6"/>
        <v>2.8156666666666665</v>
      </c>
      <c r="P1530" s="7">
        <f t="shared" si="94"/>
        <v>52.793750000000003</v>
      </c>
      <c r="Q1530" t="s">
        <v>8342</v>
      </c>
      <c r="R1530" t="s">
        <v>8313</v>
      </c>
      <c r="S1530" s="12">
        <f t="shared" si="95"/>
        <v>42736.482893518521</v>
      </c>
      <c r="T1530" s="12">
        <f t="shared" si="97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6"/>
        <v>1.0067894736842105</v>
      </c>
      <c r="P1531" s="7">
        <f t="shared" si="94"/>
        <v>135.66666666666666</v>
      </c>
      <c r="Q1531" t="s">
        <v>8342</v>
      </c>
      <c r="R1531" t="s">
        <v>8313</v>
      </c>
      <c r="S1531" s="12">
        <f t="shared" si="95"/>
        <v>42052.378703703704</v>
      </c>
      <c r="T1531" s="12">
        <f t="shared" si="97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6"/>
        <v>1.3482571428571428</v>
      </c>
      <c r="P1532" s="7">
        <f t="shared" si="94"/>
        <v>53.991990846681922</v>
      </c>
      <c r="Q1532" t="s">
        <v>8342</v>
      </c>
      <c r="R1532" t="s">
        <v>8313</v>
      </c>
      <c r="S1532" s="12">
        <f t="shared" si="95"/>
        <v>42275.517303240747</v>
      </c>
      <c r="T1532" s="12">
        <f t="shared" si="97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6"/>
        <v>1.7595744680851064</v>
      </c>
      <c r="P1533" s="7">
        <f t="shared" si="94"/>
        <v>56.643835616438359</v>
      </c>
      <c r="Q1533" t="s">
        <v>8342</v>
      </c>
      <c r="R1533" t="s">
        <v>8313</v>
      </c>
      <c r="S1533" s="12">
        <f t="shared" si="95"/>
        <v>41941.552384259259</v>
      </c>
      <c r="T1533" s="12">
        <f t="shared" si="97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6"/>
        <v>4.8402000000000003</v>
      </c>
      <c r="P1534" s="7">
        <f t="shared" si="94"/>
        <v>82.316326530612244</v>
      </c>
      <c r="Q1534" t="s">
        <v>8342</v>
      </c>
      <c r="R1534" t="s">
        <v>8313</v>
      </c>
      <c r="S1534" s="12">
        <f t="shared" si="95"/>
        <v>42391.225289351853</v>
      </c>
      <c r="T1534" s="12">
        <f t="shared" si="97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6"/>
        <v>1.4514</v>
      </c>
      <c r="P1535" s="7">
        <f t="shared" si="94"/>
        <v>88.26081081081081</v>
      </c>
      <c r="Q1535" t="s">
        <v>8342</v>
      </c>
      <c r="R1535" t="s">
        <v>8313</v>
      </c>
      <c r="S1535" s="12">
        <f t="shared" si="95"/>
        <v>42442.75204861111</v>
      </c>
      <c r="T1535" s="12">
        <f t="shared" si="97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6"/>
        <v>4.1773333333333333</v>
      </c>
      <c r="P1536" s="7">
        <f t="shared" si="94"/>
        <v>84.905149051490511</v>
      </c>
      <c r="Q1536" t="s">
        <v>8342</v>
      </c>
      <c r="R1536" t="s">
        <v>8313</v>
      </c>
      <c r="S1536" s="12">
        <f t="shared" si="95"/>
        <v>42221.42432870371</v>
      </c>
      <c r="T1536" s="12">
        <f t="shared" si="97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6"/>
        <v>1.3242499999999999</v>
      </c>
      <c r="P1537" s="7">
        <f t="shared" ref="P1537:P1600" si="98">IFERROR(E1537/L1537,0)</f>
        <v>48.154545454545456</v>
      </c>
      <c r="Q1537" t="s">
        <v>8342</v>
      </c>
      <c r="R1537" t="s">
        <v>8313</v>
      </c>
      <c r="S1537" s="12">
        <f t="shared" si="95"/>
        <v>42484.579062500001</v>
      </c>
      <c r="T1537" s="12">
        <f t="shared" si="97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6"/>
        <v>2.5030841666666666</v>
      </c>
      <c r="P1538" s="7">
        <f t="shared" si="98"/>
        <v>66.015406593406595</v>
      </c>
      <c r="Q1538" t="s">
        <v>8342</v>
      </c>
      <c r="R1538" t="s">
        <v>8313</v>
      </c>
      <c r="S1538" s="12">
        <f t="shared" si="95"/>
        <v>42213.552199074074</v>
      </c>
      <c r="T1538" s="12">
        <f t="shared" si="97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7">
        <f t="shared" si="98"/>
        <v>96.375</v>
      </c>
      <c r="Q1539" t="s">
        <v>8342</v>
      </c>
      <c r="R1539" t="s">
        <v>8313</v>
      </c>
      <c r="S1539" s="12">
        <f t="shared" ref="S1539:T1602" si="99">(((J1539/60)/60)/24)+DATE(1970,1,1)+(-6/24)</f>
        <v>42552.065127314811</v>
      </c>
      <c r="T1539" s="12">
        <f t="shared" si="97"/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8"/>
        <v>156.17391304347825</v>
      </c>
      <c r="Q1540" t="s">
        <v>8342</v>
      </c>
      <c r="R1540" t="s">
        <v>8313</v>
      </c>
      <c r="S1540" s="12">
        <f t="shared" si="99"/>
        <v>41981.532060185185</v>
      </c>
      <c r="T1540" s="12">
        <f t="shared" si="97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8"/>
        <v>95.764859154929582</v>
      </c>
      <c r="Q1541" t="s">
        <v>8342</v>
      </c>
      <c r="R1541" t="s">
        <v>8313</v>
      </c>
      <c r="S1541" s="12">
        <f t="shared" si="99"/>
        <v>42705.669201388882</v>
      </c>
      <c r="T1541" s="12">
        <f t="shared" si="97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8"/>
        <v>180.40816326530611</v>
      </c>
      <c r="Q1542" t="s">
        <v>8342</v>
      </c>
      <c r="R1542" t="s">
        <v>8313</v>
      </c>
      <c r="S1542" s="12">
        <f t="shared" si="99"/>
        <v>41938.75712962963</v>
      </c>
      <c r="T1542" s="12">
        <f t="shared" si="97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ref="O1543:O1606" si="100">(E1543/D1543)</f>
        <v>3.3333333333333332E-4</v>
      </c>
      <c r="P1543" s="7">
        <f t="shared" si="98"/>
        <v>3</v>
      </c>
      <c r="Q1543" t="s">
        <v>8342</v>
      </c>
      <c r="R1543" t="s">
        <v>8313</v>
      </c>
      <c r="S1543" s="12">
        <f t="shared" si="99"/>
        <v>41974.462245370371</v>
      </c>
      <c r="T1543" s="12">
        <f t="shared" si="97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00"/>
        <v>0.04</v>
      </c>
      <c r="P1544" s="7">
        <f t="shared" si="98"/>
        <v>20</v>
      </c>
      <c r="Q1544" t="s">
        <v>8342</v>
      </c>
      <c r="R1544" t="s">
        <v>8315</v>
      </c>
      <c r="S1544" s="12">
        <f t="shared" si="99"/>
        <v>42170.746527777781</v>
      </c>
      <c r="T1544" s="12">
        <f t="shared" si="97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00"/>
        <v>4.4444444444444444E-3</v>
      </c>
      <c r="P1545" s="7">
        <f t="shared" si="98"/>
        <v>10</v>
      </c>
      <c r="Q1545" t="s">
        <v>8342</v>
      </c>
      <c r="R1545" t="s">
        <v>8315</v>
      </c>
      <c r="S1545" s="12">
        <f t="shared" si="99"/>
        <v>41935.259652777779</v>
      </c>
      <c r="T1545" s="12">
        <f t="shared" ref="T1545:T1608" si="101">(((I1545/60)/60)/24)+DATE(1970,1,1)+(-6/24)</f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00"/>
        <v>0</v>
      </c>
      <c r="P1546" s="7">
        <f t="shared" si="98"/>
        <v>0</v>
      </c>
      <c r="Q1546" t="s">
        <v>8342</v>
      </c>
      <c r="R1546" t="s">
        <v>8315</v>
      </c>
      <c r="S1546" s="12">
        <f t="shared" si="99"/>
        <v>42052.801203703704</v>
      </c>
      <c r="T1546" s="12">
        <f t="shared" si="101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00"/>
        <v>3.3333333333333332E-4</v>
      </c>
      <c r="P1547" s="7">
        <f t="shared" si="98"/>
        <v>1</v>
      </c>
      <c r="Q1547" t="s">
        <v>8342</v>
      </c>
      <c r="R1547" t="s">
        <v>8315</v>
      </c>
      <c r="S1547" s="12">
        <f t="shared" si="99"/>
        <v>42031.634652777779</v>
      </c>
      <c r="T1547" s="12">
        <f t="shared" si="101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00"/>
        <v>0.28899999999999998</v>
      </c>
      <c r="P1548" s="7">
        <f t="shared" si="98"/>
        <v>26.272727272727273</v>
      </c>
      <c r="Q1548" t="s">
        <v>8342</v>
      </c>
      <c r="R1548" t="s">
        <v>8315</v>
      </c>
      <c r="S1548" s="12">
        <f t="shared" si="99"/>
        <v>41838.962951388887</v>
      </c>
      <c r="T1548" s="12">
        <f t="shared" si="101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00"/>
        <v>0</v>
      </c>
      <c r="P1549" s="7">
        <f t="shared" si="98"/>
        <v>0</v>
      </c>
      <c r="Q1549" t="s">
        <v>8342</v>
      </c>
      <c r="R1549" t="s">
        <v>8315</v>
      </c>
      <c r="S1549" s="12">
        <f t="shared" si="99"/>
        <v>42782.176875000005</v>
      </c>
      <c r="T1549" s="12">
        <f t="shared" si="101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00"/>
        <v>8.5714285714285715E-2</v>
      </c>
      <c r="P1550" s="7">
        <f t="shared" si="98"/>
        <v>60</v>
      </c>
      <c r="Q1550" t="s">
        <v>8342</v>
      </c>
      <c r="R1550" t="s">
        <v>8315</v>
      </c>
      <c r="S1550" s="12">
        <f t="shared" si="99"/>
        <v>42286.63217592593</v>
      </c>
      <c r="T1550" s="12">
        <f t="shared" si="101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00"/>
        <v>0.34</v>
      </c>
      <c r="P1551" s="7">
        <f t="shared" si="98"/>
        <v>28.333333333333332</v>
      </c>
      <c r="Q1551" t="s">
        <v>8342</v>
      </c>
      <c r="R1551" t="s">
        <v>8315</v>
      </c>
      <c r="S1551" s="12">
        <f t="shared" si="99"/>
        <v>42280.886099537034</v>
      </c>
      <c r="T1551" s="12">
        <f t="shared" si="101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00"/>
        <v>0.13466666666666666</v>
      </c>
      <c r="P1552" s="7">
        <f t="shared" si="98"/>
        <v>14.428571428571429</v>
      </c>
      <c r="Q1552" t="s">
        <v>8342</v>
      </c>
      <c r="R1552" t="s">
        <v>8315</v>
      </c>
      <c r="S1552" s="12">
        <f t="shared" si="99"/>
        <v>42472.199467592596</v>
      </c>
      <c r="T1552" s="12">
        <f t="shared" si="101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00"/>
        <v>0</v>
      </c>
      <c r="P1553" s="7">
        <f t="shared" si="98"/>
        <v>0</v>
      </c>
      <c r="Q1553" t="s">
        <v>8342</v>
      </c>
      <c r="R1553" t="s">
        <v>8315</v>
      </c>
      <c r="S1553" s="12">
        <f t="shared" si="99"/>
        <v>42121.574525462958</v>
      </c>
      <c r="T1553" s="12">
        <f t="shared" si="101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00"/>
        <v>0.49186046511627907</v>
      </c>
      <c r="P1554" s="7">
        <f t="shared" si="98"/>
        <v>132.1875</v>
      </c>
      <c r="Q1554" t="s">
        <v>8342</v>
      </c>
      <c r="R1554" t="s">
        <v>8315</v>
      </c>
      <c r="S1554" s="12">
        <f t="shared" si="99"/>
        <v>41892.438750000001</v>
      </c>
      <c r="T1554" s="12">
        <f t="shared" si="101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00"/>
        <v>0</v>
      </c>
      <c r="P1555" s="7">
        <f t="shared" si="98"/>
        <v>0</v>
      </c>
      <c r="Q1555" t="s">
        <v>8342</v>
      </c>
      <c r="R1555" t="s">
        <v>8315</v>
      </c>
      <c r="S1555" s="12">
        <f t="shared" si="99"/>
        <v>42219.032951388886</v>
      </c>
      <c r="T1555" s="12">
        <f t="shared" si="101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00"/>
        <v>0</v>
      </c>
      <c r="P1556" s="7">
        <f t="shared" si="98"/>
        <v>0</v>
      </c>
      <c r="Q1556" t="s">
        <v>8342</v>
      </c>
      <c r="R1556" t="s">
        <v>8315</v>
      </c>
      <c r="S1556" s="12">
        <f t="shared" si="99"/>
        <v>42188.002199074079</v>
      </c>
      <c r="T1556" s="12">
        <f t="shared" si="101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00"/>
        <v>0</v>
      </c>
      <c r="P1557" s="7">
        <f t="shared" si="98"/>
        <v>0</v>
      </c>
      <c r="Q1557" t="s">
        <v>8342</v>
      </c>
      <c r="R1557" t="s">
        <v>8315</v>
      </c>
      <c r="S1557" s="12">
        <f t="shared" si="99"/>
        <v>42241.363796296297</v>
      </c>
      <c r="T1557" s="12">
        <f t="shared" si="101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00"/>
        <v>0.45133333333333331</v>
      </c>
      <c r="P1558" s="7">
        <f t="shared" si="98"/>
        <v>56.416666666666664</v>
      </c>
      <c r="Q1558" t="s">
        <v>8342</v>
      </c>
      <c r="R1558" t="s">
        <v>8315</v>
      </c>
      <c r="S1558" s="12">
        <f t="shared" si="99"/>
        <v>42524.903055555551</v>
      </c>
      <c r="T1558" s="12">
        <f t="shared" si="101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00"/>
        <v>0.04</v>
      </c>
      <c r="P1559" s="7">
        <f t="shared" si="98"/>
        <v>100</v>
      </c>
      <c r="Q1559" t="s">
        <v>8342</v>
      </c>
      <c r="R1559" t="s">
        <v>8315</v>
      </c>
      <c r="S1559" s="12">
        <f t="shared" si="99"/>
        <v>41871.40315972222</v>
      </c>
      <c r="T1559" s="12">
        <f t="shared" si="101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00"/>
        <v>4.6666666666666669E-2</v>
      </c>
      <c r="P1560" s="7">
        <f t="shared" si="98"/>
        <v>11.666666666666666</v>
      </c>
      <c r="Q1560" t="s">
        <v>8342</v>
      </c>
      <c r="R1560" t="s">
        <v>8315</v>
      </c>
      <c r="S1560" s="12">
        <f t="shared" si="99"/>
        <v>42185.147673611107</v>
      </c>
      <c r="T1560" s="12">
        <f t="shared" si="101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00"/>
        <v>3.3333333333333335E-3</v>
      </c>
      <c r="P1561" s="7">
        <f t="shared" si="98"/>
        <v>50</v>
      </c>
      <c r="Q1561" t="s">
        <v>8342</v>
      </c>
      <c r="R1561" t="s">
        <v>8315</v>
      </c>
      <c r="S1561" s="12">
        <f t="shared" si="99"/>
        <v>42107.80322916666</v>
      </c>
      <c r="T1561" s="12">
        <f t="shared" si="101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00"/>
        <v>3.7600000000000001E-2</v>
      </c>
      <c r="P1562" s="7">
        <f t="shared" si="98"/>
        <v>23.5</v>
      </c>
      <c r="Q1562" t="s">
        <v>8342</v>
      </c>
      <c r="R1562" t="s">
        <v>8315</v>
      </c>
      <c r="S1562" s="12">
        <f t="shared" si="99"/>
        <v>41935.770752314813</v>
      </c>
      <c r="T1562" s="12">
        <f t="shared" si="101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00"/>
        <v>6.7000000000000002E-3</v>
      </c>
      <c r="P1563" s="7">
        <f t="shared" si="98"/>
        <v>67</v>
      </c>
      <c r="Q1563" t="s">
        <v>8342</v>
      </c>
      <c r="R1563" t="s">
        <v>8315</v>
      </c>
      <c r="S1563" s="12">
        <f t="shared" si="99"/>
        <v>41554.791701388887</v>
      </c>
      <c r="T1563" s="12">
        <f t="shared" si="101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00"/>
        <v>0</v>
      </c>
      <c r="P1564" s="7">
        <f t="shared" si="98"/>
        <v>0</v>
      </c>
      <c r="Q1564" t="s">
        <v>8329</v>
      </c>
      <c r="R1564" t="s">
        <v>8346</v>
      </c>
      <c r="S1564" s="12">
        <f t="shared" si="99"/>
        <v>40079.316157407404</v>
      </c>
      <c r="T1564" s="12">
        <f t="shared" si="101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00"/>
        <v>1.4166666666666666E-2</v>
      </c>
      <c r="P1565" s="7">
        <f t="shared" si="98"/>
        <v>42.5</v>
      </c>
      <c r="Q1565" t="s">
        <v>8329</v>
      </c>
      <c r="R1565" t="s">
        <v>8346</v>
      </c>
      <c r="S1565" s="12">
        <f t="shared" si="99"/>
        <v>41652.492488425924</v>
      </c>
      <c r="T1565" s="12">
        <f t="shared" si="101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00"/>
        <v>1E-3</v>
      </c>
      <c r="P1566" s="7">
        <f t="shared" si="98"/>
        <v>10</v>
      </c>
      <c r="Q1566" t="s">
        <v>8329</v>
      </c>
      <c r="R1566" t="s">
        <v>8346</v>
      </c>
      <c r="S1566" s="12">
        <f t="shared" si="99"/>
        <v>42121.117002314815</v>
      </c>
      <c r="T1566" s="12">
        <f t="shared" si="101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00"/>
        <v>2.5000000000000001E-2</v>
      </c>
      <c r="P1567" s="7">
        <f t="shared" si="98"/>
        <v>100</v>
      </c>
      <c r="Q1567" t="s">
        <v>8329</v>
      </c>
      <c r="R1567" t="s">
        <v>8346</v>
      </c>
      <c r="S1567" s="12">
        <f t="shared" si="99"/>
        <v>40672.479872685188</v>
      </c>
      <c r="T1567" s="12">
        <f t="shared" si="101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00"/>
        <v>0.21249999999999999</v>
      </c>
      <c r="P1568" s="7">
        <f t="shared" si="98"/>
        <v>108.05084745762711</v>
      </c>
      <c r="Q1568" t="s">
        <v>8329</v>
      </c>
      <c r="R1568" t="s">
        <v>8346</v>
      </c>
      <c r="S1568" s="12">
        <f t="shared" si="99"/>
        <v>42549.666712962964</v>
      </c>
      <c r="T1568" s="12">
        <f t="shared" si="101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00"/>
        <v>4.1176470588235294E-2</v>
      </c>
      <c r="P1569" s="7">
        <f t="shared" si="98"/>
        <v>26.923076923076923</v>
      </c>
      <c r="Q1569" t="s">
        <v>8329</v>
      </c>
      <c r="R1569" t="s">
        <v>8346</v>
      </c>
      <c r="S1569" s="12">
        <f t="shared" si="99"/>
        <v>41671.686863425923</v>
      </c>
      <c r="T1569" s="12">
        <f t="shared" si="101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00"/>
        <v>0.13639999999999999</v>
      </c>
      <c r="P1570" s="7">
        <f t="shared" si="98"/>
        <v>155</v>
      </c>
      <c r="Q1570" t="s">
        <v>8329</v>
      </c>
      <c r="R1570" t="s">
        <v>8346</v>
      </c>
      <c r="S1570" s="12">
        <f t="shared" si="99"/>
        <v>41961.812326388885</v>
      </c>
      <c r="T1570" s="12">
        <f t="shared" si="101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00"/>
        <v>0</v>
      </c>
      <c r="P1571" s="7">
        <f t="shared" si="98"/>
        <v>0</v>
      </c>
      <c r="Q1571" t="s">
        <v>8329</v>
      </c>
      <c r="R1571" t="s">
        <v>8346</v>
      </c>
      <c r="S1571" s="12">
        <f t="shared" si="99"/>
        <v>41389.429560185185</v>
      </c>
      <c r="T1571" s="12">
        <f t="shared" si="101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00"/>
        <v>0.41399999999999998</v>
      </c>
      <c r="P1572" s="7">
        <f t="shared" si="98"/>
        <v>47.769230769230766</v>
      </c>
      <c r="Q1572" t="s">
        <v>8329</v>
      </c>
      <c r="R1572" t="s">
        <v>8346</v>
      </c>
      <c r="S1572" s="12">
        <f t="shared" si="99"/>
        <v>42438.563449074078</v>
      </c>
      <c r="T1572" s="12">
        <f t="shared" si="101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00"/>
        <v>6.6115702479338841E-3</v>
      </c>
      <c r="P1573" s="7">
        <f t="shared" si="98"/>
        <v>20</v>
      </c>
      <c r="Q1573" t="s">
        <v>8329</v>
      </c>
      <c r="R1573" t="s">
        <v>8346</v>
      </c>
      <c r="S1573" s="12">
        <f t="shared" si="99"/>
        <v>42144.519479166673</v>
      </c>
      <c r="T1573" s="12">
        <f t="shared" si="101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00"/>
        <v>0.05</v>
      </c>
      <c r="P1574" s="7">
        <f t="shared" si="98"/>
        <v>41.666666666666664</v>
      </c>
      <c r="Q1574" t="s">
        <v>8329</v>
      </c>
      <c r="R1574" t="s">
        <v>8346</v>
      </c>
      <c r="S1574" s="12">
        <f t="shared" si="99"/>
        <v>42403.783090277779</v>
      </c>
      <c r="T1574" s="12">
        <f t="shared" si="101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00"/>
        <v>2.4777777777777777E-2</v>
      </c>
      <c r="P1575" s="7">
        <f t="shared" si="98"/>
        <v>74.333333333333329</v>
      </c>
      <c r="Q1575" t="s">
        <v>8329</v>
      </c>
      <c r="R1575" t="s">
        <v>8346</v>
      </c>
      <c r="S1575" s="12">
        <f t="shared" si="99"/>
        <v>42785.750023148154</v>
      </c>
      <c r="T1575" s="12">
        <f t="shared" si="101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00"/>
        <v>5.0599999999999999E-2</v>
      </c>
      <c r="P1576" s="7">
        <f t="shared" si="98"/>
        <v>84.333333333333329</v>
      </c>
      <c r="Q1576" t="s">
        <v>8329</v>
      </c>
      <c r="R1576" t="s">
        <v>8346</v>
      </c>
      <c r="S1576" s="12">
        <f t="shared" si="99"/>
        <v>42017.677418981482</v>
      </c>
      <c r="T1576" s="12">
        <f t="shared" si="101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00"/>
        <v>0.2291</v>
      </c>
      <c r="P1577" s="7">
        <f t="shared" si="98"/>
        <v>65.457142857142856</v>
      </c>
      <c r="Q1577" t="s">
        <v>8329</v>
      </c>
      <c r="R1577" t="s">
        <v>8346</v>
      </c>
      <c r="S1577" s="12">
        <f t="shared" si="99"/>
        <v>41799.274259259262</v>
      </c>
      <c r="T1577" s="12">
        <f t="shared" si="101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00"/>
        <v>0.13</v>
      </c>
      <c r="P1578" s="7">
        <f t="shared" si="98"/>
        <v>65</v>
      </c>
      <c r="Q1578" t="s">
        <v>8329</v>
      </c>
      <c r="R1578" t="s">
        <v>8346</v>
      </c>
      <c r="S1578" s="12">
        <f t="shared" si="99"/>
        <v>42140.629259259258</v>
      </c>
      <c r="T1578" s="12">
        <f t="shared" si="101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00"/>
        <v>5.4999999999999997E-3</v>
      </c>
      <c r="P1579" s="7">
        <f t="shared" si="98"/>
        <v>27.5</v>
      </c>
      <c r="Q1579" t="s">
        <v>8329</v>
      </c>
      <c r="R1579" t="s">
        <v>8346</v>
      </c>
      <c r="S1579" s="12">
        <f t="shared" si="99"/>
        <v>41054.597777777781</v>
      </c>
      <c r="T1579" s="12">
        <f t="shared" si="101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00"/>
        <v>0.10806536636794939</v>
      </c>
      <c r="P1580" s="7">
        <f t="shared" si="98"/>
        <v>51.25</v>
      </c>
      <c r="Q1580" t="s">
        <v>8329</v>
      </c>
      <c r="R1580" t="s">
        <v>8346</v>
      </c>
      <c r="S1580" s="12">
        <f t="shared" si="99"/>
        <v>40398.815868055557</v>
      </c>
      <c r="T1580" s="12">
        <f t="shared" si="101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00"/>
        <v>8.4008400840084006E-3</v>
      </c>
      <c r="P1581" s="7">
        <f t="shared" si="98"/>
        <v>14</v>
      </c>
      <c r="Q1581" t="s">
        <v>8329</v>
      </c>
      <c r="R1581" t="s">
        <v>8346</v>
      </c>
      <c r="S1581" s="12">
        <f t="shared" si="99"/>
        <v>41481.746423611112</v>
      </c>
      <c r="T1581" s="12">
        <f t="shared" si="101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00"/>
        <v>0</v>
      </c>
      <c r="P1582" s="7">
        <f t="shared" si="98"/>
        <v>0</v>
      </c>
      <c r="Q1582" t="s">
        <v>8329</v>
      </c>
      <c r="R1582" t="s">
        <v>8346</v>
      </c>
      <c r="S1582" s="12">
        <f t="shared" si="99"/>
        <v>40989.800069444449</v>
      </c>
      <c r="T1582" s="12">
        <f t="shared" si="101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00"/>
        <v>5.0000000000000001E-3</v>
      </c>
      <c r="P1583" s="7">
        <f t="shared" si="98"/>
        <v>5</v>
      </c>
      <c r="Q1583" t="s">
        <v>8329</v>
      </c>
      <c r="R1583" t="s">
        <v>8346</v>
      </c>
      <c r="S1583" s="12">
        <f t="shared" si="99"/>
        <v>42325.198958333334</v>
      </c>
      <c r="T1583" s="12">
        <f t="shared" si="101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00"/>
        <v>9.2999999999999999E-2</v>
      </c>
      <c r="P1584" s="7">
        <f t="shared" si="98"/>
        <v>31</v>
      </c>
      <c r="Q1584" t="s">
        <v>8342</v>
      </c>
      <c r="R1584" t="s">
        <v>8316</v>
      </c>
      <c r="S1584" s="12">
        <f t="shared" si="99"/>
        <v>42246.539965277778</v>
      </c>
      <c r="T1584" s="12">
        <f t="shared" si="101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00"/>
        <v>7.5000000000000002E-4</v>
      </c>
      <c r="P1585" s="7">
        <f t="shared" si="98"/>
        <v>15</v>
      </c>
      <c r="Q1585" t="s">
        <v>8342</v>
      </c>
      <c r="R1585" t="s">
        <v>8316</v>
      </c>
      <c r="S1585" s="12">
        <f t="shared" si="99"/>
        <v>41877.654988425929</v>
      </c>
      <c r="T1585" s="12">
        <f t="shared" si="101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00"/>
        <v>0</v>
      </c>
      <c r="P1586" s="7">
        <f t="shared" si="98"/>
        <v>0</v>
      </c>
      <c r="Q1586" t="s">
        <v>8342</v>
      </c>
      <c r="R1586" t="s">
        <v>8316</v>
      </c>
      <c r="S1586" s="12">
        <f t="shared" si="99"/>
        <v>41779.399317129632</v>
      </c>
      <c r="T1586" s="12">
        <f t="shared" si="101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00"/>
        <v>0.79</v>
      </c>
      <c r="P1587" s="7">
        <f t="shared" si="98"/>
        <v>131.66666666666666</v>
      </c>
      <c r="Q1587" t="s">
        <v>8342</v>
      </c>
      <c r="R1587" t="s">
        <v>8316</v>
      </c>
      <c r="S1587" s="12">
        <f t="shared" si="99"/>
        <v>42707.645462962959</v>
      </c>
      <c r="T1587" s="12">
        <f t="shared" si="101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00"/>
        <v>0</v>
      </c>
      <c r="P1588" s="7">
        <f t="shared" si="98"/>
        <v>0</v>
      </c>
      <c r="Q1588" t="s">
        <v>8342</v>
      </c>
      <c r="R1588" t="s">
        <v>8316</v>
      </c>
      <c r="S1588" s="12">
        <f t="shared" si="99"/>
        <v>42068.854421296302</v>
      </c>
      <c r="T1588" s="12">
        <f t="shared" si="101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00"/>
        <v>1.3333333333333334E-4</v>
      </c>
      <c r="P1589" s="7">
        <f t="shared" si="98"/>
        <v>1</v>
      </c>
      <c r="Q1589" t="s">
        <v>8342</v>
      </c>
      <c r="R1589" t="s">
        <v>8316</v>
      </c>
      <c r="S1589" s="12">
        <f t="shared" si="99"/>
        <v>41956.700983796298</v>
      </c>
      <c r="T1589" s="12">
        <f t="shared" si="101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00"/>
        <v>0</v>
      </c>
      <c r="P1590" s="7">
        <f t="shared" si="98"/>
        <v>0</v>
      </c>
      <c r="Q1590" t="s">
        <v>8342</v>
      </c>
      <c r="R1590" t="s">
        <v>8316</v>
      </c>
      <c r="S1590" s="12">
        <f t="shared" si="99"/>
        <v>42004.99998842593</v>
      </c>
      <c r="T1590" s="12">
        <f t="shared" si="101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00"/>
        <v>0</v>
      </c>
      <c r="P1591" s="7">
        <f t="shared" si="98"/>
        <v>0</v>
      </c>
      <c r="Q1591" t="s">
        <v>8342</v>
      </c>
      <c r="R1591" t="s">
        <v>8316</v>
      </c>
      <c r="S1591" s="12">
        <f t="shared" si="99"/>
        <v>42256.734791666662</v>
      </c>
      <c r="T1591" s="12">
        <f t="shared" si="101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0"/>
        <v>1.7000000000000001E-2</v>
      </c>
      <c r="P1592" s="7">
        <f t="shared" si="98"/>
        <v>510</v>
      </c>
      <c r="Q1592" t="s">
        <v>8342</v>
      </c>
      <c r="R1592" t="s">
        <v>8316</v>
      </c>
      <c r="S1592" s="12">
        <f t="shared" si="99"/>
        <v>42240.607222222221</v>
      </c>
      <c r="T1592" s="12">
        <f t="shared" si="101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0"/>
        <v>0.29228571428571426</v>
      </c>
      <c r="P1593" s="7">
        <f t="shared" si="98"/>
        <v>44.478260869565219</v>
      </c>
      <c r="Q1593" t="s">
        <v>8342</v>
      </c>
      <c r="R1593" t="s">
        <v>8316</v>
      </c>
      <c r="S1593" s="12">
        <f t="shared" si="99"/>
        <v>42433.476168981477</v>
      </c>
      <c r="T1593" s="12">
        <f t="shared" si="101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0"/>
        <v>0</v>
      </c>
      <c r="P1594" s="7">
        <f t="shared" si="98"/>
        <v>0</v>
      </c>
      <c r="Q1594" t="s">
        <v>8342</v>
      </c>
      <c r="R1594" t="s">
        <v>8316</v>
      </c>
      <c r="S1594" s="12">
        <f t="shared" si="99"/>
        <v>42045.822743055556</v>
      </c>
      <c r="T1594" s="12">
        <f t="shared" si="101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0"/>
        <v>1.3636363636363637E-4</v>
      </c>
      <c r="P1595" s="7">
        <f t="shared" si="98"/>
        <v>1</v>
      </c>
      <c r="Q1595" t="s">
        <v>8342</v>
      </c>
      <c r="R1595" t="s">
        <v>8316</v>
      </c>
      <c r="S1595" s="12">
        <f t="shared" si="99"/>
        <v>42033.595543981486</v>
      </c>
      <c r="T1595" s="12">
        <f t="shared" si="101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0"/>
        <v>0.20499999999999999</v>
      </c>
      <c r="P1596" s="7">
        <f t="shared" si="98"/>
        <v>20.5</v>
      </c>
      <c r="Q1596" t="s">
        <v>8342</v>
      </c>
      <c r="R1596" t="s">
        <v>8316</v>
      </c>
      <c r="S1596" s="12">
        <f t="shared" si="99"/>
        <v>42445.462754629625</v>
      </c>
      <c r="T1596" s="12">
        <f t="shared" si="101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0"/>
        <v>2.8E-3</v>
      </c>
      <c r="P1597" s="7">
        <f t="shared" si="98"/>
        <v>40</v>
      </c>
      <c r="Q1597" t="s">
        <v>8342</v>
      </c>
      <c r="R1597" t="s">
        <v>8316</v>
      </c>
      <c r="S1597" s="12">
        <f t="shared" si="99"/>
        <v>41779.800092592595</v>
      </c>
      <c r="T1597" s="12">
        <f t="shared" si="101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0"/>
        <v>2.3076923076923078E-2</v>
      </c>
      <c r="P1598" s="7">
        <f t="shared" si="98"/>
        <v>25</v>
      </c>
      <c r="Q1598" t="s">
        <v>8342</v>
      </c>
      <c r="R1598" t="s">
        <v>8316</v>
      </c>
      <c r="S1598" s="12">
        <f t="shared" si="99"/>
        <v>41941.180196759262</v>
      </c>
      <c r="T1598" s="12">
        <f t="shared" si="101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0"/>
        <v>0</v>
      </c>
      <c r="P1599" s="7">
        <f t="shared" si="98"/>
        <v>0</v>
      </c>
      <c r="Q1599" t="s">
        <v>8342</v>
      </c>
      <c r="R1599" t="s">
        <v>8316</v>
      </c>
      <c r="S1599" s="12">
        <f t="shared" si="99"/>
        <v>42603.104131944448</v>
      </c>
      <c r="T1599" s="12">
        <f t="shared" si="101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0"/>
        <v>1.25E-3</v>
      </c>
      <c r="P1600" s="7">
        <f t="shared" si="98"/>
        <v>1</v>
      </c>
      <c r="Q1600" t="s">
        <v>8342</v>
      </c>
      <c r="R1600" t="s">
        <v>8316</v>
      </c>
      <c r="S1600" s="12">
        <f t="shared" si="99"/>
        <v>42151.417337962965</v>
      </c>
      <c r="T1600" s="12">
        <f t="shared" si="101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0"/>
        <v>0</v>
      </c>
      <c r="P1601" s="7">
        <f t="shared" ref="P1601:P1664" si="102">IFERROR(E1601/L1601,0)</f>
        <v>0</v>
      </c>
      <c r="Q1601" t="s">
        <v>8342</v>
      </c>
      <c r="R1601" t="s">
        <v>8316</v>
      </c>
      <c r="S1601" s="12">
        <f t="shared" si="99"/>
        <v>42438.28907407407</v>
      </c>
      <c r="T1601" s="12">
        <f t="shared" si="101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0"/>
        <v>7.3400000000000007E-2</v>
      </c>
      <c r="P1602" s="7">
        <f t="shared" si="102"/>
        <v>40.777777777777779</v>
      </c>
      <c r="Q1602" t="s">
        <v>8342</v>
      </c>
      <c r="R1602" t="s">
        <v>8316</v>
      </c>
      <c r="S1602" s="12">
        <f t="shared" si="99"/>
        <v>41790.807314814818</v>
      </c>
      <c r="T1602" s="12">
        <f t="shared" si="101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7">
        <f t="shared" si="102"/>
        <v>48.325535714285714</v>
      </c>
      <c r="Q1603" t="s">
        <v>8342</v>
      </c>
      <c r="R1603" t="s">
        <v>8316</v>
      </c>
      <c r="S1603" s="12">
        <f t="shared" ref="S1603:T1666" si="103">(((J1603/60)/60)/24)+DATE(1970,1,1)+(-6/24)</f>
        <v>40637.842974537038</v>
      </c>
      <c r="T1603" s="12">
        <f t="shared" si="101"/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2"/>
        <v>46.953125</v>
      </c>
      <c r="Q1604" t="s">
        <v>8314</v>
      </c>
      <c r="R1604" t="s">
        <v>8311</v>
      </c>
      <c r="S1604" s="12">
        <f t="shared" si="103"/>
        <v>40788.047650462962</v>
      </c>
      <c r="T1604" s="12">
        <f t="shared" si="101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2"/>
        <v>66.688666666666663</v>
      </c>
      <c r="Q1605" t="s">
        <v>8314</v>
      </c>
      <c r="R1605" t="s">
        <v>8311</v>
      </c>
      <c r="S1605" s="12">
        <f t="shared" si="103"/>
        <v>40875.919664351852</v>
      </c>
      <c r="T1605" s="12">
        <f t="shared" si="101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2"/>
        <v>48.842857142857142</v>
      </c>
      <c r="Q1606" t="s">
        <v>8314</v>
      </c>
      <c r="R1606" t="s">
        <v>8311</v>
      </c>
      <c r="S1606" s="12">
        <f t="shared" si="103"/>
        <v>40945.595312500001</v>
      </c>
      <c r="T1606" s="12">
        <f t="shared" si="101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ref="O1607:O1670" si="104">(E1607/D1607)</f>
        <v>1.0069333333333335</v>
      </c>
      <c r="P1607" s="7">
        <f t="shared" si="102"/>
        <v>137.30909090909091</v>
      </c>
      <c r="Q1607" t="s">
        <v>8314</v>
      </c>
      <c r="R1607" t="s">
        <v>8311</v>
      </c>
      <c r="S1607" s="12">
        <f t="shared" si="103"/>
        <v>40746.762881944444</v>
      </c>
      <c r="T1607" s="12">
        <f t="shared" si="101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4"/>
        <v>1.01004125</v>
      </c>
      <c r="P1608" s="7">
        <f t="shared" si="102"/>
        <v>87.829673913043479</v>
      </c>
      <c r="Q1608" t="s">
        <v>8314</v>
      </c>
      <c r="R1608" t="s">
        <v>8311</v>
      </c>
      <c r="S1608" s="12">
        <f t="shared" si="103"/>
        <v>40535.861550925925</v>
      </c>
      <c r="T1608" s="12">
        <f t="shared" si="101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4"/>
        <v>1.4511000000000001</v>
      </c>
      <c r="P1609" s="7">
        <f t="shared" si="102"/>
        <v>70.785365853658533</v>
      </c>
      <c r="Q1609" t="s">
        <v>8314</v>
      </c>
      <c r="R1609" t="s">
        <v>8311</v>
      </c>
      <c r="S1609" s="12">
        <f t="shared" si="103"/>
        <v>41053.55846064815</v>
      </c>
      <c r="T1609" s="12">
        <f t="shared" ref="T1609:T1672" si="105">(((I1609/60)/60)/24)+DATE(1970,1,1)+(-6/24)</f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4"/>
        <v>1.0125</v>
      </c>
      <c r="P1610" s="7">
        <f t="shared" si="102"/>
        <v>52.826086956521742</v>
      </c>
      <c r="Q1610" t="s">
        <v>8314</v>
      </c>
      <c r="R1610" t="s">
        <v>8311</v>
      </c>
      <c r="S1610" s="12">
        <f t="shared" si="103"/>
        <v>41607.58085648148</v>
      </c>
      <c r="T1610" s="12">
        <f t="shared" si="105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4"/>
        <v>1.1833333333333333</v>
      </c>
      <c r="P1611" s="7">
        <f t="shared" si="102"/>
        <v>443.75</v>
      </c>
      <c r="Q1611" t="s">
        <v>8314</v>
      </c>
      <c r="R1611" t="s">
        <v>8311</v>
      </c>
      <c r="S1611" s="12">
        <f t="shared" si="103"/>
        <v>40795.751261574071</v>
      </c>
      <c r="T1611" s="12">
        <f t="shared" si="10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4"/>
        <v>2.7185000000000001</v>
      </c>
      <c r="P1612" s="7">
        <f t="shared" si="102"/>
        <v>48.544642857142854</v>
      </c>
      <c r="Q1612" t="s">
        <v>8314</v>
      </c>
      <c r="R1612" t="s">
        <v>8311</v>
      </c>
      <c r="S1612" s="12">
        <f t="shared" si="103"/>
        <v>41228.674884259257</v>
      </c>
      <c r="T1612" s="12">
        <f t="shared" si="10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4"/>
        <v>1.25125</v>
      </c>
      <c r="P1613" s="7">
        <f t="shared" si="102"/>
        <v>37.074074074074076</v>
      </c>
      <c r="Q1613" t="s">
        <v>8314</v>
      </c>
      <c r="R1613" t="s">
        <v>8311</v>
      </c>
      <c r="S1613" s="12">
        <f t="shared" si="103"/>
        <v>41408.75037037037</v>
      </c>
      <c r="T1613" s="12">
        <f t="shared" si="10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4"/>
        <v>1.1000000000000001</v>
      </c>
      <c r="P1614" s="7">
        <f t="shared" si="102"/>
        <v>50</v>
      </c>
      <c r="Q1614" t="s">
        <v>8314</v>
      </c>
      <c r="R1614" t="s">
        <v>8311</v>
      </c>
      <c r="S1614" s="12">
        <f t="shared" si="103"/>
        <v>41246.624814814815</v>
      </c>
      <c r="T1614" s="12">
        <f t="shared" si="10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4"/>
        <v>1.0149999999999999</v>
      </c>
      <c r="P1615" s="7">
        <f t="shared" si="102"/>
        <v>39.03846153846154</v>
      </c>
      <c r="Q1615" t="s">
        <v>8314</v>
      </c>
      <c r="R1615" t="s">
        <v>8311</v>
      </c>
      <c r="S1615" s="12">
        <f t="shared" si="103"/>
        <v>41081.819467592592</v>
      </c>
      <c r="T1615" s="12">
        <f t="shared" si="10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4"/>
        <v>1.0269999999999999</v>
      </c>
      <c r="P1616" s="7">
        <f t="shared" si="102"/>
        <v>66.688311688311686</v>
      </c>
      <c r="Q1616" t="s">
        <v>8314</v>
      </c>
      <c r="R1616" t="s">
        <v>8311</v>
      </c>
      <c r="S1616" s="12">
        <f t="shared" si="103"/>
        <v>41794.731122685182</v>
      </c>
      <c r="T1616" s="12">
        <f t="shared" si="10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4"/>
        <v>1.1412500000000001</v>
      </c>
      <c r="P1617" s="7">
        <f t="shared" si="102"/>
        <v>67.132352941176464</v>
      </c>
      <c r="Q1617" t="s">
        <v>8314</v>
      </c>
      <c r="R1617" t="s">
        <v>8311</v>
      </c>
      <c r="S1617" s="12">
        <f t="shared" si="103"/>
        <v>40844.800879629627</v>
      </c>
      <c r="T1617" s="12">
        <f t="shared" si="10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4"/>
        <v>1.042</v>
      </c>
      <c r="P1618" s="7">
        <f t="shared" si="102"/>
        <v>66.369426751592357</v>
      </c>
      <c r="Q1618" t="s">
        <v>8314</v>
      </c>
      <c r="R1618" t="s">
        <v>8311</v>
      </c>
      <c r="S1618" s="12">
        <f t="shared" si="103"/>
        <v>41194.465520833335</v>
      </c>
      <c r="T1618" s="12">
        <f t="shared" si="10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4"/>
        <v>1.4585714285714286</v>
      </c>
      <c r="P1619" s="7">
        <f t="shared" si="102"/>
        <v>64.620253164556956</v>
      </c>
      <c r="Q1619" t="s">
        <v>8314</v>
      </c>
      <c r="R1619" t="s">
        <v>8311</v>
      </c>
      <c r="S1619" s="12">
        <f t="shared" si="103"/>
        <v>41546.414212962962</v>
      </c>
      <c r="T1619" s="12">
        <f t="shared" si="10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4"/>
        <v>1.0506666666666666</v>
      </c>
      <c r="P1620" s="7">
        <f t="shared" si="102"/>
        <v>58.370370370370374</v>
      </c>
      <c r="Q1620" t="s">
        <v>8314</v>
      </c>
      <c r="R1620" t="s">
        <v>8311</v>
      </c>
      <c r="S1620" s="12">
        <f t="shared" si="103"/>
        <v>41301.404340277775</v>
      </c>
      <c r="T1620" s="12">
        <f t="shared" si="10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4"/>
        <v>1.3333333333333333</v>
      </c>
      <c r="P1621" s="7">
        <f t="shared" si="102"/>
        <v>86.956521739130437</v>
      </c>
      <c r="Q1621" t="s">
        <v>8314</v>
      </c>
      <c r="R1621" t="s">
        <v>8311</v>
      </c>
      <c r="S1621" s="12">
        <f t="shared" si="103"/>
        <v>41875.93618055556</v>
      </c>
      <c r="T1621" s="12">
        <f t="shared" si="105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4"/>
        <v>1.1299999999999999</v>
      </c>
      <c r="P1622" s="7">
        <f t="shared" si="102"/>
        <v>66.470588235294116</v>
      </c>
      <c r="Q1622" t="s">
        <v>8314</v>
      </c>
      <c r="R1622" t="s">
        <v>8311</v>
      </c>
      <c r="S1622" s="12">
        <f t="shared" si="103"/>
        <v>41321.089583333334</v>
      </c>
      <c r="T1622" s="12">
        <f t="shared" si="10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4"/>
        <v>1.212</v>
      </c>
      <c r="P1623" s="7">
        <f t="shared" si="102"/>
        <v>163.78378378378378</v>
      </c>
      <c r="Q1623" t="s">
        <v>8314</v>
      </c>
      <c r="R1623" t="s">
        <v>8311</v>
      </c>
      <c r="S1623" s="12">
        <f t="shared" si="103"/>
        <v>41003.35665509259</v>
      </c>
      <c r="T1623" s="12">
        <f t="shared" si="10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4"/>
        <v>1.0172463768115942</v>
      </c>
      <c r="P1624" s="7">
        <f t="shared" si="102"/>
        <v>107.98461538461538</v>
      </c>
      <c r="Q1624" t="s">
        <v>8314</v>
      </c>
      <c r="R1624" t="s">
        <v>8311</v>
      </c>
      <c r="S1624" s="12">
        <f t="shared" si="103"/>
        <v>41950.04483796296</v>
      </c>
      <c r="T1624" s="12">
        <f t="shared" si="10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4"/>
        <v>1.0106666666666666</v>
      </c>
      <c r="P1625" s="7">
        <f t="shared" si="102"/>
        <v>42.111111111111114</v>
      </c>
      <c r="Q1625" t="s">
        <v>8314</v>
      </c>
      <c r="R1625" t="s">
        <v>8311</v>
      </c>
      <c r="S1625" s="12">
        <f t="shared" si="103"/>
        <v>41453.438530092593</v>
      </c>
      <c r="T1625" s="12">
        <f t="shared" si="10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4"/>
        <v>1.18</v>
      </c>
      <c r="P1626" s="7">
        <f t="shared" si="102"/>
        <v>47.2</v>
      </c>
      <c r="Q1626" t="s">
        <v>8314</v>
      </c>
      <c r="R1626" t="s">
        <v>8311</v>
      </c>
      <c r="S1626" s="12">
        <f t="shared" si="103"/>
        <v>41243.117303240739</v>
      </c>
      <c r="T1626" s="12">
        <f t="shared" si="10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4"/>
        <v>1.5533333333333332</v>
      </c>
      <c r="P1627" s="7">
        <f t="shared" si="102"/>
        <v>112.01923076923077</v>
      </c>
      <c r="Q1627" t="s">
        <v>8314</v>
      </c>
      <c r="R1627" t="s">
        <v>8311</v>
      </c>
      <c r="S1627" s="12">
        <f t="shared" si="103"/>
        <v>41135.449687500004</v>
      </c>
      <c r="T1627" s="12">
        <f t="shared" si="10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4"/>
        <v>1.0118750000000001</v>
      </c>
      <c r="P1628" s="7">
        <f t="shared" si="102"/>
        <v>74.953703703703709</v>
      </c>
      <c r="Q1628" t="s">
        <v>8314</v>
      </c>
      <c r="R1628" t="s">
        <v>8311</v>
      </c>
      <c r="S1628" s="12">
        <f t="shared" si="103"/>
        <v>41579.597997685189</v>
      </c>
      <c r="T1628" s="12">
        <f t="shared" si="10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4"/>
        <v>1.17</v>
      </c>
      <c r="P1629" s="7">
        <f t="shared" si="102"/>
        <v>61.578947368421055</v>
      </c>
      <c r="Q1629" t="s">
        <v>8314</v>
      </c>
      <c r="R1629" t="s">
        <v>8311</v>
      </c>
      <c r="S1629" s="12">
        <f t="shared" si="103"/>
        <v>41205.457048611112</v>
      </c>
      <c r="T1629" s="12">
        <f t="shared" si="10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4"/>
        <v>1.00925</v>
      </c>
      <c r="P1630" s="7">
        <f t="shared" si="102"/>
        <v>45.875</v>
      </c>
      <c r="Q1630" t="s">
        <v>8314</v>
      </c>
      <c r="R1630" t="s">
        <v>8311</v>
      </c>
      <c r="S1630" s="12">
        <f t="shared" si="103"/>
        <v>41774.487060185187</v>
      </c>
      <c r="T1630" s="12">
        <f t="shared" si="10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4"/>
        <v>1.0366666666666666</v>
      </c>
      <c r="P1631" s="7">
        <f t="shared" si="102"/>
        <v>75.853658536585371</v>
      </c>
      <c r="Q1631" t="s">
        <v>8314</v>
      </c>
      <c r="R1631" t="s">
        <v>8311</v>
      </c>
      <c r="S1631" s="12">
        <f t="shared" si="103"/>
        <v>41645.617280092592</v>
      </c>
      <c r="T1631" s="12">
        <f t="shared" si="10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4"/>
        <v>2.6524999999999999</v>
      </c>
      <c r="P1632" s="7">
        <f t="shared" si="102"/>
        <v>84.206349206349202</v>
      </c>
      <c r="Q1632" t="s">
        <v>8314</v>
      </c>
      <c r="R1632" t="s">
        <v>8311</v>
      </c>
      <c r="S1632" s="12">
        <f t="shared" si="103"/>
        <v>40939.587673611109</v>
      </c>
      <c r="T1632" s="12">
        <f t="shared" si="10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4"/>
        <v>1.5590999999999999</v>
      </c>
      <c r="P1633" s="7">
        <f t="shared" si="102"/>
        <v>117.22556390977444</v>
      </c>
      <c r="Q1633" t="s">
        <v>8314</v>
      </c>
      <c r="R1633" t="s">
        <v>8311</v>
      </c>
      <c r="S1633" s="12">
        <f t="shared" si="103"/>
        <v>41164.609502314815</v>
      </c>
      <c r="T1633" s="12">
        <f t="shared" si="10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4"/>
        <v>1.0162500000000001</v>
      </c>
      <c r="P1634" s="7">
        <f t="shared" si="102"/>
        <v>86.489361702127653</v>
      </c>
      <c r="Q1634" t="s">
        <v>8314</v>
      </c>
      <c r="R1634" t="s">
        <v>8311</v>
      </c>
      <c r="S1634" s="12">
        <f t="shared" si="103"/>
        <v>40750.090902777774</v>
      </c>
      <c r="T1634" s="12">
        <f t="shared" si="105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4"/>
        <v>1</v>
      </c>
      <c r="P1635" s="7">
        <f t="shared" si="102"/>
        <v>172.41379310344828</v>
      </c>
      <c r="Q1635" t="s">
        <v>8314</v>
      </c>
      <c r="R1635" t="s">
        <v>8311</v>
      </c>
      <c r="S1635" s="12">
        <f t="shared" si="103"/>
        <v>40896.633750000001</v>
      </c>
      <c r="T1635" s="12">
        <f t="shared" si="10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4"/>
        <v>1.0049999999999999</v>
      </c>
      <c r="P1636" s="7">
        <f t="shared" si="102"/>
        <v>62.8125</v>
      </c>
      <c r="Q1636" t="s">
        <v>8314</v>
      </c>
      <c r="R1636" t="s">
        <v>8311</v>
      </c>
      <c r="S1636" s="12">
        <f t="shared" si="103"/>
        <v>40657.939826388887</v>
      </c>
      <c r="T1636" s="12">
        <f t="shared" si="10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4"/>
        <v>1.2529999999999999</v>
      </c>
      <c r="P1637" s="7">
        <f t="shared" si="102"/>
        <v>67.729729729729726</v>
      </c>
      <c r="Q1637" t="s">
        <v>8314</v>
      </c>
      <c r="R1637" t="s">
        <v>8311</v>
      </c>
      <c r="S1637" s="12">
        <f t="shared" si="103"/>
        <v>42502.618761574078</v>
      </c>
      <c r="T1637" s="12">
        <f t="shared" si="10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4"/>
        <v>1.0355555555555556</v>
      </c>
      <c r="P1638" s="7">
        <f t="shared" si="102"/>
        <v>53.5632183908046</v>
      </c>
      <c r="Q1638" t="s">
        <v>8314</v>
      </c>
      <c r="R1638" t="s">
        <v>8311</v>
      </c>
      <c r="S1638" s="12">
        <f t="shared" si="103"/>
        <v>40662.83666666667</v>
      </c>
      <c r="T1638" s="12">
        <f t="shared" si="10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4"/>
        <v>1.038</v>
      </c>
      <c r="P1639" s="7">
        <f t="shared" si="102"/>
        <v>34.6</v>
      </c>
      <c r="Q1639" t="s">
        <v>8314</v>
      </c>
      <c r="R1639" t="s">
        <v>8311</v>
      </c>
      <c r="S1639" s="12">
        <f t="shared" si="103"/>
        <v>40122.501620370371</v>
      </c>
      <c r="T1639" s="12">
        <f t="shared" si="105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4"/>
        <v>1.05</v>
      </c>
      <c r="P1640" s="7">
        <f t="shared" si="102"/>
        <v>38.888888888888886</v>
      </c>
      <c r="Q1640" t="s">
        <v>8314</v>
      </c>
      <c r="R1640" t="s">
        <v>8311</v>
      </c>
      <c r="S1640" s="12">
        <f t="shared" si="103"/>
        <v>41288.43712962963</v>
      </c>
      <c r="T1640" s="12">
        <f t="shared" si="10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4"/>
        <v>1</v>
      </c>
      <c r="P1641" s="7">
        <f t="shared" si="102"/>
        <v>94.736842105263165</v>
      </c>
      <c r="Q1641" t="s">
        <v>8314</v>
      </c>
      <c r="R1641" t="s">
        <v>8311</v>
      </c>
      <c r="S1641" s="12">
        <f t="shared" si="103"/>
        <v>40941.402372685188</v>
      </c>
      <c r="T1641" s="12">
        <f t="shared" si="10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4"/>
        <v>1.6986000000000001</v>
      </c>
      <c r="P1642" s="7">
        <f t="shared" si="102"/>
        <v>39.967058823529413</v>
      </c>
      <c r="Q1642" t="s">
        <v>8314</v>
      </c>
      <c r="R1642" t="s">
        <v>8311</v>
      </c>
      <c r="S1642" s="12">
        <f t="shared" si="103"/>
        <v>40378.98096064815</v>
      </c>
      <c r="T1642" s="12">
        <f t="shared" si="10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4"/>
        <v>1.014</v>
      </c>
      <c r="P1643" s="7">
        <f t="shared" si="102"/>
        <v>97.5</v>
      </c>
      <c r="Q1643" t="s">
        <v>8314</v>
      </c>
      <c r="R1643" t="s">
        <v>8311</v>
      </c>
      <c r="S1643" s="12">
        <f t="shared" si="103"/>
        <v>41962.346574074079</v>
      </c>
      <c r="T1643" s="12">
        <f t="shared" si="10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4"/>
        <v>1</v>
      </c>
      <c r="P1644" s="7">
        <f t="shared" si="102"/>
        <v>42.857142857142854</v>
      </c>
      <c r="Q1644" t="s">
        <v>8314</v>
      </c>
      <c r="R1644" t="s">
        <v>8347</v>
      </c>
      <c r="S1644" s="12">
        <f t="shared" si="103"/>
        <v>40687.774618055555</v>
      </c>
      <c r="T1644" s="12">
        <f t="shared" si="10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4"/>
        <v>1.2470000000000001</v>
      </c>
      <c r="P1645" s="7">
        <f t="shared" si="102"/>
        <v>168.51351351351352</v>
      </c>
      <c r="Q1645" t="s">
        <v>8314</v>
      </c>
      <c r="R1645" t="s">
        <v>8347</v>
      </c>
      <c r="S1645" s="12">
        <f t="shared" si="103"/>
        <v>41146.574212962965</v>
      </c>
      <c r="T1645" s="12">
        <f t="shared" si="10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4"/>
        <v>1.095</v>
      </c>
      <c r="P1646" s="7">
        <f t="shared" si="102"/>
        <v>85.546875</v>
      </c>
      <c r="Q1646" t="s">
        <v>8314</v>
      </c>
      <c r="R1646" t="s">
        <v>8347</v>
      </c>
      <c r="S1646" s="12">
        <f t="shared" si="103"/>
        <v>41174.80972222222</v>
      </c>
      <c r="T1646" s="12">
        <f t="shared" si="105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4"/>
        <v>1.1080000000000001</v>
      </c>
      <c r="P1647" s="7">
        <f t="shared" si="102"/>
        <v>554</v>
      </c>
      <c r="Q1647" t="s">
        <v>8314</v>
      </c>
      <c r="R1647" t="s">
        <v>8347</v>
      </c>
      <c r="S1647" s="12">
        <f t="shared" si="103"/>
        <v>41521.367361111108</v>
      </c>
      <c r="T1647" s="12">
        <f t="shared" si="105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4"/>
        <v>1.1020000000000001</v>
      </c>
      <c r="P1648" s="7">
        <f t="shared" si="102"/>
        <v>26.554216867469879</v>
      </c>
      <c r="Q1648" t="s">
        <v>8314</v>
      </c>
      <c r="R1648" t="s">
        <v>8347</v>
      </c>
      <c r="S1648" s="12">
        <f t="shared" si="103"/>
        <v>41833.200266203705</v>
      </c>
      <c r="T1648" s="12">
        <f t="shared" si="105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4"/>
        <v>1.0471999999999999</v>
      </c>
      <c r="P1649" s="7">
        <f t="shared" si="102"/>
        <v>113.82608695652173</v>
      </c>
      <c r="Q1649" t="s">
        <v>8314</v>
      </c>
      <c r="R1649" t="s">
        <v>8347</v>
      </c>
      <c r="S1649" s="12">
        <f t="shared" si="103"/>
        <v>41039.159456018519</v>
      </c>
      <c r="T1649" s="12">
        <f t="shared" si="10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4"/>
        <v>1.2526086956521738</v>
      </c>
      <c r="P1650" s="7">
        <f t="shared" si="102"/>
        <v>32.011111111111113</v>
      </c>
      <c r="Q1650" t="s">
        <v>8314</v>
      </c>
      <c r="R1650" t="s">
        <v>8347</v>
      </c>
      <c r="S1650" s="12">
        <f t="shared" si="103"/>
        <v>40592.454652777778</v>
      </c>
      <c r="T1650" s="12">
        <f t="shared" si="10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4"/>
        <v>1.0058763157894737</v>
      </c>
      <c r="P1651" s="7">
        <f t="shared" si="102"/>
        <v>47.189259259259259</v>
      </c>
      <c r="Q1651" t="s">
        <v>8314</v>
      </c>
      <c r="R1651" t="s">
        <v>8347</v>
      </c>
      <c r="S1651" s="12">
        <f t="shared" si="103"/>
        <v>41737.434664351851</v>
      </c>
      <c r="T1651" s="12">
        <f t="shared" si="10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4"/>
        <v>1.4155</v>
      </c>
      <c r="P1652" s="7">
        <f t="shared" si="102"/>
        <v>88.46875</v>
      </c>
      <c r="Q1652" t="s">
        <v>8314</v>
      </c>
      <c r="R1652" t="s">
        <v>8347</v>
      </c>
      <c r="S1652" s="12">
        <f t="shared" si="103"/>
        <v>41526.185613425929</v>
      </c>
      <c r="T1652" s="12">
        <f t="shared" si="10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4"/>
        <v>1.0075000000000001</v>
      </c>
      <c r="P1653" s="7">
        <f t="shared" si="102"/>
        <v>100.75</v>
      </c>
      <c r="Q1653" t="s">
        <v>8314</v>
      </c>
      <c r="R1653" t="s">
        <v>8347</v>
      </c>
      <c r="S1653" s="12">
        <f t="shared" si="103"/>
        <v>40625.650694444441</v>
      </c>
      <c r="T1653" s="12">
        <f t="shared" si="10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4"/>
        <v>1.0066666666666666</v>
      </c>
      <c r="P1654" s="7">
        <f t="shared" si="102"/>
        <v>64.714285714285708</v>
      </c>
      <c r="Q1654" t="s">
        <v>8314</v>
      </c>
      <c r="R1654" t="s">
        <v>8347</v>
      </c>
      <c r="S1654" s="12">
        <f t="shared" si="103"/>
        <v>41572.242974537039</v>
      </c>
      <c r="T1654" s="12">
        <f t="shared" si="10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4"/>
        <v>1.7423040000000001</v>
      </c>
      <c r="P1655" s="7">
        <f t="shared" si="102"/>
        <v>51.854285714285716</v>
      </c>
      <c r="Q1655" t="s">
        <v>8314</v>
      </c>
      <c r="R1655" t="s">
        <v>8347</v>
      </c>
      <c r="S1655" s="12">
        <f t="shared" si="103"/>
        <v>40626.584444444445</v>
      </c>
      <c r="T1655" s="12">
        <f t="shared" si="10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4"/>
        <v>1.199090909090909</v>
      </c>
      <c r="P1656" s="7">
        <f t="shared" si="102"/>
        <v>38.794117647058826</v>
      </c>
      <c r="Q1656" t="s">
        <v>8314</v>
      </c>
      <c r="R1656" t="s">
        <v>8347</v>
      </c>
      <c r="S1656" s="12">
        <f t="shared" si="103"/>
        <v>40987.640740740739</v>
      </c>
      <c r="T1656" s="12">
        <f t="shared" si="10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4"/>
        <v>1.4286666666666668</v>
      </c>
      <c r="P1657" s="7">
        <f t="shared" si="102"/>
        <v>44.645833333333336</v>
      </c>
      <c r="Q1657" t="s">
        <v>8314</v>
      </c>
      <c r="R1657" t="s">
        <v>8347</v>
      </c>
      <c r="S1657" s="12">
        <f t="shared" si="103"/>
        <v>40974.541898148149</v>
      </c>
      <c r="T1657" s="12">
        <f t="shared" si="10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4"/>
        <v>1.0033493333333334</v>
      </c>
      <c r="P1658" s="7">
        <f t="shared" si="102"/>
        <v>156.77333333333334</v>
      </c>
      <c r="Q1658" t="s">
        <v>8314</v>
      </c>
      <c r="R1658" t="s">
        <v>8347</v>
      </c>
      <c r="S1658" s="12">
        <f t="shared" si="103"/>
        <v>41226.678842592592</v>
      </c>
      <c r="T1658" s="12">
        <f t="shared" si="10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4"/>
        <v>1.0493380000000001</v>
      </c>
      <c r="P1659" s="7">
        <f t="shared" si="102"/>
        <v>118.70339366515837</v>
      </c>
      <c r="Q1659" t="s">
        <v>8314</v>
      </c>
      <c r="R1659" t="s">
        <v>8347</v>
      </c>
      <c r="S1659" s="12">
        <f t="shared" si="103"/>
        <v>41023.532037037039</v>
      </c>
      <c r="T1659" s="12">
        <f t="shared" si="10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4"/>
        <v>1.3223333333333334</v>
      </c>
      <c r="P1660" s="7">
        <f t="shared" si="102"/>
        <v>74.149532710280369</v>
      </c>
      <c r="Q1660" t="s">
        <v>8314</v>
      </c>
      <c r="R1660" t="s">
        <v>8347</v>
      </c>
      <c r="S1660" s="12">
        <f t="shared" si="103"/>
        <v>41222.97184027778</v>
      </c>
      <c r="T1660" s="12">
        <f t="shared" si="10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4"/>
        <v>1.1279999999999999</v>
      </c>
      <c r="P1661" s="7">
        <f t="shared" si="102"/>
        <v>12.533333333333333</v>
      </c>
      <c r="Q1661" t="s">
        <v>8314</v>
      </c>
      <c r="R1661" t="s">
        <v>8347</v>
      </c>
      <c r="S1661" s="12">
        <f t="shared" si="103"/>
        <v>41596.663437499999</v>
      </c>
      <c r="T1661" s="12">
        <f t="shared" si="10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4"/>
        <v>12.5375</v>
      </c>
      <c r="P1662" s="7">
        <f t="shared" si="102"/>
        <v>27.861111111111111</v>
      </c>
      <c r="Q1662" t="s">
        <v>8314</v>
      </c>
      <c r="R1662" t="s">
        <v>8347</v>
      </c>
      <c r="S1662" s="12">
        <f t="shared" si="103"/>
        <v>42459.443865740745</v>
      </c>
      <c r="T1662" s="12">
        <f t="shared" si="10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4"/>
        <v>1.0250632911392406</v>
      </c>
      <c r="P1663" s="7">
        <f t="shared" si="102"/>
        <v>80.178217821782184</v>
      </c>
      <c r="Q1663" t="s">
        <v>8314</v>
      </c>
      <c r="R1663" t="s">
        <v>8347</v>
      </c>
      <c r="S1663" s="12">
        <f t="shared" si="103"/>
        <v>42343.748043981483</v>
      </c>
      <c r="T1663" s="12">
        <f t="shared" si="10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4"/>
        <v>1.026375</v>
      </c>
      <c r="P1664" s="7">
        <f t="shared" si="102"/>
        <v>132.43548387096774</v>
      </c>
      <c r="Q1664" t="s">
        <v>8314</v>
      </c>
      <c r="R1664" t="s">
        <v>8347</v>
      </c>
      <c r="S1664" s="12">
        <f t="shared" si="103"/>
        <v>40847.948333333334</v>
      </c>
      <c r="T1664" s="12">
        <f t="shared" si="10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4"/>
        <v>1.08</v>
      </c>
      <c r="P1665" s="7">
        <f t="shared" ref="P1665:P1728" si="106">IFERROR(E1665/L1665,0)</f>
        <v>33.75</v>
      </c>
      <c r="Q1665" t="s">
        <v>8314</v>
      </c>
      <c r="R1665" t="s">
        <v>8347</v>
      </c>
      <c r="S1665" s="12">
        <f t="shared" si="103"/>
        <v>42005.77207175926</v>
      </c>
      <c r="T1665" s="12">
        <f t="shared" si="10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4"/>
        <v>1.2240879999999998</v>
      </c>
      <c r="P1666" s="7">
        <f t="shared" si="106"/>
        <v>34.384494382022467</v>
      </c>
      <c r="Q1666" t="s">
        <v>8314</v>
      </c>
      <c r="R1666" t="s">
        <v>8347</v>
      </c>
      <c r="S1666" s="12">
        <f t="shared" si="103"/>
        <v>40939.511782407404</v>
      </c>
      <c r="T1666" s="12">
        <f t="shared" si="10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7">
        <f t="shared" si="106"/>
        <v>44.956989247311824</v>
      </c>
      <c r="Q1667" t="s">
        <v>8314</v>
      </c>
      <c r="R1667" t="s">
        <v>8347</v>
      </c>
      <c r="S1667" s="12">
        <f t="shared" ref="S1667:T1730" si="107">(((J1667/60)/60)/24)+DATE(1970,1,1)+(-6/24)</f>
        <v>40564.399456018517</v>
      </c>
      <c r="T1667" s="12">
        <f t="shared" si="105"/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6"/>
        <v>41.04081632653061</v>
      </c>
      <c r="Q1668" t="s">
        <v>8314</v>
      </c>
      <c r="R1668" t="s">
        <v>8347</v>
      </c>
      <c r="S1668" s="12">
        <f t="shared" si="107"/>
        <v>41331.003159722226</v>
      </c>
      <c r="T1668" s="12">
        <f t="shared" si="105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6"/>
        <v>52.597560975609753</v>
      </c>
      <c r="Q1669" t="s">
        <v>8314</v>
      </c>
      <c r="R1669" t="s">
        <v>8347</v>
      </c>
      <c r="S1669" s="12">
        <f t="shared" si="107"/>
        <v>41681.8205787037</v>
      </c>
      <c r="T1669" s="12">
        <f t="shared" si="105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6"/>
        <v>70.784482758620683</v>
      </c>
      <c r="Q1670" t="s">
        <v>8314</v>
      </c>
      <c r="R1670" t="s">
        <v>8347</v>
      </c>
      <c r="S1670" s="12">
        <f t="shared" si="107"/>
        <v>40844.89975694444</v>
      </c>
      <c r="T1670" s="12">
        <f t="shared" si="105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ref="O1671:O1734" si="108">(E1671/D1671)</f>
        <v>1.3975</v>
      </c>
      <c r="P1671" s="7">
        <f t="shared" si="106"/>
        <v>53.75</v>
      </c>
      <c r="Q1671" t="s">
        <v>8314</v>
      </c>
      <c r="R1671" t="s">
        <v>8347</v>
      </c>
      <c r="S1671" s="12">
        <f t="shared" si="107"/>
        <v>42461.635138888887</v>
      </c>
      <c r="T1671" s="12">
        <f t="shared" si="105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8"/>
        <v>1.026</v>
      </c>
      <c r="P1672" s="7">
        <f t="shared" si="106"/>
        <v>44.608695652173914</v>
      </c>
      <c r="Q1672" t="s">
        <v>8314</v>
      </c>
      <c r="R1672" t="s">
        <v>8347</v>
      </c>
      <c r="S1672" s="12">
        <f t="shared" si="107"/>
        <v>40313.680543981485</v>
      </c>
      <c r="T1672" s="12">
        <f t="shared" si="105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8"/>
        <v>1.0067349999999999</v>
      </c>
      <c r="P1673" s="7">
        <f t="shared" si="106"/>
        <v>26.148961038961041</v>
      </c>
      <c r="Q1673" t="s">
        <v>8314</v>
      </c>
      <c r="R1673" t="s">
        <v>8347</v>
      </c>
      <c r="S1673" s="12">
        <f t="shared" si="107"/>
        <v>42553.29414351852</v>
      </c>
      <c r="T1673" s="12">
        <f t="shared" ref="T1673:T1736" si="109">(((I1673/60)/60)/24)+DATE(1970,1,1)+(-6/24)</f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8"/>
        <v>1.1294117647058823</v>
      </c>
      <c r="P1674" s="7">
        <f t="shared" si="106"/>
        <v>39.183673469387756</v>
      </c>
      <c r="Q1674" t="s">
        <v>8314</v>
      </c>
      <c r="R1674" t="s">
        <v>8347</v>
      </c>
      <c r="S1674" s="12">
        <f t="shared" si="107"/>
        <v>41034.406597222223</v>
      </c>
      <c r="T1674" s="12">
        <f t="shared" si="109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8"/>
        <v>1.2809523809523808</v>
      </c>
      <c r="P1675" s="7">
        <f t="shared" si="106"/>
        <v>45.593220338983052</v>
      </c>
      <c r="Q1675" t="s">
        <v>8314</v>
      </c>
      <c r="R1675" t="s">
        <v>8347</v>
      </c>
      <c r="S1675" s="12">
        <f t="shared" si="107"/>
        <v>42039.628379629634</v>
      </c>
      <c r="T1675" s="12">
        <f t="shared" si="109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8"/>
        <v>2.0169999999999999</v>
      </c>
      <c r="P1676" s="7">
        <f t="shared" si="106"/>
        <v>89.247787610619469</v>
      </c>
      <c r="Q1676" t="s">
        <v>8314</v>
      </c>
      <c r="R1676" t="s">
        <v>8347</v>
      </c>
      <c r="S1676" s="12">
        <f t="shared" si="107"/>
        <v>42569.355393518519</v>
      </c>
      <c r="T1676" s="12">
        <f t="shared" si="109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8"/>
        <v>1.37416</v>
      </c>
      <c r="P1677" s="7">
        <f t="shared" si="106"/>
        <v>40.416470588235299</v>
      </c>
      <c r="Q1677" t="s">
        <v>8314</v>
      </c>
      <c r="R1677" t="s">
        <v>8347</v>
      </c>
      <c r="S1677" s="12">
        <f t="shared" si="107"/>
        <v>40802.483101851853</v>
      </c>
      <c r="T1677" s="12">
        <f t="shared" si="109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8"/>
        <v>1.1533333333333333</v>
      </c>
      <c r="P1678" s="7">
        <f t="shared" si="106"/>
        <v>82.38095238095238</v>
      </c>
      <c r="Q1678" t="s">
        <v>8314</v>
      </c>
      <c r="R1678" t="s">
        <v>8347</v>
      </c>
      <c r="S1678" s="12">
        <f t="shared" si="107"/>
        <v>40973.47623842593</v>
      </c>
      <c r="T1678" s="12">
        <f t="shared" si="109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8"/>
        <v>1.1166666666666667</v>
      </c>
      <c r="P1679" s="7">
        <f t="shared" si="106"/>
        <v>159.52380952380952</v>
      </c>
      <c r="Q1679" t="s">
        <v>8314</v>
      </c>
      <c r="R1679" t="s">
        <v>8347</v>
      </c>
      <c r="S1679" s="12">
        <f t="shared" si="107"/>
        <v>42416.157129629632</v>
      </c>
      <c r="T1679" s="12">
        <f t="shared" si="109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8"/>
        <v>1.1839999999999999</v>
      </c>
      <c r="P1680" s="7">
        <f t="shared" si="106"/>
        <v>36.244897959183675</v>
      </c>
      <c r="Q1680" t="s">
        <v>8314</v>
      </c>
      <c r="R1680" t="s">
        <v>8347</v>
      </c>
      <c r="S1680" s="12">
        <f t="shared" si="107"/>
        <v>41662.604988425926</v>
      </c>
      <c r="T1680" s="12">
        <f t="shared" si="109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8"/>
        <v>1.75</v>
      </c>
      <c r="P1681" s="7">
        <f t="shared" si="106"/>
        <v>62.5</v>
      </c>
      <c r="Q1681" t="s">
        <v>8314</v>
      </c>
      <c r="R1681" t="s">
        <v>8347</v>
      </c>
      <c r="S1681" s="12">
        <f t="shared" si="107"/>
        <v>40722.818807870368</v>
      </c>
      <c r="T1681" s="12">
        <f t="shared" si="109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8"/>
        <v>1.175</v>
      </c>
      <c r="P1682" s="7">
        <f t="shared" si="106"/>
        <v>47</v>
      </c>
      <c r="Q1682" t="s">
        <v>8314</v>
      </c>
      <c r="R1682" t="s">
        <v>8347</v>
      </c>
      <c r="S1682" s="12">
        <f t="shared" si="107"/>
        <v>41802.507719907408</v>
      </c>
      <c r="T1682" s="12">
        <f t="shared" si="109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8"/>
        <v>1.0142212307692309</v>
      </c>
      <c r="P1683" s="7">
        <f t="shared" si="106"/>
        <v>74.575090497737563</v>
      </c>
      <c r="Q1683" t="s">
        <v>8314</v>
      </c>
      <c r="R1683" t="s">
        <v>8347</v>
      </c>
      <c r="S1683" s="12">
        <f t="shared" si="107"/>
        <v>42773.871342592596</v>
      </c>
      <c r="T1683" s="12">
        <f t="shared" si="109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8"/>
        <v>0</v>
      </c>
      <c r="P1684" s="7">
        <f t="shared" si="106"/>
        <v>0</v>
      </c>
      <c r="Q1684" t="s">
        <v>8314</v>
      </c>
      <c r="R1684" t="s">
        <v>8348</v>
      </c>
      <c r="S1684" s="12">
        <f t="shared" si="107"/>
        <v>42778.96365740741</v>
      </c>
      <c r="T1684" s="12">
        <f t="shared" si="109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8"/>
        <v>0.21714285714285714</v>
      </c>
      <c r="P1685" s="7">
        <f t="shared" si="106"/>
        <v>76</v>
      </c>
      <c r="Q1685" t="s">
        <v>8314</v>
      </c>
      <c r="R1685" t="s">
        <v>8348</v>
      </c>
      <c r="S1685" s="12">
        <f t="shared" si="107"/>
        <v>42808.531689814816</v>
      </c>
      <c r="T1685" s="12">
        <f t="shared" si="109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8"/>
        <v>1.0912500000000001</v>
      </c>
      <c r="P1686" s="7">
        <f t="shared" si="106"/>
        <v>86.43564356435644</v>
      </c>
      <c r="Q1686" t="s">
        <v>8314</v>
      </c>
      <c r="R1686" t="s">
        <v>8348</v>
      </c>
      <c r="S1686" s="12">
        <f t="shared" si="107"/>
        <v>42783.565289351856</v>
      </c>
      <c r="T1686" s="12">
        <f t="shared" si="109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8"/>
        <v>1.0285714285714285</v>
      </c>
      <c r="P1687" s="7">
        <f t="shared" si="106"/>
        <v>24</v>
      </c>
      <c r="Q1687" t="s">
        <v>8314</v>
      </c>
      <c r="R1687" t="s">
        <v>8348</v>
      </c>
      <c r="S1687" s="12">
        <f t="shared" si="107"/>
        <v>42788.0002662037</v>
      </c>
      <c r="T1687" s="12">
        <f t="shared" si="109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8"/>
        <v>3.5999999999999999E-3</v>
      </c>
      <c r="P1688" s="7">
        <f t="shared" si="106"/>
        <v>18</v>
      </c>
      <c r="Q1688" t="s">
        <v>8314</v>
      </c>
      <c r="R1688" t="s">
        <v>8348</v>
      </c>
      <c r="S1688" s="12">
        <f t="shared" si="107"/>
        <v>42792.593969907408</v>
      </c>
      <c r="T1688" s="12">
        <f t="shared" si="109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8"/>
        <v>0.3125</v>
      </c>
      <c r="P1689" s="7">
        <f t="shared" si="106"/>
        <v>80.128205128205124</v>
      </c>
      <c r="Q1689" t="s">
        <v>8314</v>
      </c>
      <c r="R1689" t="s">
        <v>8348</v>
      </c>
      <c r="S1689" s="12">
        <f t="shared" si="107"/>
        <v>42801.796817129631</v>
      </c>
      <c r="T1689" s="12">
        <f t="shared" si="109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8"/>
        <v>0.443</v>
      </c>
      <c r="P1690" s="7">
        <f t="shared" si="106"/>
        <v>253.14285714285714</v>
      </c>
      <c r="Q1690" t="s">
        <v>8314</v>
      </c>
      <c r="R1690" t="s">
        <v>8348</v>
      </c>
      <c r="S1690" s="12">
        <f t="shared" si="107"/>
        <v>42804.284652777773</v>
      </c>
      <c r="T1690" s="12">
        <f t="shared" si="109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8"/>
        <v>1</v>
      </c>
      <c r="P1691" s="7">
        <f t="shared" si="106"/>
        <v>171.42857142857142</v>
      </c>
      <c r="Q1691" t="s">
        <v>8314</v>
      </c>
      <c r="R1691" t="s">
        <v>8348</v>
      </c>
      <c r="S1691" s="12">
        <f t="shared" si="107"/>
        <v>42780.692476851851</v>
      </c>
      <c r="T1691" s="12">
        <f t="shared" si="109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8"/>
        <v>0.254</v>
      </c>
      <c r="P1692" s="7">
        <f t="shared" si="106"/>
        <v>57.727272727272727</v>
      </c>
      <c r="Q1692" t="s">
        <v>8314</v>
      </c>
      <c r="R1692" t="s">
        <v>8348</v>
      </c>
      <c r="S1692" s="12">
        <f t="shared" si="107"/>
        <v>42801.18104166667</v>
      </c>
      <c r="T1692" s="12">
        <f t="shared" si="109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8"/>
        <v>0.33473333333333333</v>
      </c>
      <c r="P1693" s="7">
        <f t="shared" si="106"/>
        <v>264.26315789473682</v>
      </c>
      <c r="Q1693" t="s">
        <v>8314</v>
      </c>
      <c r="R1693" t="s">
        <v>8348</v>
      </c>
      <c r="S1693" s="12">
        <f t="shared" si="107"/>
        <v>42795.451481481476</v>
      </c>
      <c r="T1693" s="12">
        <f t="shared" si="109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8"/>
        <v>0.47799999999999998</v>
      </c>
      <c r="P1694" s="7">
        <f t="shared" si="106"/>
        <v>159.33333333333334</v>
      </c>
      <c r="Q1694" t="s">
        <v>8314</v>
      </c>
      <c r="R1694" t="s">
        <v>8348</v>
      </c>
      <c r="S1694" s="12">
        <f t="shared" si="107"/>
        <v>42787.901238425926</v>
      </c>
      <c r="T1694" s="12">
        <f t="shared" si="109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8"/>
        <v>9.3333333333333338E-2</v>
      </c>
      <c r="P1695" s="7">
        <f t="shared" si="106"/>
        <v>35</v>
      </c>
      <c r="Q1695" t="s">
        <v>8314</v>
      </c>
      <c r="R1695" t="s">
        <v>8348</v>
      </c>
      <c r="S1695" s="12">
        <f t="shared" si="107"/>
        <v>42803.670277777783</v>
      </c>
      <c r="T1695" s="12">
        <f t="shared" si="109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8"/>
        <v>5.0000000000000001E-4</v>
      </c>
      <c r="P1696" s="7">
        <f t="shared" si="106"/>
        <v>5</v>
      </c>
      <c r="Q1696" t="s">
        <v>8314</v>
      </c>
      <c r="R1696" t="s">
        <v>8348</v>
      </c>
      <c r="S1696" s="12">
        <f t="shared" si="107"/>
        <v>42791.419837962967</v>
      </c>
      <c r="T1696" s="12">
        <f t="shared" si="109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8"/>
        <v>0.11708333333333333</v>
      </c>
      <c r="P1697" s="7">
        <f t="shared" si="106"/>
        <v>61.086956521739133</v>
      </c>
      <c r="Q1697" t="s">
        <v>8314</v>
      </c>
      <c r="R1697" t="s">
        <v>8348</v>
      </c>
      <c r="S1697" s="12">
        <f t="shared" si="107"/>
        <v>42800.781412037039</v>
      </c>
      <c r="T1697" s="12">
        <f t="shared" si="109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8"/>
        <v>0</v>
      </c>
      <c r="P1698" s="7">
        <f t="shared" si="106"/>
        <v>0</v>
      </c>
      <c r="Q1698" t="s">
        <v>8314</v>
      </c>
      <c r="R1698" t="s">
        <v>8348</v>
      </c>
      <c r="S1698" s="12">
        <f t="shared" si="107"/>
        <v>42795.819571759261</v>
      </c>
      <c r="T1698" s="12">
        <f t="shared" si="109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8"/>
        <v>0.20208000000000001</v>
      </c>
      <c r="P1699" s="7">
        <f t="shared" si="106"/>
        <v>114.81818181818181</v>
      </c>
      <c r="Q1699" t="s">
        <v>8314</v>
      </c>
      <c r="R1699" t="s">
        <v>8348</v>
      </c>
      <c r="S1699" s="12">
        <f t="shared" si="107"/>
        <v>42804.782962962956</v>
      </c>
      <c r="T1699" s="12">
        <f t="shared" si="109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8"/>
        <v>0</v>
      </c>
      <c r="P1700" s="7">
        <f t="shared" si="106"/>
        <v>0</v>
      </c>
      <c r="Q1700" t="s">
        <v>8314</v>
      </c>
      <c r="R1700" t="s">
        <v>8348</v>
      </c>
      <c r="S1700" s="12">
        <f t="shared" si="107"/>
        <v>42795.957870370374</v>
      </c>
      <c r="T1700" s="12">
        <f t="shared" si="109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8"/>
        <v>4.2311459353574929E-2</v>
      </c>
      <c r="P1701" s="7">
        <f t="shared" si="106"/>
        <v>54</v>
      </c>
      <c r="Q1701" t="s">
        <v>8314</v>
      </c>
      <c r="R1701" t="s">
        <v>8348</v>
      </c>
      <c r="S1701" s="12">
        <f t="shared" si="107"/>
        <v>42806.613946759258</v>
      </c>
      <c r="T1701" s="12">
        <f t="shared" si="109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8"/>
        <v>0.2606</v>
      </c>
      <c r="P1702" s="7">
        <f t="shared" si="106"/>
        <v>65.974683544303801</v>
      </c>
      <c r="Q1702" t="s">
        <v>8314</v>
      </c>
      <c r="R1702" t="s">
        <v>8348</v>
      </c>
      <c r="S1702" s="12">
        <f t="shared" si="107"/>
        <v>42795.821643518517</v>
      </c>
      <c r="T1702" s="12">
        <f t="shared" si="109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8"/>
        <v>1.9801980198019802E-3</v>
      </c>
      <c r="P1703" s="7">
        <f t="shared" si="106"/>
        <v>5</v>
      </c>
      <c r="Q1703" t="s">
        <v>8314</v>
      </c>
      <c r="R1703" t="s">
        <v>8348</v>
      </c>
      <c r="S1703" s="12">
        <f t="shared" si="107"/>
        <v>41989.414409722223</v>
      </c>
      <c r="T1703" s="12">
        <f t="shared" si="109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8"/>
        <v>6.0606060606060605E-5</v>
      </c>
      <c r="P1704" s="7">
        <f t="shared" si="106"/>
        <v>1</v>
      </c>
      <c r="Q1704" t="s">
        <v>8314</v>
      </c>
      <c r="R1704" t="s">
        <v>8348</v>
      </c>
      <c r="S1704" s="12">
        <f t="shared" si="107"/>
        <v>42063.619791666672</v>
      </c>
      <c r="T1704" s="12">
        <f t="shared" si="109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8"/>
        <v>1.0200000000000001E-2</v>
      </c>
      <c r="P1705" s="7">
        <f t="shared" si="106"/>
        <v>25.5</v>
      </c>
      <c r="Q1705" t="s">
        <v>8314</v>
      </c>
      <c r="R1705" t="s">
        <v>8348</v>
      </c>
      <c r="S1705" s="12">
        <f t="shared" si="107"/>
        <v>42187.031678240746</v>
      </c>
      <c r="T1705" s="12">
        <f t="shared" si="109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8"/>
        <v>0.65100000000000002</v>
      </c>
      <c r="P1706" s="7">
        <f t="shared" si="106"/>
        <v>118.36363636363636</v>
      </c>
      <c r="Q1706" t="s">
        <v>8314</v>
      </c>
      <c r="R1706" t="s">
        <v>8348</v>
      </c>
      <c r="S1706" s="12">
        <f t="shared" si="107"/>
        <v>42020.889733796299</v>
      </c>
      <c r="T1706" s="12">
        <f t="shared" si="109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8"/>
        <v>0</v>
      </c>
      <c r="P1707" s="7">
        <f t="shared" si="106"/>
        <v>0</v>
      </c>
      <c r="Q1707" t="s">
        <v>8314</v>
      </c>
      <c r="R1707" t="s">
        <v>8348</v>
      </c>
      <c r="S1707" s="12">
        <f t="shared" si="107"/>
        <v>42244.766736111109</v>
      </c>
      <c r="T1707" s="12">
        <f t="shared" si="109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8"/>
        <v>0</v>
      </c>
      <c r="P1708" s="7">
        <f t="shared" si="106"/>
        <v>0</v>
      </c>
      <c r="Q1708" t="s">
        <v>8314</v>
      </c>
      <c r="R1708" t="s">
        <v>8348</v>
      </c>
      <c r="S1708" s="12">
        <f t="shared" si="107"/>
        <v>42179.056388888886</v>
      </c>
      <c r="T1708" s="12">
        <f t="shared" si="109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8"/>
        <v>9.74E-2</v>
      </c>
      <c r="P1709" s="7">
        <f t="shared" si="106"/>
        <v>54.111111111111114</v>
      </c>
      <c r="Q1709" t="s">
        <v>8314</v>
      </c>
      <c r="R1709" t="s">
        <v>8348</v>
      </c>
      <c r="S1709" s="12">
        <f t="shared" si="107"/>
        <v>42427.471006944441</v>
      </c>
      <c r="T1709" s="12">
        <f t="shared" si="109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8"/>
        <v>0</v>
      </c>
      <c r="P1710" s="7">
        <f t="shared" si="106"/>
        <v>0</v>
      </c>
      <c r="Q1710" t="s">
        <v>8314</v>
      </c>
      <c r="R1710" t="s">
        <v>8348</v>
      </c>
      <c r="S1710" s="12">
        <f t="shared" si="107"/>
        <v>42451.616967592592</v>
      </c>
      <c r="T1710" s="12">
        <f t="shared" si="109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8"/>
        <v>4.8571428571428571E-2</v>
      </c>
      <c r="P1711" s="7">
        <f t="shared" si="106"/>
        <v>21.25</v>
      </c>
      <c r="Q1711" t="s">
        <v>8314</v>
      </c>
      <c r="R1711" t="s">
        <v>8348</v>
      </c>
      <c r="S1711" s="12">
        <f t="shared" si="107"/>
        <v>41841.31381944444</v>
      </c>
      <c r="T1711" s="12">
        <f t="shared" si="109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8"/>
        <v>6.7999999999999996E-3</v>
      </c>
      <c r="P1712" s="7">
        <f t="shared" si="106"/>
        <v>34</v>
      </c>
      <c r="Q1712" t="s">
        <v>8314</v>
      </c>
      <c r="R1712" t="s">
        <v>8348</v>
      </c>
      <c r="S1712" s="12">
        <f t="shared" si="107"/>
        <v>42341.34129629629</v>
      </c>
      <c r="T1712" s="12">
        <f t="shared" si="109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8"/>
        <v>0.105</v>
      </c>
      <c r="P1713" s="7">
        <f t="shared" si="106"/>
        <v>525</v>
      </c>
      <c r="Q1713" t="s">
        <v>8314</v>
      </c>
      <c r="R1713" t="s">
        <v>8348</v>
      </c>
      <c r="S1713" s="12">
        <f t="shared" si="107"/>
        <v>41852.396226851852</v>
      </c>
      <c r="T1713" s="12">
        <f t="shared" si="109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8"/>
        <v>0</v>
      </c>
      <c r="P1714" s="7">
        <f t="shared" si="106"/>
        <v>0</v>
      </c>
      <c r="Q1714" t="s">
        <v>8314</v>
      </c>
      <c r="R1714" t="s">
        <v>8348</v>
      </c>
      <c r="S1714" s="12">
        <f t="shared" si="107"/>
        <v>42125.663807870369</v>
      </c>
      <c r="T1714" s="12">
        <f t="shared" si="109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8"/>
        <v>1.6666666666666666E-2</v>
      </c>
      <c r="P1715" s="7">
        <f t="shared" si="106"/>
        <v>50</v>
      </c>
      <c r="Q1715" t="s">
        <v>8314</v>
      </c>
      <c r="R1715" t="s">
        <v>8348</v>
      </c>
      <c r="S1715" s="12">
        <f t="shared" si="107"/>
        <v>41887.551064814819</v>
      </c>
      <c r="T1715" s="12">
        <f t="shared" si="109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8"/>
        <v>7.868E-2</v>
      </c>
      <c r="P1716" s="7">
        <f t="shared" si="106"/>
        <v>115.70588235294117</v>
      </c>
      <c r="Q1716" t="s">
        <v>8314</v>
      </c>
      <c r="R1716" t="s">
        <v>8348</v>
      </c>
      <c r="S1716" s="12">
        <f t="shared" si="107"/>
        <v>42095.668530092589</v>
      </c>
      <c r="T1716" s="12">
        <f t="shared" si="109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8"/>
        <v>2.2000000000000001E-3</v>
      </c>
      <c r="P1717" s="7">
        <f t="shared" si="106"/>
        <v>5.5</v>
      </c>
      <c r="Q1717" t="s">
        <v>8314</v>
      </c>
      <c r="R1717" t="s">
        <v>8348</v>
      </c>
      <c r="S1717" s="12">
        <f t="shared" si="107"/>
        <v>42063.967418981483</v>
      </c>
      <c r="T1717" s="12">
        <f t="shared" si="109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8"/>
        <v>7.4999999999999997E-2</v>
      </c>
      <c r="P1718" s="7">
        <f t="shared" si="106"/>
        <v>50</v>
      </c>
      <c r="Q1718" t="s">
        <v>8314</v>
      </c>
      <c r="R1718" t="s">
        <v>8348</v>
      </c>
      <c r="S1718" s="12">
        <f t="shared" si="107"/>
        <v>42673.327534722222</v>
      </c>
      <c r="T1718" s="12">
        <f t="shared" si="109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8"/>
        <v>0.42725880551301687</v>
      </c>
      <c r="P1719" s="7">
        <f t="shared" si="106"/>
        <v>34.024390243902438</v>
      </c>
      <c r="Q1719" t="s">
        <v>8314</v>
      </c>
      <c r="R1719" t="s">
        <v>8348</v>
      </c>
      <c r="S1719" s="12">
        <f t="shared" si="107"/>
        <v>42460.73192129629</v>
      </c>
      <c r="T1719" s="12">
        <f t="shared" si="109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8"/>
        <v>2.142857142857143E-3</v>
      </c>
      <c r="P1720" s="7">
        <f t="shared" si="106"/>
        <v>37.5</v>
      </c>
      <c r="Q1720" t="s">
        <v>8314</v>
      </c>
      <c r="R1720" t="s">
        <v>8348</v>
      </c>
      <c r="S1720" s="12">
        <f t="shared" si="107"/>
        <v>42460.360520833332</v>
      </c>
      <c r="T1720" s="12">
        <f t="shared" si="109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8"/>
        <v>8.7500000000000008E-3</v>
      </c>
      <c r="P1721" s="7">
        <f t="shared" si="106"/>
        <v>11.666666666666666</v>
      </c>
      <c r="Q1721" t="s">
        <v>8314</v>
      </c>
      <c r="R1721" t="s">
        <v>8348</v>
      </c>
      <c r="S1721" s="12">
        <f t="shared" si="107"/>
        <v>41869.284618055557</v>
      </c>
      <c r="T1721" s="12">
        <f t="shared" si="109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8"/>
        <v>5.6250000000000001E-2</v>
      </c>
      <c r="P1722" s="7">
        <f t="shared" si="106"/>
        <v>28.125</v>
      </c>
      <c r="Q1722" t="s">
        <v>8314</v>
      </c>
      <c r="R1722" t="s">
        <v>8348</v>
      </c>
      <c r="S1722" s="12">
        <f t="shared" si="107"/>
        <v>41922.533229166671</v>
      </c>
      <c r="T1722" s="12">
        <f t="shared" si="109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8"/>
        <v>0</v>
      </c>
      <c r="P1723" s="7">
        <f t="shared" si="106"/>
        <v>0</v>
      </c>
      <c r="Q1723" t="s">
        <v>8314</v>
      </c>
      <c r="R1723" t="s">
        <v>8348</v>
      </c>
      <c r="S1723" s="12">
        <f t="shared" si="107"/>
        <v>42319.211377314816</v>
      </c>
      <c r="T1723" s="12">
        <f t="shared" si="109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8"/>
        <v>3.4722222222222224E-4</v>
      </c>
      <c r="P1724" s="7">
        <f t="shared" si="106"/>
        <v>1</v>
      </c>
      <c r="Q1724" t="s">
        <v>8314</v>
      </c>
      <c r="R1724" t="s">
        <v>8348</v>
      </c>
      <c r="S1724" s="12">
        <f t="shared" si="107"/>
        <v>42425.710983796293</v>
      </c>
      <c r="T1724" s="12">
        <f t="shared" si="109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8"/>
        <v>6.5000000000000002E-2</v>
      </c>
      <c r="P1725" s="7">
        <f t="shared" si="106"/>
        <v>216.66666666666666</v>
      </c>
      <c r="Q1725" t="s">
        <v>8314</v>
      </c>
      <c r="R1725" t="s">
        <v>8348</v>
      </c>
      <c r="S1725" s="12">
        <f t="shared" si="107"/>
        <v>42129.57540509259</v>
      </c>
      <c r="T1725" s="12">
        <f t="shared" si="109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8"/>
        <v>5.8333333333333336E-3</v>
      </c>
      <c r="P1726" s="7">
        <f t="shared" si="106"/>
        <v>8.75</v>
      </c>
      <c r="Q1726" t="s">
        <v>8314</v>
      </c>
      <c r="R1726" t="s">
        <v>8348</v>
      </c>
      <c r="S1726" s="12">
        <f t="shared" si="107"/>
        <v>41912.682430555556</v>
      </c>
      <c r="T1726" s="12">
        <f t="shared" si="109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8"/>
        <v>0.10181818181818182</v>
      </c>
      <c r="P1727" s="7">
        <f t="shared" si="106"/>
        <v>62.222222222222221</v>
      </c>
      <c r="Q1727" t="s">
        <v>8314</v>
      </c>
      <c r="R1727" t="s">
        <v>8348</v>
      </c>
      <c r="S1727" s="12">
        <f t="shared" si="107"/>
        <v>41845.718159722222</v>
      </c>
      <c r="T1727" s="12">
        <f t="shared" si="109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8"/>
        <v>0.33784615384615385</v>
      </c>
      <c r="P1728" s="7">
        <f t="shared" si="106"/>
        <v>137.25</v>
      </c>
      <c r="Q1728" t="s">
        <v>8314</v>
      </c>
      <c r="R1728" t="s">
        <v>8348</v>
      </c>
      <c r="S1728" s="12">
        <f t="shared" si="107"/>
        <v>41788.669722222221</v>
      </c>
      <c r="T1728" s="12">
        <f t="shared" si="109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8"/>
        <v>3.3333333333333332E-4</v>
      </c>
      <c r="P1729" s="7">
        <f t="shared" ref="P1729:P1792" si="110">IFERROR(E1729/L1729,0)</f>
        <v>1</v>
      </c>
      <c r="Q1729" t="s">
        <v>8314</v>
      </c>
      <c r="R1729" t="s">
        <v>8348</v>
      </c>
      <c r="S1729" s="12">
        <f t="shared" si="107"/>
        <v>42044.677974537044</v>
      </c>
      <c r="T1729" s="12">
        <f t="shared" si="109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8"/>
        <v>0.68400000000000005</v>
      </c>
      <c r="P1730" s="7">
        <f t="shared" si="110"/>
        <v>122.14285714285714</v>
      </c>
      <c r="Q1730" t="s">
        <v>8314</v>
      </c>
      <c r="R1730" t="s">
        <v>8348</v>
      </c>
      <c r="S1730" s="12">
        <f t="shared" si="107"/>
        <v>42268.375856481478</v>
      </c>
      <c r="T1730" s="12">
        <f t="shared" si="109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>
        <f t="shared" si="110"/>
        <v>0</v>
      </c>
      <c r="Q1731" t="s">
        <v>8314</v>
      </c>
      <c r="R1731" t="s">
        <v>8348</v>
      </c>
      <c r="S1731" s="12">
        <f t="shared" ref="S1731:T1794" si="111">(((J1731/60)/60)/24)+DATE(1970,1,1)+(-6/24)</f>
        <v>42470.802152777775</v>
      </c>
      <c r="T1731" s="12">
        <f t="shared" si="109"/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10"/>
        <v>0</v>
      </c>
      <c r="Q1732" t="s">
        <v>8314</v>
      </c>
      <c r="R1732" t="s">
        <v>8348</v>
      </c>
      <c r="S1732" s="12">
        <f t="shared" si="111"/>
        <v>42271.837766203709</v>
      </c>
      <c r="T1732" s="12">
        <f t="shared" si="109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10"/>
        <v>0</v>
      </c>
      <c r="Q1733" t="s">
        <v>8314</v>
      </c>
      <c r="R1733" t="s">
        <v>8348</v>
      </c>
      <c r="S1733" s="12">
        <f t="shared" si="111"/>
        <v>42152.656851851847</v>
      </c>
      <c r="T1733" s="12">
        <f t="shared" si="109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10"/>
        <v>0</v>
      </c>
      <c r="Q1734" t="s">
        <v>8314</v>
      </c>
      <c r="R1734" t="s">
        <v>8348</v>
      </c>
      <c r="S1734" s="12">
        <f t="shared" si="111"/>
        <v>42325.433807870373</v>
      </c>
      <c r="T1734" s="12">
        <f t="shared" si="109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ref="O1735:O1798" si="112">(E1735/D1735)</f>
        <v>0</v>
      </c>
      <c r="P1735" s="7">
        <f t="shared" si="110"/>
        <v>0</v>
      </c>
      <c r="Q1735" t="s">
        <v>8314</v>
      </c>
      <c r="R1735" t="s">
        <v>8348</v>
      </c>
      <c r="S1735" s="12">
        <f t="shared" si="111"/>
        <v>42614.425625000003</v>
      </c>
      <c r="T1735" s="12">
        <f t="shared" si="109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2"/>
        <v>2.2222222222222223E-4</v>
      </c>
      <c r="P1736" s="7">
        <f t="shared" si="110"/>
        <v>1</v>
      </c>
      <c r="Q1736" t="s">
        <v>8314</v>
      </c>
      <c r="R1736" t="s">
        <v>8348</v>
      </c>
      <c r="S1736" s="12">
        <f t="shared" si="111"/>
        <v>42101.786527777775</v>
      </c>
      <c r="T1736" s="12">
        <f t="shared" si="109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2"/>
        <v>0.11</v>
      </c>
      <c r="P1737" s="7">
        <f t="shared" si="110"/>
        <v>55</v>
      </c>
      <c r="Q1737" t="s">
        <v>8314</v>
      </c>
      <c r="R1737" t="s">
        <v>8348</v>
      </c>
      <c r="S1737" s="12">
        <f t="shared" si="111"/>
        <v>42559.564178240747</v>
      </c>
      <c r="T1737" s="12">
        <f t="shared" ref="T1737:T1800" si="113">(((I1737/60)/60)/24)+DATE(1970,1,1)+(-6/24)</f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2"/>
        <v>7.3333333333333332E-3</v>
      </c>
      <c r="P1738" s="7">
        <f t="shared" si="110"/>
        <v>22</v>
      </c>
      <c r="Q1738" t="s">
        <v>8314</v>
      </c>
      <c r="R1738" t="s">
        <v>8348</v>
      </c>
      <c r="S1738" s="12">
        <f t="shared" si="111"/>
        <v>42286.611493055556</v>
      </c>
      <c r="T1738" s="12">
        <f t="shared" si="113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2"/>
        <v>0.21249999999999999</v>
      </c>
      <c r="P1739" s="7">
        <f t="shared" si="110"/>
        <v>56.666666666666664</v>
      </c>
      <c r="Q1739" t="s">
        <v>8314</v>
      </c>
      <c r="R1739" t="s">
        <v>8348</v>
      </c>
      <c r="S1739" s="12">
        <f t="shared" si="111"/>
        <v>42175.698981481488</v>
      </c>
      <c r="T1739" s="12">
        <f t="shared" si="113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2"/>
        <v>4.0000000000000001E-3</v>
      </c>
      <c r="P1740" s="7">
        <f t="shared" si="110"/>
        <v>20</v>
      </c>
      <c r="Q1740" t="s">
        <v>8314</v>
      </c>
      <c r="R1740" t="s">
        <v>8348</v>
      </c>
      <c r="S1740" s="12">
        <f t="shared" si="111"/>
        <v>41884.624328703707</v>
      </c>
      <c r="T1740" s="12">
        <f t="shared" si="113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2"/>
        <v>1E-3</v>
      </c>
      <c r="P1741" s="7">
        <f t="shared" si="110"/>
        <v>1</v>
      </c>
      <c r="Q1741" t="s">
        <v>8314</v>
      </c>
      <c r="R1741" t="s">
        <v>8348</v>
      </c>
      <c r="S1741" s="12">
        <f t="shared" si="111"/>
        <v>42435.624212962968</v>
      </c>
      <c r="T1741" s="12">
        <f t="shared" si="113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2"/>
        <v>0</v>
      </c>
      <c r="P1742" s="7">
        <f t="shared" si="110"/>
        <v>0</v>
      </c>
      <c r="Q1742" t="s">
        <v>8314</v>
      </c>
      <c r="R1742" t="s">
        <v>8348</v>
      </c>
      <c r="S1742" s="12">
        <f t="shared" si="111"/>
        <v>42171.567384259266</v>
      </c>
      <c r="T1742" s="12">
        <f t="shared" si="113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2"/>
        <v>1.1083333333333334</v>
      </c>
      <c r="P1743" s="7">
        <f t="shared" si="110"/>
        <v>25.576923076923077</v>
      </c>
      <c r="Q1743" t="s">
        <v>8314</v>
      </c>
      <c r="R1743" t="s">
        <v>8348</v>
      </c>
      <c r="S1743" s="12">
        <f t="shared" si="111"/>
        <v>42120.378136574072</v>
      </c>
      <c r="T1743" s="12">
        <f t="shared" si="113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2"/>
        <v>1.0874999999999999</v>
      </c>
      <c r="P1744" s="7">
        <f t="shared" si="110"/>
        <v>63.970588235294116</v>
      </c>
      <c r="Q1744" t="s">
        <v>8342</v>
      </c>
      <c r="R1744" t="s">
        <v>8313</v>
      </c>
      <c r="S1744" s="12">
        <f t="shared" si="111"/>
        <v>42710.626967592587</v>
      </c>
      <c r="T1744" s="12">
        <f t="shared" si="113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2"/>
        <v>1.0041666666666667</v>
      </c>
      <c r="P1745" s="7">
        <f t="shared" si="110"/>
        <v>89.925373134328353</v>
      </c>
      <c r="Q1745" t="s">
        <v>8342</v>
      </c>
      <c r="R1745" t="s">
        <v>8313</v>
      </c>
      <c r="S1745" s="12">
        <f t="shared" si="111"/>
        <v>42586.675636574073</v>
      </c>
      <c r="T1745" s="12">
        <f t="shared" si="113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2"/>
        <v>1.1845454545454546</v>
      </c>
      <c r="P1746" s="7">
        <f t="shared" si="110"/>
        <v>93.071428571428569</v>
      </c>
      <c r="Q1746" t="s">
        <v>8342</v>
      </c>
      <c r="R1746" t="s">
        <v>8313</v>
      </c>
      <c r="S1746" s="12">
        <f t="shared" si="111"/>
        <v>42026.355057870373</v>
      </c>
      <c r="T1746" s="12">
        <f t="shared" si="113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2"/>
        <v>1.1401428571428571</v>
      </c>
      <c r="P1747" s="7">
        <f t="shared" si="110"/>
        <v>89.674157303370791</v>
      </c>
      <c r="Q1747" t="s">
        <v>8342</v>
      </c>
      <c r="R1747" t="s">
        <v>8313</v>
      </c>
      <c r="S1747" s="12">
        <f t="shared" si="111"/>
        <v>42690.009699074071</v>
      </c>
      <c r="T1747" s="12">
        <f t="shared" si="113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2"/>
        <v>1.4810000000000001</v>
      </c>
      <c r="P1748" s="7">
        <f t="shared" si="110"/>
        <v>207.61682242990653</v>
      </c>
      <c r="Q1748" t="s">
        <v>8342</v>
      </c>
      <c r="R1748" t="s">
        <v>8313</v>
      </c>
      <c r="S1748" s="12">
        <f t="shared" si="111"/>
        <v>42667.926701388889</v>
      </c>
      <c r="T1748" s="12">
        <f t="shared" si="113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2"/>
        <v>1.0495555555555556</v>
      </c>
      <c r="P1749" s="7">
        <f t="shared" si="110"/>
        <v>59.408805031446541</v>
      </c>
      <c r="Q1749" t="s">
        <v>8342</v>
      </c>
      <c r="R1749" t="s">
        <v>8313</v>
      </c>
      <c r="S1749" s="12">
        <f t="shared" si="111"/>
        <v>42292.185532407413</v>
      </c>
      <c r="T1749" s="12">
        <f t="shared" si="113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2"/>
        <v>1.29948</v>
      </c>
      <c r="P1750" s="7">
        <f t="shared" si="110"/>
        <v>358.97237569060775</v>
      </c>
      <c r="Q1750" t="s">
        <v>8342</v>
      </c>
      <c r="R1750" t="s">
        <v>8313</v>
      </c>
      <c r="S1750" s="12">
        <f t="shared" si="111"/>
        <v>42219.700729166667</v>
      </c>
      <c r="T1750" s="12">
        <f t="shared" si="113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2"/>
        <v>1.2348756218905472</v>
      </c>
      <c r="P1751" s="7">
        <f t="shared" si="110"/>
        <v>94.736641221374043</v>
      </c>
      <c r="Q1751" t="s">
        <v>8342</v>
      </c>
      <c r="R1751" t="s">
        <v>8313</v>
      </c>
      <c r="S1751" s="12">
        <f t="shared" si="111"/>
        <v>42758.725937499999</v>
      </c>
      <c r="T1751" s="12">
        <f t="shared" si="113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2"/>
        <v>2.0162</v>
      </c>
      <c r="P1752" s="7">
        <f t="shared" si="110"/>
        <v>80.647999999999996</v>
      </c>
      <c r="Q1752" t="s">
        <v>8342</v>
      </c>
      <c r="R1752" t="s">
        <v>8313</v>
      </c>
      <c r="S1752" s="12">
        <f t="shared" si="111"/>
        <v>42454.586851851855</v>
      </c>
      <c r="T1752" s="12">
        <f t="shared" si="113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2"/>
        <v>1.0289999999999999</v>
      </c>
      <c r="P1753" s="7">
        <f t="shared" si="110"/>
        <v>168.68852459016392</v>
      </c>
      <c r="Q1753" t="s">
        <v>8342</v>
      </c>
      <c r="R1753" t="s">
        <v>8313</v>
      </c>
      <c r="S1753" s="12">
        <f t="shared" si="111"/>
        <v>42052.5315162037</v>
      </c>
      <c r="T1753" s="12">
        <f t="shared" si="113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2"/>
        <v>2.6016666666666666</v>
      </c>
      <c r="P1754" s="7">
        <f t="shared" si="110"/>
        <v>34.68888888888889</v>
      </c>
      <c r="Q1754" t="s">
        <v>8342</v>
      </c>
      <c r="R1754" t="s">
        <v>8313</v>
      </c>
      <c r="S1754" s="12">
        <f t="shared" si="111"/>
        <v>42627.003263888888</v>
      </c>
      <c r="T1754" s="12">
        <f t="shared" si="113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2"/>
        <v>1.08</v>
      </c>
      <c r="P1755" s="7">
        <f t="shared" si="110"/>
        <v>462.85714285714283</v>
      </c>
      <c r="Q1755" t="s">
        <v>8342</v>
      </c>
      <c r="R1755" t="s">
        <v>8313</v>
      </c>
      <c r="S1755" s="12">
        <f t="shared" si="111"/>
        <v>42420.49962962963</v>
      </c>
      <c r="T1755" s="12">
        <f t="shared" si="113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2"/>
        <v>1.1052941176470588</v>
      </c>
      <c r="P1756" s="7">
        <f t="shared" si="110"/>
        <v>104.38888888888889</v>
      </c>
      <c r="Q1756" t="s">
        <v>8342</v>
      </c>
      <c r="R1756" t="s">
        <v>8313</v>
      </c>
      <c r="S1756" s="12">
        <f t="shared" si="111"/>
        <v>42067.626770833333</v>
      </c>
      <c r="T1756" s="12">
        <f t="shared" si="113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2"/>
        <v>1.2</v>
      </c>
      <c r="P1757" s="7">
        <f t="shared" si="110"/>
        <v>7.5</v>
      </c>
      <c r="Q1757" t="s">
        <v>8342</v>
      </c>
      <c r="R1757" t="s">
        <v>8313</v>
      </c>
      <c r="S1757" s="12">
        <f t="shared" si="111"/>
        <v>42252.538900462961</v>
      </c>
      <c r="T1757" s="12">
        <f t="shared" si="113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2"/>
        <v>1.0282909090909091</v>
      </c>
      <c r="P1758" s="7">
        <f t="shared" si="110"/>
        <v>47.13</v>
      </c>
      <c r="Q1758" t="s">
        <v>8342</v>
      </c>
      <c r="R1758" t="s">
        <v>8313</v>
      </c>
      <c r="S1758" s="12">
        <f t="shared" si="111"/>
        <v>42570.917465277773</v>
      </c>
      <c r="T1758" s="12">
        <f t="shared" si="113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2"/>
        <v>1.1599999999999999</v>
      </c>
      <c r="P1759" s="7">
        <f t="shared" si="110"/>
        <v>414.28571428571428</v>
      </c>
      <c r="Q1759" t="s">
        <v>8342</v>
      </c>
      <c r="R1759" t="s">
        <v>8313</v>
      </c>
      <c r="S1759" s="12">
        <f t="shared" si="111"/>
        <v>42733.577349537038</v>
      </c>
      <c r="T1759" s="12">
        <f t="shared" si="113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2"/>
        <v>1.147</v>
      </c>
      <c r="P1760" s="7">
        <f t="shared" si="110"/>
        <v>42.481481481481481</v>
      </c>
      <c r="Q1760" t="s">
        <v>8342</v>
      </c>
      <c r="R1760" t="s">
        <v>8313</v>
      </c>
      <c r="S1760" s="12">
        <f t="shared" si="111"/>
        <v>42505.705925925926</v>
      </c>
      <c r="T1760" s="12">
        <f t="shared" si="113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2"/>
        <v>1.0660000000000001</v>
      </c>
      <c r="P1761" s="7">
        <f t="shared" si="110"/>
        <v>108.77551020408163</v>
      </c>
      <c r="Q1761" t="s">
        <v>8342</v>
      </c>
      <c r="R1761" t="s">
        <v>8313</v>
      </c>
      <c r="S1761" s="12">
        <f t="shared" si="111"/>
        <v>42068.579039351855</v>
      </c>
      <c r="T1761" s="12">
        <f t="shared" si="113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2"/>
        <v>1.6544000000000001</v>
      </c>
      <c r="P1762" s="7">
        <f t="shared" si="110"/>
        <v>81.098039215686271</v>
      </c>
      <c r="Q1762" t="s">
        <v>8342</v>
      </c>
      <c r="R1762" t="s">
        <v>8313</v>
      </c>
      <c r="S1762" s="12">
        <f t="shared" si="111"/>
        <v>42405.42260416667</v>
      </c>
      <c r="T1762" s="12">
        <f t="shared" si="113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2"/>
        <v>1.55</v>
      </c>
      <c r="P1763" s="7">
        <f t="shared" si="110"/>
        <v>51.666666666666664</v>
      </c>
      <c r="Q1763" t="s">
        <v>8342</v>
      </c>
      <c r="R1763" t="s">
        <v>8313</v>
      </c>
      <c r="S1763" s="12">
        <f t="shared" si="111"/>
        <v>42209.317824074074</v>
      </c>
      <c r="T1763" s="12">
        <f t="shared" si="113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2"/>
        <v>8.85</v>
      </c>
      <c r="P1764" s="7">
        <f t="shared" si="110"/>
        <v>35.4</v>
      </c>
      <c r="Q1764" t="s">
        <v>8342</v>
      </c>
      <c r="R1764" t="s">
        <v>8313</v>
      </c>
      <c r="S1764" s="12">
        <f t="shared" si="111"/>
        <v>42410.732002314813</v>
      </c>
      <c r="T1764" s="12">
        <f t="shared" si="113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2"/>
        <v>1.0190833333333333</v>
      </c>
      <c r="P1765" s="7">
        <f t="shared" si="110"/>
        <v>103.63559322033899</v>
      </c>
      <c r="Q1765" t="s">
        <v>8342</v>
      </c>
      <c r="R1765" t="s">
        <v>8313</v>
      </c>
      <c r="S1765" s="12">
        <f t="shared" si="111"/>
        <v>42636.618518518517</v>
      </c>
      <c r="T1765" s="12">
        <f t="shared" si="113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2"/>
        <v>0.19600000000000001</v>
      </c>
      <c r="P1766" s="7">
        <f t="shared" si="110"/>
        <v>55.282051282051285</v>
      </c>
      <c r="Q1766" t="s">
        <v>8342</v>
      </c>
      <c r="R1766" t="s">
        <v>8313</v>
      </c>
      <c r="S1766" s="12">
        <f t="shared" si="111"/>
        <v>41825.235868055555</v>
      </c>
      <c r="T1766" s="12">
        <f t="shared" si="113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2"/>
        <v>0.59467839999999994</v>
      </c>
      <c r="P1767" s="7">
        <f t="shared" si="110"/>
        <v>72.16970873786407</v>
      </c>
      <c r="Q1767" t="s">
        <v>8342</v>
      </c>
      <c r="R1767" t="s">
        <v>8313</v>
      </c>
      <c r="S1767" s="12">
        <f t="shared" si="111"/>
        <v>41834.730462962965</v>
      </c>
      <c r="T1767" s="12">
        <f t="shared" si="113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2"/>
        <v>0</v>
      </c>
      <c r="P1768" s="7">
        <f t="shared" si="110"/>
        <v>0</v>
      </c>
      <c r="Q1768" t="s">
        <v>8342</v>
      </c>
      <c r="R1768" t="s">
        <v>8313</v>
      </c>
      <c r="S1768" s="12">
        <f t="shared" si="111"/>
        <v>41855.609814814816</v>
      </c>
      <c r="T1768" s="12">
        <f t="shared" si="113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2"/>
        <v>0.4572</v>
      </c>
      <c r="P1769" s="7">
        <f t="shared" si="110"/>
        <v>58.615384615384613</v>
      </c>
      <c r="Q1769" t="s">
        <v>8342</v>
      </c>
      <c r="R1769" t="s">
        <v>8313</v>
      </c>
      <c r="S1769" s="12">
        <f t="shared" si="111"/>
        <v>41824.408379629633</v>
      </c>
      <c r="T1769" s="12">
        <f t="shared" si="113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2"/>
        <v>3.7400000000000003E-2</v>
      </c>
      <c r="P1770" s="7">
        <f t="shared" si="110"/>
        <v>12.466666666666667</v>
      </c>
      <c r="Q1770" t="s">
        <v>8342</v>
      </c>
      <c r="R1770" t="s">
        <v>8313</v>
      </c>
      <c r="S1770" s="12">
        <f t="shared" si="111"/>
        <v>41849.310694444444</v>
      </c>
      <c r="T1770" s="12">
        <f t="shared" si="113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2"/>
        <v>2.7025E-2</v>
      </c>
      <c r="P1771" s="7">
        <f t="shared" si="110"/>
        <v>49.136363636363633</v>
      </c>
      <c r="Q1771" t="s">
        <v>8342</v>
      </c>
      <c r="R1771" t="s">
        <v>8313</v>
      </c>
      <c r="S1771" s="12">
        <f t="shared" si="111"/>
        <v>41987.568969907406</v>
      </c>
      <c r="T1771" s="12">
        <f t="shared" si="113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2"/>
        <v>0.56514285714285717</v>
      </c>
      <c r="P1772" s="7">
        <f t="shared" si="110"/>
        <v>150.5</v>
      </c>
      <c r="Q1772" t="s">
        <v>8342</v>
      </c>
      <c r="R1772" t="s">
        <v>8313</v>
      </c>
      <c r="S1772" s="12">
        <f t="shared" si="111"/>
        <v>41891.530023148152</v>
      </c>
      <c r="T1772" s="12">
        <f t="shared" si="113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2"/>
        <v>0.21309523809523809</v>
      </c>
      <c r="P1773" s="7">
        <f t="shared" si="110"/>
        <v>35.799999999999997</v>
      </c>
      <c r="Q1773" t="s">
        <v>8342</v>
      </c>
      <c r="R1773" t="s">
        <v>8313</v>
      </c>
      <c r="S1773" s="12">
        <f t="shared" si="111"/>
        <v>41905.729629629634</v>
      </c>
      <c r="T1773" s="12">
        <f t="shared" si="113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2"/>
        <v>0.156</v>
      </c>
      <c r="P1774" s="7">
        <f t="shared" si="110"/>
        <v>45.157894736842103</v>
      </c>
      <c r="Q1774" t="s">
        <v>8342</v>
      </c>
      <c r="R1774" t="s">
        <v>8313</v>
      </c>
      <c r="S1774" s="12">
        <f t="shared" si="111"/>
        <v>41766.468009259261</v>
      </c>
      <c r="T1774" s="12">
        <f t="shared" si="113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2"/>
        <v>6.2566666666666673E-2</v>
      </c>
      <c r="P1775" s="7">
        <f t="shared" si="110"/>
        <v>98.78947368421052</v>
      </c>
      <c r="Q1775" t="s">
        <v>8342</v>
      </c>
      <c r="R1775" t="s">
        <v>8313</v>
      </c>
      <c r="S1775" s="12">
        <f t="shared" si="111"/>
        <v>41978.510393518518</v>
      </c>
      <c r="T1775" s="12">
        <f t="shared" si="113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2"/>
        <v>0.4592</v>
      </c>
      <c r="P1776" s="7">
        <f t="shared" si="110"/>
        <v>88.307692307692307</v>
      </c>
      <c r="Q1776" t="s">
        <v>8342</v>
      </c>
      <c r="R1776" t="s">
        <v>8313</v>
      </c>
      <c r="S1776" s="12">
        <f t="shared" si="111"/>
        <v>41929.968657407408</v>
      </c>
      <c r="T1776" s="12">
        <f t="shared" si="113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2"/>
        <v>0.65101538461538466</v>
      </c>
      <c r="P1777" s="7">
        <f t="shared" si="110"/>
        <v>170.62903225806451</v>
      </c>
      <c r="Q1777" t="s">
        <v>8342</v>
      </c>
      <c r="R1777" t="s">
        <v>8313</v>
      </c>
      <c r="S1777" s="12">
        <f t="shared" si="111"/>
        <v>41891.726388888892</v>
      </c>
      <c r="T1777" s="12">
        <f t="shared" si="113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2"/>
        <v>6.7000000000000004E-2</v>
      </c>
      <c r="P1778" s="7">
        <f t="shared" si="110"/>
        <v>83.75</v>
      </c>
      <c r="Q1778" t="s">
        <v>8342</v>
      </c>
      <c r="R1778" t="s">
        <v>8313</v>
      </c>
      <c r="S1778" s="12">
        <f t="shared" si="111"/>
        <v>41905.70684027778</v>
      </c>
      <c r="T1778" s="12">
        <f t="shared" si="113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2"/>
        <v>0.135625</v>
      </c>
      <c r="P1779" s="7">
        <f t="shared" si="110"/>
        <v>65.099999999999994</v>
      </c>
      <c r="Q1779" t="s">
        <v>8342</v>
      </c>
      <c r="R1779" t="s">
        <v>8313</v>
      </c>
      <c r="S1779" s="12">
        <f t="shared" si="111"/>
        <v>42025.107094907406</v>
      </c>
      <c r="T1779" s="12">
        <f t="shared" si="113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2"/>
        <v>1.9900000000000001E-2</v>
      </c>
      <c r="P1780" s="7">
        <f t="shared" si="110"/>
        <v>66.333333333333329</v>
      </c>
      <c r="Q1780" t="s">
        <v>8342</v>
      </c>
      <c r="R1780" t="s">
        <v>8313</v>
      </c>
      <c r="S1780" s="12">
        <f t="shared" si="111"/>
        <v>42045.61336805555</v>
      </c>
      <c r="T1780" s="12">
        <f t="shared" si="113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2"/>
        <v>0.36236363636363639</v>
      </c>
      <c r="P1781" s="7">
        <f t="shared" si="110"/>
        <v>104.89473684210526</v>
      </c>
      <c r="Q1781" t="s">
        <v>8342</v>
      </c>
      <c r="R1781" t="s">
        <v>8313</v>
      </c>
      <c r="S1781" s="12">
        <f t="shared" si="111"/>
        <v>42585.441898148143</v>
      </c>
      <c r="T1781" s="12">
        <f t="shared" si="113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2"/>
        <v>0.39743333333333336</v>
      </c>
      <c r="P1782" s="7">
        <f t="shared" si="110"/>
        <v>78.440789473684205</v>
      </c>
      <c r="Q1782" t="s">
        <v>8342</v>
      </c>
      <c r="R1782" t="s">
        <v>8313</v>
      </c>
      <c r="S1782" s="12">
        <f t="shared" si="111"/>
        <v>42493.350810185191</v>
      </c>
      <c r="T1782" s="12">
        <f t="shared" si="113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2"/>
        <v>0.25763636363636366</v>
      </c>
      <c r="P1783" s="7">
        <f t="shared" si="110"/>
        <v>59.041666666666664</v>
      </c>
      <c r="Q1783" t="s">
        <v>8342</v>
      </c>
      <c r="R1783" t="s">
        <v>8313</v>
      </c>
      <c r="S1783" s="12">
        <f t="shared" si="111"/>
        <v>42597.367418981477</v>
      </c>
      <c r="T1783" s="12">
        <f t="shared" si="113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2"/>
        <v>0.15491428571428573</v>
      </c>
      <c r="P1784" s="7">
        <f t="shared" si="110"/>
        <v>71.34210526315789</v>
      </c>
      <c r="Q1784" t="s">
        <v>8342</v>
      </c>
      <c r="R1784" t="s">
        <v>8313</v>
      </c>
      <c r="S1784" s="12">
        <f t="shared" si="111"/>
        <v>42388.325104166666</v>
      </c>
      <c r="T1784" s="12">
        <f t="shared" si="113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2"/>
        <v>0.236925</v>
      </c>
      <c r="P1785" s="7">
        <f t="shared" si="110"/>
        <v>51.227027027027027</v>
      </c>
      <c r="Q1785" t="s">
        <v>8342</v>
      </c>
      <c r="R1785" t="s">
        <v>8313</v>
      </c>
      <c r="S1785" s="12">
        <f t="shared" si="111"/>
        <v>42115.699976851851</v>
      </c>
      <c r="T1785" s="12">
        <f t="shared" si="113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2"/>
        <v>0.39760000000000001</v>
      </c>
      <c r="P1786" s="7">
        <f t="shared" si="110"/>
        <v>60.242424242424242</v>
      </c>
      <c r="Q1786" t="s">
        <v>8342</v>
      </c>
      <c r="R1786" t="s">
        <v>8313</v>
      </c>
      <c r="S1786" s="12">
        <f t="shared" si="111"/>
        <v>42003.405555555553</v>
      </c>
      <c r="T1786" s="12">
        <f t="shared" si="113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2"/>
        <v>0.20220833333333332</v>
      </c>
      <c r="P1787" s="7">
        <f t="shared" si="110"/>
        <v>44.935185185185183</v>
      </c>
      <c r="Q1787" t="s">
        <v>8342</v>
      </c>
      <c r="R1787" t="s">
        <v>8313</v>
      </c>
      <c r="S1787" s="12">
        <f t="shared" si="111"/>
        <v>41896.884895833333</v>
      </c>
      <c r="T1787" s="12">
        <f t="shared" si="113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2"/>
        <v>0.47631578947368419</v>
      </c>
      <c r="P1788" s="7">
        <f t="shared" si="110"/>
        <v>31.206896551724139</v>
      </c>
      <c r="Q1788" t="s">
        <v>8342</v>
      </c>
      <c r="R1788" t="s">
        <v>8313</v>
      </c>
      <c r="S1788" s="12">
        <f t="shared" si="111"/>
        <v>41958.300659722227</v>
      </c>
      <c r="T1788" s="12">
        <f t="shared" si="113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2"/>
        <v>0.15329999999999999</v>
      </c>
      <c r="P1789" s="7">
        <f t="shared" si="110"/>
        <v>63.875</v>
      </c>
      <c r="Q1789" t="s">
        <v>8342</v>
      </c>
      <c r="R1789" t="s">
        <v>8313</v>
      </c>
      <c r="S1789" s="12">
        <f t="shared" si="111"/>
        <v>42068.40552083333</v>
      </c>
      <c r="T1789" s="12">
        <f t="shared" si="113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2"/>
        <v>1.3818181818181818E-2</v>
      </c>
      <c r="P1790" s="7">
        <f t="shared" si="110"/>
        <v>19</v>
      </c>
      <c r="Q1790" t="s">
        <v>8342</v>
      </c>
      <c r="R1790" t="s">
        <v>8313</v>
      </c>
      <c r="S1790" s="12">
        <f t="shared" si="111"/>
        <v>41913.69840277778</v>
      </c>
      <c r="T1790" s="12">
        <f t="shared" si="113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2"/>
        <v>5.0000000000000001E-3</v>
      </c>
      <c r="P1791" s="7">
        <f t="shared" si="110"/>
        <v>10</v>
      </c>
      <c r="Q1791" t="s">
        <v>8342</v>
      </c>
      <c r="R1791" t="s">
        <v>8313</v>
      </c>
      <c r="S1791" s="12">
        <f t="shared" si="111"/>
        <v>41956.000034722223</v>
      </c>
      <c r="T1791" s="12">
        <f t="shared" si="113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2"/>
        <v>4.9575757575757579E-2</v>
      </c>
      <c r="P1792" s="7">
        <f t="shared" si="110"/>
        <v>109.06666666666666</v>
      </c>
      <c r="Q1792" t="s">
        <v>8342</v>
      </c>
      <c r="R1792" t="s">
        <v>8313</v>
      </c>
      <c r="S1792" s="12">
        <f t="shared" si="111"/>
        <v>42010.424513888895</v>
      </c>
      <c r="T1792" s="12">
        <f t="shared" si="113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2"/>
        <v>3.5666666666666666E-2</v>
      </c>
      <c r="P1793" s="7">
        <f t="shared" ref="P1793:P1856" si="114">IFERROR(E1793/L1793,0)</f>
        <v>26.75</v>
      </c>
      <c r="Q1793" t="s">
        <v>8342</v>
      </c>
      <c r="R1793" t="s">
        <v>8313</v>
      </c>
      <c r="S1793" s="12">
        <f t="shared" si="111"/>
        <v>41973.490335648152</v>
      </c>
      <c r="T1793" s="12">
        <f t="shared" si="113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2"/>
        <v>0.61124000000000001</v>
      </c>
      <c r="P1794" s="7">
        <f t="shared" si="114"/>
        <v>109.93525179856115</v>
      </c>
      <c r="Q1794" t="s">
        <v>8342</v>
      </c>
      <c r="R1794" t="s">
        <v>8313</v>
      </c>
      <c r="S1794" s="12">
        <f t="shared" si="111"/>
        <v>42188.781041666662</v>
      </c>
      <c r="T1794" s="12">
        <f t="shared" si="113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7">
        <f t="shared" si="114"/>
        <v>20</v>
      </c>
      <c r="Q1795" t="s">
        <v>8342</v>
      </c>
      <c r="R1795" t="s">
        <v>8313</v>
      </c>
      <c r="S1795" s="12">
        <f t="shared" ref="S1795:T1858" si="115">(((J1795/60)/60)/24)+DATE(1970,1,1)+(-6/24)</f>
        <v>41940.64166666667</v>
      </c>
      <c r="T1795" s="12">
        <f t="shared" si="113"/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4"/>
        <v>55.388888888888886</v>
      </c>
      <c r="Q1796" t="s">
        <v>8342</v>
      </c>
      <c r="R1796" t="s">
        <v>8313</v>
      </c>
      <c r="S1796" s="12">
        <f t="shared" si="115"/>
        <v>42011.301180555558</v>
      </c>
      <c r="T1796" s="12">
        <f t="shared" si="11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4"/>
        <v>133.90123456790124</v>
      </c>
      <c r="Q1797" t="s">
        <v>8342</v>
      </c>
      <c r="R1797" t="s">
        <v>8313</v>
      </c>
      <c r="S1797" s="12">
        <f t="shared" si="115"/>
        <v>42628.038668981477</v>
      </c>
      <c r="T1797" s="12">
        <f t="shared" si="11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4"/>
        <v>48.720930232558139</v>
      </c>
      <c r="Q1798" t="s">
        <v>8342</v>
      </c>
      <c r="R1798" t="s">
        <v>8313</v>
      </c>
      <c r="S1798" s="12">
        <f t="shared" si="115"/>
        <v>42515.189421296294</v>
      </c>
      <c r="T1798" s="12">
        <f t="shared" si="11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ref="O1799:O1862" si="116">(E1799/D1799)</f>
        <v>0.67549999999999999</v>
      </c>
      <c r="P1799" s="7">
        <f t="shared" si="114"/>
        <v>48.25</v>
      </c>
      <c r="Q1799" t="s">
        <v>8342</v>
      </c>
      <c r="R1799" t="s">
        <v>8313</v>
      </c>
      <c r="S1799" s="12">
        <f t="shared" si="115"/>
        <v>42689.31931712963</v>
      </c>
      <c r="T1799" s="12">
        <f t="shared" si="11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6"/>
        <v>0.136375</v>
      </c>
      <c r="P1800" s="7">
        <f t="shared" si="114"/>
        <v>58.972972972972975</v>
      </c>
      <c r="Q1800" t="s">
        <v>8342</v>
      </c>
      <c r="R1800" t="s">
        <v>8313</v>
      </c>
      <c r="S1800" s="12">
        <f t="shared" si="115"/>
        <v>42344.07677083333</v>
      </c>
      <c r="T1800" s="12">
        <f t="shared" si="11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6"/>
        <v>1.7457500000000001E-2</v>
      </c>
      <c r="P1801" s="7">
        <f t="shared" si="114"/>
        <v>11.638333333333334</v>
      </c>
      <c r="Q1801" t="s">
        <v>8342</v>
      </c>
      <c r="R1801" t="s">
        <v>8313</v>
      </c>
      <c r="S1801" s="12">
        <f t="shared" si="115"/>
        <v>41934.592685185184</v>
      </c>
      <c r="T1801" s="12">
        <f t="shared" ref="T1801:T1864" si="117">(((I1801/60)/60)/24)+DATE(1970,1,1)+(-6/24)</f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6"/>
        <v>0.20449632511889321</v>
      </c>
      <c r="P1802" s="7">
        <f t="shared" si="114"/>
        <v>83.716814159292042</v>
      </c>
      <c r="Q1802" t="s">
        <v>8342</v>
      </c>
      <c r="R1802" t="s">
        <v>8313</v>
      </c>
      <c r="S1802" s="12">
        <f t="shared" si="115"/>
        <v>42623.356134259258</v>
      </c>
      <c r="T1802" s="12">
        <f t="shared" si="117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6"/>
        <v>0.13852941176470587</v>
      </c>
      <c r="P1803" s="7">
        <f t="shared" si="114"/>
        <v>63.648648648648646</v>
      </c>
      <c r="Q1803" t="s">
        <v>8342</v>
      </c>
      <c r="R1803" t="s">
        <v>8313</v>
      </c>
      <c r="S1803" s="12">
        <f t="shared" si="115"/>
        <v>42321.410509259258</v>
      </c>
      <c r="T1803" s="12">
        <f t="shared" si="117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6"/>
        <v>0.48485714285714288</v>
      </c>
      <c r="P1804" s="7">
        <f t="shared" si="114"/>
        <v>94.277777777777771</v>
      </c>
      <c r="Q1804" t="s">
        <v>8342</v>
      </c>
      <c r="R1804" t="s">
        <v>8313</v>
      </c>
      <c r="S1804" s="12">
        <f t="shared" si="115"/>
        <v>42159.22256944445</v>
      </c>
      <c r="T1804" s="12">
        <f t="shared" si="117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6"/>
        <v>0.308</v>
      </c>
      <c r="P1805" s="7">
        <f t="shared" si="114"/>
        <v>71.86666666666666</v>
      </c>
      <c r="Q1805" t="s">
        <v>8342</v>
      </c>
      <c r="R1805" t="s">
        <v>8313</v>
      </c>
      <c r="S1805" s="12">
        <f t="shared" si="115"/>
        <v>42017.821550925932</v>
      </c>
      <c r="T1805" s="12">
        <f t="shared" si="117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6"/>
        <v>0.35174193548387095</v>
      </c>
      <c r="P1806" s="7">
        <f t="shared" si="114"/>
        <v>104.84615384615384</v>
      </c>
      <c r="Q1806" t="s">
        <v>8342</v>
      </c>
      <c r="R1806" t="s">
        <v>8313</v>
      </c>
      <c r="S1806" s="12">
        <f t="shared" si="115"/>
        <v>42282.428287037037</v>
      </c>
      <c r="T1806" s="12">
        <f t="shared" si="117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6"/>
        <v>0.36404444444444445</v>
      </c>
      <c r="P1807" s="7">
        <f t="shared" si="114"/>
        <v>67.139344262295083</v>
      </c>
      <c r="Q1807" t="s">
        <v>8342</v>
      </c>
      <c r="R1807" t="s">
        <v>8313</v>
      </c>
      <c r="S1807" s="12">
        <f t="shared" si="115"/>
        <v>42247.553912037038</v>
      </c>
      <c r="T1807" s="12">
        <f t="shared" si="117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6"/>
        <v>2.955E-2</v>
      </c>
      <c r="P1808" s="7">
        <f t="shared" si="114"/>
        <v>73.875</v>
      </c>
      <c r="Q1808" t="s">
        <v>8342</v>
      </c>
      <c r="R1808" t="s">
        <v>8313</v>
      </c>
      <c r="S1808" s="12">
        <f t="shared" si="115"/>
        <v>41877.388298611113</v>
      </c>
      <c r="T1808" s="12">
        <f t="shared" si="117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6"/>
        <v>0.1106</v>
      </c>
      <c r="P1809" s="7">
        <f t="shared" si="114"/>
        <v>69.125</v>
      </c>
      <c r="Q1809" t="s">
        <v>8342</v>
      </c>
      <c r="R1809" t="s">
        <v>8313</v>
      </c>
      <c r="S1809" s="12">
        <f t="shared" si="115"/>
        <v>41879.818437499998</v>
      </c>
      <c r="T1809" s="12">
        <f t="shared" si="117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6"/>
        <v>0.41407142857142859</v>
      </c>
      <c r="P1810" s="7">
        <f t="shared" si="114"/>
        <v>120.77083333333333</v>
      </c>
      <c r="Q1810" t="s">
        <v>8342</v>
      </c>
      <c r="R1810" t="s">
        <v>8313</v>
      </c>
      <c r="S1810" s="12">
        <f t="shared" si="115"/>
        <v>42742.430902777778</v>
      </c>
      <c r="T1810" s="12">
        <f t="shared" si="117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6"/>
        <v>0.10857142857142857</v>
      </c>
      <c r="P1811" s="7">
        <f t="shared" si="114"/>
        <v>42.222222222222221</v>
      </c>
      <c r="Q1811" t="s">
        <v>8342</v>
      </c>
      <c r="R1811" t="s">
        <v>8313</v>
      </c>
      <c r="S1811" s="12">
        <f t="shared" si="115"/>
        <v>42029.657858796301</v>
      </c>
      <c r="T1811" s="12">
        <f t="shared" si="117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6"/>
        <v>3.3333333333333333E-2</v>
      </c>
      <c r="P1812" s="7">
        <f t="shared" si="114"/>
        <v>7.5</v>
      </c>
      <c r="Q1812" t="s">
        <v>8342</v>
      </c>
      <c r="R1812" t="s">
        <v>8313</v>
      </c>
      <c r="S1812" s="12">
        <f t="shared" si="115"/>
        <v>41860.66002314815</v>
      </c>
      <c r="T1812" s="12">
        <f t="shared" si="117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6"/>
        <v>7.407407407407407E-4</v>
      </c>
      <c r="P1813" s="7">
        <f t="shared" si="114"/>
        <v>1.5384615384615385</v>
      </c>
      <c r="Q1813" t="s">
        <v>8342</v>
      </c>
      <c r="R1813" t="s">
        <v>8313</v>
      </c>
      <c r="S1813" s="12">
        <f t="shared" si="115"/>
        <v>41876.183680555558</v>
      </c>
      <c r="T1813" s="12">
        <f t="shared" si="117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6"/>
        <v>0.13307692307692306</v>
      </c>
      <c r="P1814" s="7">
        <f t="shared" si="114"/>
        <v>37.608695652173914</v>
      </c>
      <c r="Q1814" t="s">
        <v>8342</v>
      </c>
      <c r="R1814" t="s">
        <v>8313</v>
      </c>
      <c r="S1814" s="12">
        <f t="shared" si="115"/>
        <v>42524.068703703699</v>
      </c>
      <c r="T1814" s="12">
        <f t="shared" si="117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6"/>
        <v>0</v>
      </c>
      <c r="P1815" s="7">
        <f t="shared" si="114"/>
        <v>0</v>
      </c>
      <c r="Q1815" t="s">
        <v>8342</v>
      </c>
      <c r="R1815" t="s">
        <v>8313</v>
      </c>
      <c r="S1815" s="12">
        <f t="shared" si="115"/>
        <v>41829.639027777775</v>
      </c>
      <c r="T1815" s="12">
        <f t="shared" si="117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6"/>
        <v>0.49183333333333334</v>
      </c>
      <c r="P1816" s="7">
        <f t="shared" si="114"/>
        <v>42.157142857142858</v>
      </c>
      <c r="Q1816" t="s">
        <v>8342</v>
      </c>
      <c r="R1816" t="s">
        <v>8313</v>
      </c>
      <c r="S1816" s="12">
        <f t="shared" si="115"/>
        <v>42033.064074074078</v>
      </c>
      <c r="T1816" s="12">
        <f t="shared" si="117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6"/>
        <v>0</v>
      </c>
      <c r="P1817" s="7">
        <f t="shared" si="114"/>
        <v>0</v>
      </c>
      <c r="Q1817" t="s">
        <v>8342</v>
      </c>
      <c r="R1817" t="s">
        <v>8313</v>
      </c>
      <c r="S1817" s="12">
        <f t="shared" si="115"/>
        <v>42172.656678240746</v>
      </c>
      <c r="T1817" s="12">
        <f t="shared" si="117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6"/>
        <v>2.036E-2</v>
      </c>
      <c r="P1818" s="7">
        <f t="shared" si="114"/>
        <v>84.833333333333329</v>
      </c>
      <c r="Q1818" t="s">
        <v>8342</v>
      </c>
      <c r="R1818" t="s">
        <v>8313</v>
      </c>
      <c r="S1818" s="12">
        <f t="shared" si="115"/>
        <v>42548.626192129625</v>
      </c>
      <c r="T1818" s="12">
        <f t="shared" si="117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6"/>
        <v>0.52327777777777773</v>
      </c>
      <c r="P1819" s="7">
        <f t="shared" si="114"/>
        <v>94.19</v>
      </c>
      <c r="Q1819" t="s">
        <v>8342</v>
      </c>
      <c r="R1819" t="s">
        <v>8313</v>
      </c>
      <c r="S1819" s="12">
        <f t="shared" si="115"/>
        <v>42705.412118055552</v>
      </c>
      <c r="T1819" s="12">
        <f t="shared" si="117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6"/>
        <v>0</v>
      </c>
      <c r="P1820" s="7">
        <f t="shared" si="114"/>
        <v>0</v>
      </c>
      <c r="Q1820" t="s">
        <v>8342</v>
      </c>
      <c r="R1820" t="s">
        <v>8313</v>
      </c>
      <c r="S1820" s="12">
        <f t="shared" si="115"/>
        <v>42066.984375</v>
      </c>
      <c r="T1820" s="12">
        <f t="shared" si="117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6"/>
        <v>2.0833333333333332E-2</v>
      </c>
      <c r="P1821" s="7">
        <f t="shared" si="114"/>
        <v>6.25</v>
      </c>
      <c r="Q1821" t="s">
        <v>8342</v>
      </c>
      <c r="R1821" t="s">
        <v>8313</v>
      </c>
      <c r="S1821" s="12">
        <f t="shared" si="115"/>
        <v>41820.502268518518</v>
      </c>
      <c r="T1821" s="12">
        <f t="shared" si="117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6"/>
        <v>6.565384615384616E-2</v>
      </c>
      <c r="P1822" s="7">
        <f t="shared" si="114"/>
        <v>213.375</v>
      </c>
      <c r="Q1822" t="s">
        <v>8342</v>
      </c>
      <c r="R1822" t="s">
        <v>8313</v>
      </c>
      <c r="S1822" s="12">
        <f t="shared" si="115"/>
        <v>42064.834375000006</v>
      </c>
      <c r="T1822" s="12">
        <f t="shared" si="117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6"/>
        <v>1.3489</v>
      </c>
      <c r="P1823" s="7">
        <f t="shared" si="114"/>
        <v>59.162280701754383</v>
      </c>
      <c r="Q1823" t="s">
        <v>8342</v>
      </c>
      <c r="R1823" t="s">
        <v>8313</v>
      </c>
      <c r="S1823" s="12">
        <f t="shared" si="115"/>
        <v>40926.069062499999</v>
      </c>
      <c r="T1823" s="12">
        <f t="shared" si="117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6"/>
        <v>1</v>
      </c>
      <c r="P1824" s="7">
        <f t="shared" si="114"/>
        <v>27.272727272727273</v>
      </c>
      <c r="Q1824" t="s">
        <v>8314</v>
      </c>
      <c r="R1824" t="s">
        <v>8311</v>
      </c>
      <c r="S1824" s="12">
        <f t="shared" si="115"/>
        <v>41634.547013888885</v>
      </c>
      <c r="T1824" s="12">
        <f t="shared" si="117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6"/>
        <v>1.1585714285714286</v>
      </c>
      <c r="P1825" s="7">
        <f t="shared" si="114"/>
        <v>24.575757575757574</v>
      </c>
      <c r="Q1825" t="s">
        <v>8314</v>
      </c>
      <c r="R1825" t="s">
        <v>8311</v>
      </c>
      <c r="S1825" s="12">
        <f t="shared" si="115"/>
        <v>41176.434907407405</v>
      </c>
      <c r="T1825" s="12">
        <f t="shared" si="117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6"/>
        <v>1.0006666666666666</v>
      </c>
      <c r="P1826" s="7">
        <f t="shared" si="114"/>
        <v>75.05</v>
      </c>
      <c r="Q1826" t="s">
        <v>8314</v>
      </c>
      <c r="R1826" t="s">
        <v>8311</v>
      </c>
      <c r="S1826" s="12">
        <f t="shared" si="115"/>
        <v>41626.666284722225</v>
      </c>
      <c r="T1826" s="12">
        <f t="shared" si="117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6"/>
        <v>1.0505</v>
      </c>
      <c r="P1827" s="7">
        <f t="shared" si="114"/>
        <v>42.02</v>
      </c>
      <c r="Q1827" t="s">
        <v>8314</v>
      </c>
      <c r="R1827" t="s">
        <v>8311</v>
      </c>
      <c r="S1827" s="12">
        <f t="shared" si="115"/>
        <v>41443.58452546296</v>
      </c>
      <c r="T1827" s="12">
        <f t="shared" si="117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6"/>
        <v>1.01</v>
      </c>
      <c r="P1828" s="7">
        <f t="shared" si="114"/>
        <v>53.157894736842103</v>
      </c>
      <c r="Q1828" t="s">
        <v>8314</v>
      </c>
      <c r="R1828" t="s">
        <v>8311</v>
      </c>
      <c r="S1828" s="12">
        <f t="shared" si="115"/>
        <v>41657.673807870371</v>
      </c>
      <c r="T1828" s="12">
        <f t="shared" si="117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6"/>
        <v>1.0066250000000001</v>
      </c>
      <c r="P1829" s="7">
        <f t="shared" si="114"/>
        <v>83.885416666666671</v>
      </c>
      <c r="Q1829" t="s">
        <v>8314</v>
      </c>
      <c r="R1829" t="s">
        <v>8311</v>
      </c>
      <c r="S1829" s="12">
        <f t="shared" si="115"/>
        <v>40555.075937499998</v>
      </c>
      <c r="T1829" s="12">
        <f t="shared" si="117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6"/>
        <v>1.0016</v>
      </c>
      <c r="P1830" s="7">
        <f t="shared" si="114"/>
        <v>417.33333333333331</v>
      </c>
      <c r="Q1830" t="s">
        <v>8314</v>
      </c>
      <c r="R1830" t="s">
        <v>8311</v>
      </c>
      <c r="S1830" s="12">
        <f t="shared" si="115"/>
        <v>41736.649652777778</v>
      </c>
      <c r="T1830" s="12">
        <f t="shared" si="117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6"/>
        <v>1.6668333333333334</v>
      </c>
      <c r="P1831" s="7">
        <f t="shared" si="114"/>
        <v>75.765151515151516</v>
      </c>
      <c r="Q1831" t="s">
        <v>8314</v>
      </c>
      <c r="R1831" t="s">
        <v>8311</v>
      </c>
      <c r="S1831" s="12">
        <f t="shared" si="115"/>
        <v>40515.837627314817</v>
      </c>
      <c r="T1831" s="12">
        <f t="shared" si="117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6"/>
        <v>1.0153333333333334</v>
      </c>
      <c r="P1832" s="7">
        <f t="shared" si="114"/>
        <v>67.389380530973455</v>
      </c>
      <c r="Q1832" t="s">
        <v>8314</v>
      </c>
      <c r="R1832" t="s">
        <v>8311</v>
      </c>
      <c r="S1832" s="12">
        <f t="shared" si="115"/>
        <v>41664.434108796297</v>
      </c>
      <c r="T1832" s="12">
        <f t="shared" si="117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6"/>
        <v>1.03</v>
      </c>
      <c r="P1833" s="7">
        <f t="shared" si="114"/>
        <v>73.571428571428569</v>
      </c>
      <c r="Q1833" t="s">
        <v>8314</v>
      </c>
      <c r="R1833" t="s">
        <v>8311</v>
      </c>
      <c r="S1833" s="12">
        <f t="shared" si="115"/>
        <v>41026.746099537035</v>
      </c>
      <c r="T1833" s="12">
        <f t="shared" si="117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6"/>
        <v>1.4285714285714286</v>
      </c>
      <c r="P1834" s="7">
        <f t="shared" si="114"/>
        <v>25</v>
      </c>
      <c r="Q1834" t="s">
        <v>8314</v>
      </c>
      <c r="R1834" t="s">
        <v>8311</v>
      </c>
      <c r="S1834" s="12">
        <f t="shared" si="115"/>
        <v>40576.289664351854</v>
      </c>
      <c r="T1834" s="12">
        <f t="shared" si="117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6"/>
        <v>2.625</v>
      </c>
      <c r="P1835" s="7">
        <f t="shared" si="114"/>
        <v>42</v>
      </c>
      <c r="Q1835" t="s">
        <v>8314</v>
      </c>
      <c r="R1835" t="s">
        <v>8311</v>
      </c>
      <c r="S1835" s="12">
        <f t="shared" si="115"/>
        <v>41302.794016203705</v>
      </c>
      <c r="T1835" s="12">
        <f t="shared" si="117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6"/>
        <v>1.1805000000000001</v>
      </c>
      <c r="P1836" s="7">
        <f t="shared" si="114"/>
        <v>131.16666666666666</v>
      </c>
      <c r="Q1836" t="s">
        <v>8314</v>
      </c>
      <c r="R1836" t="s">
        <v>8311</v>
      </c>
      <c r="S1836" s="12">
        <f t="shared" si="115"/>
        <v>41988.714062500003</v>
      </c>
      <c r="T1836" s="12">
        <f t="shared" si="117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6"/>
        <v>1.04</v>
      </c>
      <c r="P1837" s="7">
        <f t="shared" si="114"/>
        <v>47.272727272727273</v>
      </c>
      <c r="Q1837" t="s">
        <v>8314</v>
      </c>
      <c r="R1837" t="s">
        <v>8311</v>
      </c>
      <c r="S1837" s="12">
        <f t="shared" si="115"/>
        <v>42430.452210648145</v>
      </c>
      <c r="T1837" s="12">
        <f t="shared" si="117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6"/>
        <v>2.0034000000000001</v>
      </c>
      <c r="P1838" s="7">
        <f t="shared" si="114"/>
        <v>182.12727272727273</v>
      </c>
      <c r="Q1838" t="s">
        <v>8314</v>
      </c>
      <c r="R1838" t="s">
        <v>8311</v>
      </c>
      <c r="S1838" s="12">
        <f t="shared" si="115"/>
        <v>41305.559363425928</v>
      </c>
      <c r="T1838" s="12">
        <f t="shared" si="117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6"/>
        <v>3.0683333333333334</v>
      </c>
      <c r="P1839" s="7">
        <f t="shared" si="114"/>
        <v>61.366666666666667</v>
      </c>
      <c r="Q1839" t="s">
        <v>8314</v>
      </c>
      <c r="R1839" t="s">
        <v>8311</v>
      </c>
      <c r="S1839" s="12">
        <f t="shared" si="115"/>
        <v>40925.797858796301</v>
      </c>
      <c r="T1839" s="12">
        <f t="shared" si="117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6"/>
        <v>1.00149</v>
      </c>
      <c r="P1840" s="7">
        <f t="shared" si="114"/>
        <v>35.767499999999998</v>
      </c>
      <c r="Q1840" t="s">
        <v>8314</v>
      </c>
      <c r="R1840" t="s">
        <v>8311</v>
      </c>
      <c r="S1840" s="12">
        <f t="shared" si="115"/>
        <v>40788.536539351851</v>
      </c>
      <c r="T1840" s="12">
        <f t="shared" si="117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6"/>
        <v>2.0529999999999999</v>
      </c>
      <c r="P1841" s="7">
        <f t="shared" si="114"/>
        <v>45.62222222222222</v>
      </c>
      <c r="Q1841" t="s">
        <v>8314</v>
      </c>
      <c r="R1841" t="s">
        <v>8311</v>
      </c>
      <c r="S1841" s="12">
        <f t="shared" si="115"/>
        <v>42614.472013888888</v>
      </c>
      <c r="T1841" s="12">
        <f t="shared" si="117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6"/>
        <v>1.0888888888888888</v>
      </c>
      <c r="P1842" s="7">
        <f t="shared" si="114"/>
        <v>75.384615384615387</v>
      </c>
      <c r="Q1842" t="s">
        <v>8314</v>
      </c>
      <c r="R1842" t="s">
        <v>8311</v>
      </c>
      <c r="S1842" s="12">
        <f t="shared" si="115"/>
        <v>41381.846180555556</v>
      </c>
      <c r="T1842" s="12">
        <f t="shared" si="117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6"/>
        <v>1.0175000000000001</v>
      </c>
      <c r="P1843" s="7">
        <f t="shared" si="114"/>
        <v>50.875</v>
      </c>
      <c r="Q1843" t="s">
        <v>8314</v>
      </c>
      <c r="R1843" t="s">
        <v>8311</v>
      </c>
      <c r="S1843" s="12">
        <f t="shared" si="115"/>
        <v>41745.59542824074</v>
      </c>
      <c r="T1843" s="12">
        <f t="shared" si="117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6"/>
        <v>1.2524999999999999</v>
      </c>
      <c r="P1844" s="7">
        <f t="shared" si="114"/>
        <v>119.28571428571429</v>
      </c>
      <c r="Q1844" t="s">
        <v>8314</v>
      </c>
      <c r="R1844" t="s">
        <v>8311</v>
      </c>
      <c r="S1844" s="12">
        <f t="shared" si="115"/>
        <v>42031.381724537037</v>
      </c>
      <c r="T1844" s="12">
        <f t="shared" si="117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6"/>
        <v>1.2400610000000001</v>
      </c>
      <c r="P1845" s="7">
        <f t="shared" si="114"/>
        <v>92.541865671641801</v>
      </c>
      <c r="Q1845" t="s">
        <v>8314</v>
      </c>
      <c r="R1845" t="s">
        <v>8311</v>
      </c>
      <c r="S1845" s="12">
        <f t="shared" si="115"/>
        <v>40564.744837962964</v>
      </c>
      <c r="T1845" s="12">
        <f t="shared" si="117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6"/>
        <v>1.014</v>
      </c>
      <c r="P1846" s="7">
        <f t="shared" si="114"/>
        <v>76.05</v>
      </c>
      <c r="Q1846" t="s">
        <v>8314</v>
      </c>
      <c r="R1846" t="s">
        <v>8311</v>
      </c>
      <c r="S1846" s="12">
        <f t="shared" si="115"/>
        <v>40666.723541666666</v>
      </c>
      <c r="T1846" s="12">
        <f t="shared" si="117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6"/>
        <v>1</v>
      </c>
      <c r="P1847" s="7">
        <f t="shared" si="114"/>
        <v>52.631578947368418</v>
      </c>
      <c r="Q1847" t="s">
        <v>8314</v>
      </c>
      <c r="R1847" t="s">
        <v>8311</v>
      </c>
      <c r="S1847" s="12">
        <f t="shared" si="115"/>
        <v>42523.083310185189</v>
      </c>
      <c r="T1847" s="12">
        <f t="shared" si="117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6"/>
        <v>1.3792666666666666</v>
      </c>
      <c r="P1848" s="7">
        <f t="shared" si="114"/>
        <v>98.990430622009569</v>
      </c>
      <c r="Q1848" t="s">
        <v>8314</v>
      </c>
      <c r="R1848" t="s">
        <v>8311</v>
      </c>
      <c r="S1848" s="12">
        <f t="shared" si="115"/>
        <v>41228.400196759263</v>
      </c>
      <c r="T1848" s="12">
        <f t="shared" si="117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6"/>
        <v>1.2088000000000001</v>
      </c>
      <c r="P1849" s="7">
        <f t="shared" si="114"/>
        <v>79.526315789473685</v>
      </c>
      <c r="Q1849" t="s">
        <v>8314</v>
      </c>
      <c r="R1849" t="s">
        <v>8311</v>
      </c>
      <c r="S1849" s="12">
        <f t="shared" si="115"/>
        <v>42093.986481481479</v>
      </c>
      <c r="T1849" s="12">
        <f t="shared" si="117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6"/>
        <v>1.0736666666666668</v>
      </c>
      <c r="P1850" s="7">
        <f t="shared" si="114"/>
        <v>134.20833333333334</v>
      </c>
      <c r="Q1850" t="s">
        <v>8314</v>
      </c>
      <c r="R1850" t="s">
        <v>8311</v>
      </c>
      <c r="S1850" s="12">
        <f t="shared" si="115"/>
        <v>40691.538055555553</v>
      </c>
      <c r="T1850" s="12">
        <f t="shared" si="117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6"/>
        <v>1.0033333333333334</v>
      </c>
      <c r="P1851" s="7">
        <f t="shared" si="114"/>
        <v>37.625</v>
      </c>
      <c r="Q1851" t="s">
        <v>8314</v>
      </c>
      <c r="R1851" t="s">
        <v>8311</v>
      </c>
      <c r="S1851" s="12">
        <f t="shared" si="115"/>
        <v>41169.595590277779</v>
      </c>
      <c r="T1851" s="12">
        <f t="shared" si="117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6"/>
        <v>1.0152222222222222</v>
      </c>
      <c r="P1852" s="7">
        <f t="shared" si="114"/>
        <v>51.044692737430168</v>
      </c>
      <c r="Q1852" t="s">
        <v>8314</v>
      </c>
      <c r="R1852" t="s">
        <v>8311</v>
      </c>
      <c r="S1852" s="12">
        <f t="shared" si="115"/>
        <v>41800.709490740745</v>
      </c>
      <c r="T1852" s="12">
        <f t="shared" si="117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6"/>
        <v>1.0007692307692309</v>
      </c>
      <c r="P1853" s="7">
        <f t="shared" si="114"/>
        <v>50.03846153846154</v>
      </c>
      <c r="Q1853" t="s">
        <v>8314</v>
      </c>
      <c r="R1853" t="s">
        <v>8311</v>
      </c>
      <c r="S1853" s="12">
        <f t="shared" si="115"/>
        <v>41827.656689814816</v>
      </c>
      <c r="T1853" s="12">
        <f t="shared" si="117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6"/>
        <v>1.1696666666666666</v>
      </c>
      <c r="P1854" s="7">
        <f t="shared" si="114"/>
        <v>133.93129770992365</v>
      </c>
      <c r="Q1854" t="s">
        <v>8314</v>
      </c>
      <c r="R1854" t="s">
        <v>8311</v>
      </c>
      <c r="S1854" s="12">
        <f t="shared" si="115"/>
        <v>42081.52143518519</v>
      </c>
      <c r="T1854" s="12">
        <f t="shared" si="117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6"/>
        <v>1.01875</v>
      </c>
      <c r="P1855" s="7">
        <f t="shared" si="114"/>
        <v>58.214285714285715</v>
      </c>
      <c r="Q1855" t="s">
        <v>8314</v>
      </c>
      <c r="R1855" t="s">
        <v>8311</v>
      </c>
      <c r="S1855" s="12">
        <f t="shared" si="115"/>
        <v>41176.810381944444</v>
      </c>
      <c r="T1855" s="12">
        <f t="shared" si="117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6"/>
        <v>1.0212366666666666</v>
      </c>
      <c r="P1856" s="7">
        <f t="shared" si="114"/>
        <v>88.037643678160919</v>
      </c>
      <c r="Q1856" t="s">
        <v>8314</v>
      </c>
      <c r="R1856" t="s">
        <v>8311</v>
      </c>
      <c r="S1856" s="12">
        <f t="shared" si="115"/>
        <v>41387.771261574075</v>
      </c>
      <c r="T1856" s="12">
        <f t="shared" si="117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6"/>
        <v>1.5405897142857143</v>
      </c>
      <c r="P1857" s="7">
        <f t="shared" ref="P1857:P1920" si="118">IFERROR(E1857/L1857,0)</f>
        <v>70.576753926701571</v>
      </c>
      <c r="Q1857" t="s">
        <v>8314</v>
      </c>
      <c r="R1857" t="s">
        <v>8311</v>
      </c>
      <c r="S1857" s="12">
        <f t="shared" si="115"/>
        <v>41600.288657407407</v>
      </c>
      <c r="T1857" s="12">
        <f t="shared" si="117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6"/>
        <v>1.0125</v>
      </c>
      <c r="P1858" s="7">
        <f t="shared" si="118"/>
        <v>53.289473684210527</v>
      </c>
      <c r="Q1858" t="s">
        <v>8314</v>
      </c>
      <c r="R1858" t="s">
        <v>8311</v>
      </c>
      <c r="S1858" s="12">
        <f t="shared" si="115"/>
        <v>41817.604999999996</v>
      </c>
      <c r="T1858" s="12">
        <f t="shared" si="117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7">
        <f t="shared" si="118"/>
        <v>136.36363636363637</v>
      </c>
      <c r="Q1859" t="s">
        <v>8314</v>
      </c>
      <c r="R1859" t="s">
        <v>8311</v>
      </c>
      <c r="S1859" s="12">
        <f t="shared" ref="S1859:T1922" si="119">(((J1859/60)/60)/24)+DATE(1970,1,1)+(-6/24)</f>
        <v>41864.51866898148</v>
      </c>
      <c r="T1859" s="12">
        <f t="shared" si="117"/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8"/>
        <v>40.547315436241611</v>
      </c>
      <c r="Q1860" t="s">
        <v>8314</v>
      </c>
      <c r="R1860" t="s">
        <v>8311</v>
      </c>
      <c r="S1860" s="12">
        <f t="shared" si="119"/>
        <v>40832.950474537036</v>
      </c>
      <c r="T1860" s="12">
        <f t="shared" si="117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8"/>
        <v>70.625</v>
      </c>
      <c r="Q1861" t="s">
        <v>8314</v>
      </c>
      <c r="R1861" t="s">
        <v>8311</v>
      </c>
      <c r="S1861" s="12">
        <f t="shared" si="119"/>
        <v>40778.520011574074</v>
      </c>
      <c r="T1861" s="12">
        <f t="shared" si="117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8"/>
        <v>52.684210526315788</v>
      </c>
      <c r="Q1862" t="s">
        <v>8314</v>
      </c>
      <c r="R1862" t="s">
        <v>8311</v>
      </c>
      <c r="S1862" s="12">
        <f t="shared" si="119"/>
        <v>41655.459305555552</v>
      </c>
      <c r="T1862" s="12">
        <f t="shared" si="117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ref="O1863:O1926" si="120">(E1863/D1863)</f>
        <v>0</v>
      </c>
      <c r="P1863" s="7">
        <f t="shared" si="118"/>
        <v>0</v>
      </c>
      <c r="Q1863" t="s">
        <v>8314</v>
      </c>
      <c r="R1863" t="s">
        <v>8311</v>
      </c>
      <c r="S1863" s="12">
        <f t="shared" si="119"/>
        <v>42000.050243055557</v>
      </c>
      <c r="T1863" s="12">
        <f t="shared" si="117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20"/>
        <v>8.0833333333333326E-2</v>
      </c>
      <c r="P1864" s="7">
        <f t="shared" si="118"/>
        <v>90.9375</v>
      </c>
      <c r="Q1864" t="s">
        <v>8312</v>
      </c>
      <c r="R1864" t="s">
        <v>8339</v>
      </c>
      <c r="S1864" s="12">
        <f t="shared" si="119"/>
        <v>42755.242754629624</v>
      </c>
      <c r="T1864" s="12">
        <f t="shared" si="117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20"/>
        <v>4.0000000000000001E-3</v>
      </c>
      <c r="P1865" s="7">
        <f t="shared" si="118"/>
        <v>5</v>
      </c>
      <c r="Q1865" t="s">
        <v>8312</v>
      </c>
      <c r="R1865" t="s">
        <v>8339</v>
      </c>
      <c r="S1865" s="12">
        <f t="shared" si="119"/>
        <v>41772.547280092593</v>
      </c>
      <c r="T1865" s="12">
        <f t="shared" ref="T1865:T1928" si="121">(((I1865/60)/60)/24)+DATE(1970,1,1)+(-6/24)</f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20"/>
        <v>0.42892307692307691</v>
      </c>
      <c r="P1866" s="7">
        <f t="shared" si="118"/>
        <v>58.083333333333336</v>
      </c>
      <c r="Q1866" t="s">
        <v>8312</v>
      </c>
      <c r="R1866" t="s">
        <v>8339</v>
      </c>
      <c r="S1866" s="12">
        <f t="shared" si="119"/>
        <v>41733.466435185182</v>
      </c>
      <c r="T1866" s="12">
        <f t="shared" si="121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20"/>
        <v>3.6363636363636364E-5</v>
      </c>
      <c r="P1867" s="7">
        <f t="shared" si="118"/>
        <v>2</v>
      </c>
      <c r="Q1867" t="s">
        <v>8312</v>
      </c>
      <c r="R1867" t="s">
        <v>8339</v>
      </c>
      <c r="S1867" s="12">
        <f t="shared" si="119"/>
        <v>42645.117442129631</v>
      </c>
      <c r="T1867" s="12">
        <f t="shared" si="121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20"/>
        <v>5.0000000000000001E-3</v>
      </c>
      <c r="P1868" s="7">
        <f t="shared" si="118"/>
        <v>62.5</v>
      </c>
      <c r="Q1868" t="s">
        <v>8312</v>
      </c>
      <c r="R1868" t="s">
        <v>8339</v>
      </c>
      <c r="S1868" s="12">
        <f t="shared" si="119"/>
        <v>42741.996493055558</v>
      </c>
      <c r="T1868" s="12">
        <f t="shared" si="121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20"/>
        <v>5.0000000000000001E-4</v>
      </c>
      <c r="P1869" s="7">
        <f t="shared" si="118"/>
        <v>10</v>
      </c>
      <c r="Q1869" t="s">
        <v>8312</v>
      </c>
      <c r="R1869" t="s">
        <v>8339</v>
      </c>
      <c r="S1869" s="12">
        <f t="shared" si="119"/>
        <v>42649.674907407403</v>
      </c>
      <c r="T1869" s="12">
        <f t="shared" si="121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20"/>
        <v>4.8680000000000001E-2</v>
      </c>
      <c r="P1870" s="7">
        <f t="shared" si="118"/>
        <v>71.588235294117652</v>
      </c>
      <c r="Q1870" t="s">
        <v>8312</v>
      </c>
      <c r="R1870" t="s">
        <v>8339</v>
      </c>
      <c r="S1870" s="12">
        <f t="shared" si="119"/>
        <v>42328.529224537036</v>
      </c>
      <c r="T1870" s="12">
        <f t="shared" si="121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20"/>
        <v>0</v>
      </c>
      <c r="P1871" s="7">
        <f t="shared" si="118"/>
        <v>0</v>
      </c>
      <c r="Q1871" t="s">
        <v>8312</v>
      </c>
      <c r="R1871" t="s">
        <v>8339</v>
      </c>
      <c r="S1871" s="12">
        <f t="shared" si="119"/>
        <v>42708.752881944441</v>
      </c>
      <c r="T1871" s="12">
        <f t="shared" si="121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20"/>
        <v>0.10314285714285715</v>
      </c>
      <c r="P1872" s="7">
        <f t="shared" si="118"/>
        <v>32.81818181818182</v>
      </c>
      <c r="Q1872" t="s">
        <v>8312</v>
      </c>
      <c r="R1872" t="s">
        <v>8339</v>
      </c>
      <c r="S1872" s="12">
        <f t="shared" si="119"/>
        <v>42371.105729166666</v>
      </c>
      <c r="T1872" s="12">
        <f t="shared" si="121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20"/>
        <v>0.7178461538461538</v>
      </c>
      <c r="P1873" s="7">
        <f t="shared" si="118"/>
        <v>49.11578947368421</v>
      </c>
      <c r="Q1873" t="s">
        <v>8312</v>
      </c>
      <c r="R1873" t="s">
        <v>8339</v>
      </c>
      <c r="S1873" s="12">
        <f t="shared" si="119"/>
        <v>41923.533576388887</v>
      </c>
      <c r="T1873" s="12">
        <f t="shared" si="121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20"/>
        <v>1.06E-2</v>
      </c>
      <c r="P1874" s="7">
        <f t="shared" si="118"/>
        <v>16.307692307692307</v>
      </c>
      <c r="Q1874" t="s">
        <v>8312</v>
      </c>
      <c r="R1874" t="s">
        <v>8339</v>
      </c>
      <c r="S1874" s="12">
        <f t="shared" si="119"/>
        <v>42154.879652777774</v>
      </c>
      <c r="T1874" s="12">
        <f t="shared" si="121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20"/>
        <v>4.4999999999999997E-3</v>
      </c>
      <c r="P1875" s="7">
        <f t="shared" si="118"/>
        <v>18</v>
      </c>
      <c r="Q1875" t="s">
        <v>8312</v>
      </c>
      <c r="R1875" t="s">
        <v>8339</v>
      </c>
      <c r="S1875" s="12">
        <f t="shared" si="119"/>
        <v>42164.365856481483</v>
      </c>
      <c r="T1875" s="12">
        <f t="shared" si="121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0"/>
        <v>1.6249999999999999E-4</v>
      </c>
      <c r="P1876" s="7">
        <f t="shared" si="118"/>
        <v>13</v>
      </c>
      <c r="Q1876" t="s">
        <v>8312</v>
      </c>
      <c r="R1876" t="s">
        <v>8339</v>
      </c>
      <c r="S1876" s="12">
        <f t="shared" si="119"/>
        <v>42529.719131944439</v>
      </c>
      <c r="T1876" s="12">
        <f t="shared" si="121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0"/>
        <v>5.1000000000000004E-3</v>
      </c>
      <c r="P1877" s="7">
        <f t="shared" si="118"/>
        <v>17</v>
      </c>
      <c r="Q1877" t="s">
        <v>8312</v>
      </c>
      <c r="R1877" t="s">
        <v>8339</v>
      </c>
      <c r="S1877" s="12">
        <f t="shared" si="119"/>
        <v>42528.649398148147</v>
      </c>
      <c r="T1877" s="12">
        <f t="shared" si="121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0"/>
        <v>0</v>
      </c>
      <c r="P1878" s="7">
        <f t="shared" si="118"/>
        <v>0</v>
      </c>
      <c r="Q1878" t="s">
        <v>8312</v>
      </c>
      <c r="R1878" t="s">
        <v>8339</v>
      </c>
      <c r="S1878" s="12">
        <f t="shared" si="119"/>
        <v>41776.034780092588</v>
      </c>
      <c r="T1878" s="12">
        <f t="shared" si="121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0"/>
        <v>0</v>
      </c>
      <c r="P1879" s="7">
        <f t="shared" si="118"/>
        <v>0</v>
      </c>
      <c r="Q1879" t="s">
        <v>8312</v>
      </c>
      <c r="R1879" t="s">
        <v>8339</v>
      </c>
      <c r="S1879" s="12">
        <f t="shared" si="119"/>
        <v>42034.779224537036</v>
      </c>
      <c r="T1879" s="12">
        <f t="shared" si="121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0"/>
        <v>0</v>
      </c>
      <c r="P1880" s="7">
        <f t="shared" si="118"/>
        <v>0</v>
      </c>
      <c r="Q1880" t="s">
        <v>8312</v>
      </c>
      <c r="R1880" t="s">
        <v>8339</v>
      </c>
      <c r="S1880" s="12">
        <f t="shared" si="119"/>
        <v>41772.758738425924</v>
      </c>
      <c r="T1880" s="12">
        <f t="shared" si="121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0"/>
        <v>1.1999999999999999E-3</v>
      </c>
      <c r="P1881" s="7">
        <f t="shared" si="118"/>
        <v>3</v>
      </c>
      <c r="Q1881" t="s">
        <v>8312</v>
      </c>
      <c r="R1881" t="s">
        <v>8339</v>
      </c>
      <c r="S1881" s="12">
        <f t="shared" si="119"/>
        <v>42413.399641203709</v>
      </c>
      <c r="T1881" s="12">
        <f t="shared" si="121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0"/>
        <v>0.20080000000000001</v>
      </c>
      <c r="P1882" s="7">
        <f t="shared" si="118"/>
        <v>41.833333333333336</v>
      </c>
      <c r="Q1882" t="s">
        <v>8312</v>
      </c>
      <c r="R1882" t="s">
        <v>8339</v>
      </c>
      <c r="S1882" s="12">
        <f t="shared" si="119"/>
        <v>42430.316898148143</v>
      </c>
      <c r="T1882" s="12">
        <f t="shared" si="121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0"/>
        <v>1.726845</v>
      </c>
      <c r="P1883" s="7">
        <f t="shared" si="118"/>
        <v>49.338428571428572</v>
      </c>
      <c r="Q1883" t="s">
        <v>8312</v>
      </c>
      <c r="R1883" t="s">
        <v>8339</v>
      </c>
      <c r="S1883" s="12">
        <f t="shared" si="119"/>
        <v>42042.902650462958</v>
      </c>
      <c r="T1883" s="12">
        <f t="shared" si="121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0"/>
        <v>1.008955223880597</v>
      </c>
      <c r="P1884" s="7">
        <f t="shared" si="118"/>
        <v>41.728395061728392</v>
      </c>
      <c r="Q1884" t="s">
        <v>8314</v>
      </c>
      <c r="R1884" t="s">
        <v>8334</v>
      </c>
      <c r="S1884" s="12">
        <f t="shared" si="119"/>
        <v>41067.699212962965</v>
      </c>
      <c r="T1884" s="12">
        <f t="shared" si="121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0"/>
        <v>1.0480480480480481</v>
      </c>
      <c r="P1885" s="7">
        <f t="shared" si="118"/>
        <v>32.71875</v>
      </c>
      <c r="Q1885" t="s">
        <v>8314</v>
      </c>
      <c r="R1885" t="s">
        <v>8334</v>
      </c>
      <c r="S1885" s="12">
        <f t="shared" si="119"/>
        <v>40977.698009259257</v>
      </c>
      <c r="T1885" s="12">
        <f t="shared" si="121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0"/>
        <v>1.351</v>
      </c>
      <c r="P1886" s="7">
        <f t="shared" si="118"/>
        <v>51.96153846153846</v>
      </c>
      <c r="Q1886" t="s">
        <v>8314</v>
      </c>
      <c r="R1886" t="s">
        <v>8334</v>
      </c>
      <c r="S1886" s="12">
        <f t="shared" si="119"/>
        <v>41204.948321759257</v>
      </c>
      <c r="T1886" s="12">
        <f t="shared" si="121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0"/>
        <v>1.1632786885245903</v>
      </c>
      <c r="P1887" s="7">
        <f t="shared" si="118"/>
        <v>50.685714285714283</v>
      </c>
      <c r="Q1887" t="s">
        <v>8314</v>
      </c>
      <c r="R1887" t="s">
        <v>8334</v>
      </c>
      <c r="S1887" s="12">
        <f t="shared" si="119"/>
        <v>41098.843865740739</v>
      </c>
      <c r="T1887" s="12">
        <f t="shared" si="121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0"/>
        <v>1.0208333333333333</v>
      </c>
      <c r="P1888" s="7">
        <f t="shared" si="118"/>
        <v>42.241379310344826</v>
      </c>
      <c r="Q1888" t="s">
        <v>8314</v>
      </c>
      <c r="R1888" t="s">
        <v>8334</v>
      </c>
      <c r="S1888" s="12">
        <f t="shared" si="119"/>
        <v>41925.656689814816</v>
      </c>
      <c r="T1888" s="12">
        <f t="shared" si="121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0"/>
        <v>1.1116666666666666</v>
      </c>
      <c r="P1889" s="7">
        <f t="shared" si="118"/>
        <v>416.875</v>
      </c>
      <c r="Q1889" t="s">
        <v>8314</v>
      </c>
      <c r="R1889" t="s">
        <v>8334</v>
      </c>
      <c r="S1889" s="12">
        <f t="shared" si="119"/>
        <v>42323.550138888888</v>
      </c>
      <c r="T1889" s="12">
        <f t="shared" si="121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0"/>
        <v>1.6608000000000001</v>
      </c>
      <c r="P1890" s="7">
        <f t="shared" si="118"/>
        <v>46.651685393258425</v>
      </c>
      <c r="Q1890" t="s">
        <v>8314</v>
      </c>
      <c r="R1890" t="s">
        <v>8334</v>
      </c>
      <c r="S1890" s="12">
        <f t="shared" si="119"/>
        <v>40298.989953703705</v>
      </c>
      <c r="T1890" s="12">
        <f t="shared" si="121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0"/>
        <v>1.0660000000000001</v>
      </c>
      <c r="P1891" s="7">
        <f t="shared" si="118"/>
        <v>48.454545454545453</v>
      </c>
      <c r="Q1891" t="s">
        <v>8314</v>
      </c>
      <c r="R1891" t="s">
        <v>8334</v>
      </c>
      <c r="S1891" s="12">
        <f t="shared" si="119"/>
        <v>41299.543356481481</v>
      </c>
      <c r="T1891" s="12">
        <f t="shared" si="121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0"/>
        <v>1.4458441666666668</v>
      </c>
      <c r="P1892" s="7">
        <f t="shared" si="118"/>
        <v>70.5289837398374</v>
      </c>
      <c r="Q1892" t="s">
        <v>8314</v>
      </c>
      <c r="R1892" t="s">
        <v>8334</v>
      </c>
      <c r="S1892" s="12">
        <f t="shared" si="119"/>
        <v>41228.536203703705</v>
      </c>
      <c r="T1892" s="12">
        <f t="shared" si="121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0"/>
        <v>1.0555000000000001</v>
      </c>
      <c r="P1893" s="7">
        <f t="shared" si="118"/>
        <v>87.958333333333329</v>
      </c>
      <c r="Q1893" t="s">
        <v>8314</v>
      </c>
      <c r="R1893" t="s">
        <v>8334</v>
      </c>
      <c r="S1893" s="12">
        <f t="shared" si="119"/>
        <v>40335.548078703701</v>
      </c>
      <c r="T1893" s="12">
        <f t="shared" si="121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0"/>
        <v>1.3660000000000001</v>
      </c>
      <c r="P1894" s="7">
        <f t="shared" si="118"/>
        <v>26.26923076923077</v>
      </c>
      <c r="Q1894" t="s">
        <v>8314</v>
      </c>
      <c r="R1894" t="s">
        <v>8334</v>
      </c>
      <c r="S1894" s="12">
        <f t="shared" si="119"/>
        <v>40671.387511574074</v>
      </c>
      <c r="T1894" s="12">
        <f t="shared" si="121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0"/>
        <v>1.04</v>
      </c>
      <c r="P1895" s="7">
        <f t="shared" si="118"/>
        <v>57.777777777777779</v>
      </c>
      <c r="Q1895" t="s">
        <v>8314</v>
      </c>
      <c r="R1895" t="s">
        <v>8334</v>
      </c>
      <c r="S1895" s="12">
        <f t="shared" si="119"/>
        <v>40632.69195601852</v>
      </c>
      <c r="T1895" s="12">
        <f t="shared" si="121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0"/>
        <v>1.145</v>
      </c>
      <c r="P1896" s="7">
        <f t="shared" si="118"/>
        <v>57.25</v>
      </c>
      <c r="Q1896" t="s">
        <v>8314</v>
      </c>
      <c r="R1896" t="s">
        <v>8334</v>
      </c>
      <c r="S1896" s="12">
        <f t="shared" si="119"/>
        <v>40920.654895833337</v>
      </c>
      <c r="T1896" s="12">
        <f t="shared" si="121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0"/>
        <v>1.0171957671957672</v>
      </c>
      <c r="P1897" s="7">
        <f t="shared" si="118"/>
        <v>196.34042553191489</v>
      </c>
      <c r="Q1897" t="s">
        <v>8314</v>
      </c>
      <c r="R1897" t="s">
        <v>8334</v>
      </c>
      <c r="S1897" s="12">
        <f t="shared" si="119"/>
        <v>42267.496782407412</v>
      </c>
      <c r="T1897" s="12">
        <f t="shared" si="121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0"/>
        <v>1.2394678492239468</v>
      </c>
      <c r="P1898" s="7">
        <f t="shared" si="118"/>
        <v>43</v>
      </c>
      <c r="Q1898" t="s">
        <v>8314</v>
      </c>
      <c r="R1898" t="s">
        <v>8334</v>
      </c>
      <c r="S1898" s="12">
        <f t="shared" si="119"/>
        <v>40981.460243055553</v>
      </c>
      <c r="T1898" s="12">
        <f t="shared" si="121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0"/>
        <v>1.0245669291338582</v>
      </c>
      <c r="P1899" s="7">
        <f t="shared" si="118"/>
        <v>35.551912568306008</v>
      </c>
      <c r="Q1899" t="s">
        <v>8314</v>
      </c>
      <c r="R1899" t="s">
        <v>8334</v>
      </c>
      <c r="S1899" s="12">
        <f t="shared" si="119"/>
        <v>41680.333402777782</v>
      </c>
      <c r="T1899" s="12">
        <f t="shared" si="121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0"/>
        <v>1.4450000000000001</v>
      </c>
      <c r="P1900" s="7">
        <f t="shared" si="118"/>
        <v>68.80952380952381</v>
      </c>
      <c r="Q1900" t="s">
        <v>8314</v>
      </c>
      <c r="R1900" t="s">
        <v>8334</v>
      </c>
      <c r="S1900" s="12">
        <f t="shared" si="119"/>
        <v>42365.942974537036</v>
      </c>
      <c r="T1900" s="12">
        <f t="shared" si="121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0"/>
        <v>1.3333333333333333</v>
      </c>
      <c r="P1901" s="7">
        <f t="shared" si="118"/>
        <v>28.571428571428573</v>
      </c>
      <c r="Q1901" t="s">
        <v>8314</v>
      </c>
      <c r="R1901" t="s">
        <v>8334</v>
      </c>
      <c r="S1901" s="12">
        <f t="shared" si="119"/>
        <v>42058.691736111112</v>
      </c>
      <c r="T1901" s="12">
        <f t="shared" si="121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0"/>
        <v>1.0936440000000001</v>
      </c>
      <c r="P1902" s="7">
        <f t="shared" si="118"/>
        <v>50.631666666666668</v>
      </c>
      <c r="Q1902" t="s">
        <v>8314</v>
      </c>
      <c r="R1902" t="s">
        <v>8334</v>
      </c>
      <c r="S1902" s="12">
        <f t="shared" si="119"/>
        <v>41160.621886574074</v>
      </c>
      <c r="T1902" s="12">
        <f t="shared" si="121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0"/>
        <v>2.696969696969697E-2</v>
      </c>
      <c r="P1903" s="7">
        <f t="shared" si="118"/>
        <v>106.8</v>
      </c>
      <c r="Q1903" t="s">
        <v>8314</v>
      </c>
      <c r="R1903" t="s">
        <v>8334</v>
      </c>
      <c r="S1903" s="12">
        <f t="shared" si="119"/>
        <v>42116.29315972222</v>
      </c>
      <c r="T1903" s="12">
        <f t="shared" si="121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0"/>
        <v>1.2E-2</v>
      </c>
      <c r="P1904" s="7">
        <f t="shared" si="118"/>
        <v>4</v>
      </c>
      <c r="Q1904" t="s">
        <v>8326</v>
      </c>
      <c r="R1904" t="s">
        <v>8349</v>
      </c>
      <c r="S1904" s="12">
        <f t="shared" si="119"/>
        <v>42037.539895833332</v>
      </c>
      <c r="T1904" s="12">
        <f t="shared" si="121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0"/>
        <v>0.46600000000000003</v>
      </c>
      <c r="P1905" s="7">
        <f t="shared" si="118"/>
        <v>34.097560975609753</v>
      </c>
      <c r="Q1905" t="s">
        <v>8326</v>
      </c>
      <c r="R1905" t="s">
        <v>8349</v>
      </c>
      <c r="S1905" s="12">
        <f t="shared" si="119"/>
        <v>42702.520729166667</v>
      </c>
      <c r="T1905" s="12">
        <f t="shared" si="121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0"/>
        <v>1E-3</v>
      </c>
      <c r="P1906" s="7">
        <f t="shared" si="118"/>
        <v>25</v>
      </c>
      <c r="Q1906" t="s">
        <v>8326</v>
      </c>
      <c r="R1906" t="s">
        <v>8349</v>
      </c>
      <c r="S1906" s="12">
        <f t="shared" si="119"/>
        <v>42326.435428240744</v>
      </c>
      <c r="T1906" s="12">
        <f t="shared" si="121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0"/>
        <v>1.6800000000000001E-3</v>
      </c>
      <c r="P1907" s="7">
        <f t="shared" si="118"/>
        <v>10.5</v>
      </c>
      <c r="Q1907" t="s">
        <v>8326</v>
      </c>
      <c r="R1907" t="s">
        <v>8349</v>
      </c>
      <c r="S1907" s="12">
        <f t="shared" si="119"/>
        <v>41859.675856481481</v>
      </c>
      <c r="T1907" s="12">
        <f t="shared" si="121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0"/>
        <v>0.42759999999999998</v>
      </c>
      <c r="P1908" s="7">
        <f t="shared" si="118"/>
        <v>215.95959595959596</v>
      </c>
      <c r="Q1908" t="s">
        <v>8326</v>
      </c>
      <c r="R1908" t="s">
        <v>8349</v>
      </c>
      <c r="S1908" s="12">
        <f t="shared" si="119"/>
        <v>42514.421099537038</v>
      </c>
      <c r="T1908" s="12">
        <f t="shared" si="121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0"/>
        <v>2.8333333333333335E-3</v>
      </c>
      <c r="P1909" s="7">
        <f t="shared" si="118"/>
        <v>21.25</v>
      </c>
      <c r="Q1909" t="s">
        <v>8326</v>
      </c>
      <c r="R1909" t="s">
        <v>8349</v>
      </c>
      <c r="S1909" s="12">
        <f t="shared" si="119"/>
        <v>41767.337094907409</v>
      </c>
      <c r="T1909" s="12">
        <f t="shared" si="121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0"/>
        <v>1.7319999999999999E-2</v>
      </c>
      <c r="P1910" s="7">
        <f t="shared" si="118"/>
        <v>108.25</v>
      </c>
      <c r="Q1910" t="s">
        <v>8326</v>
      </c>
      <c r="R1910" t="s">
        <v>8349</v>
      </c>
      <c r="S1910" s="12">
        <f t="shared" si="119"/>
        <v>42703.667824074073</v>
      </c>
      <c r="T1910" s="12">
        <f t="shared" si="121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0"/>
        <v>0.14111428571428572</v>
      </c>
      <c r="P1911" s="7">
        <f t="shared" si="118"/>
        <v>129.97368421052633</v>
      </c>
      <c r="Q1911" t="s">
        <v>8326</v>
      </c>
      <c r="R1911" t="s">
        <v>8349</v>
      </c>
      <c r="S1911" s="12">
        <f t="shared" si="119"/>
        <v>41905.179155092592</v>
      </c>
      <c r="T1911" s="12">
        <f t="shared" si="121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0"/>
        <v>0.39395294117647056</v>
      </c>
      <c r="P1912" s="7">
        <f t="shared" si="118"/>
        <v>117.49473684210527</v>
      </c>
      <c r="Q1912" t="s">
        <v>8326</v>
      </c>
      <c r="R1912" t="s">
        <v>8349</v>
      </c>
      <c r="S1912" s="12">
        <f t="shared" si="119"/>
        <v>42264.713159722218</v>
      </c>
      <c r="T1912" s="12">
        <f t="shared" si="121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0"/>
        <v>2.3529411764705883E-4</v>
      </c>
      <c r="P1913" s="7">
        <f t="shared" si="118"/>
        <v>10</v>
      </c>
      <c r="Q1913" t="s">
        <v>8326</v>
      </c>
      <c r="R1913" t="s">
        <v>8349</v>
      </c>
      <c r="S1913" s="12">
        <f t="shared" si="119"/>
        <v>41829.783958333333</v>
      </c>
      <c r="T1913" s="12">
        <f t="shared" si="121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0"/>
        <v>0.59299999999999997</v>
      </c>
      <c r="P1914" s="7">
        <f t="shared" si="118"/>
        <v>70.595238095238102</v>
      </c>
      <c r="Q1914" t="s">
        <v>8326</v>
      </c>
      <c r="R1914" t="s">
        <v>8349</v>
      </c>
      <c r="S1914" s="12">
        <f t="shared" si="119"/>
        <v>42128.976388888885</v>
      </c>
      <c r="T1914" s="12">
        <f t="shared" si="121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0"/>
        <v>1.3270833333333334E-2</v>
      </c>
      <c r="P1915" s="7">
        <f t="shared" si="118"/>
        <v>24.5</v>
      </c>
      <c r="Q1915" t="s">
        <v>8326</v>
      </c>
      <c r="R1915" t="s">
        <v>8349</v>
      </c>
      <c r="S1915" s="12">
        <f t="shared" si="119"/>
        <v>41890.261319444442</v>
      </c>
      <c r="T1915" s="12">
        <f t="shared" si="121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0"/>
        <v>9.0090090090090086E-2</v>
      </c>
      <c r="P1916" s="7">
        <f t="shared" si="118"/>
        <v>30</v>
      </c>
      <c r="Q1916" t="s">
        <v>8326</v>
      </c>
      <c r="R1916" t="s">
        <v>8349</v>
      </c>
      <c r="S1916" s="12">
        <f t="shared" si="119"/>
        <v>41928.924456018518</v>
      </c>
      <c r="T1916" s="12">
        <f t="shared" si="121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0"/>
        <v>1.6E-2</v>
      </c>
      <c r="P1917" s="7">
        <f t="shared" si="118"/>
        <v>2</v>
      </c>
      <c r="Q1917" t="s">
        <v>8326</v>
      </c>
      <c r="R1917" t="s">
        <v>8349</v>
      </c>
      <c r="S1917" s="12">
        <f t="shared" si="119"/>
        <v>41863.79886574074</v>
      </c>
      <c r="T1917" s="12">
        <f t="shared" si="121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0"/>
        <v>5.1000000000000004E-3</v>
      </c>
      <c r="P1918" s="7">
        <f t="shared" si="118"/>
        <v>17</v>
      </c>
      <c r="Q1918" t="s">
        <v>8326</v>
      </c>
      <c r="R1918" t="s">
        <v>8349</v>
      </c>
      <c r="S1918" s="12">
        <f t="shared" si="119"/>
        <v>42656.467303240745</v>
      </c>
      <c r="T1918" s="12">
        <f t="shared" si="121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0"/>
        <v>0.52570512820512816</v>
      </c>
      <c r="P1919" s="7">
        <f t="shared" si="118"/>
        <v>2928.9285714285716</v>
      </c>
      <c r="Q1919" t="s">
        <v>8326</v>
      </c>
      <c r="R1919" t="s">
        <v>8349</v>
      </c>
      <c r="S1919" s="12">
        <f t="shared" si="119"/>
        <v>42746.020057870366</v>
      </c>
      <c r="T1919" s="12">
        <f t="shared" si="121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0"/>
        <v>1.04E-2</v>
      </c>
      <c r="P1920" s="7">
        <f t="shared" si="118"/>
        <v>28.888888888888889</v>
      </c>
      <c r="Q1920" t="s">
        <v>8326</v>
      </c>
      <c r="R1920" t="s">
        <v>8349</v>
      </c>
      <c r="S1920" s="12">
        <f t="shared" si="119"/>
        <v>41828.539942129632</v>
      </c>
      <c r="T1920" s="12">
        <f t="shared" si="121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0"/>
        <v>0.47399999999999998</v>
      </c>
      <c r="P1921" s="7">
        <f t="shared" ref="P1921:P1984" si="122">IFERROR(E1921/L1921,0)</f>
        <v>29.625</v>
      </c>
      <c r="Q1921" t="s">
        <v>8326</v>
      </c>
      <c r="R1921" t="s">
        <v>8349</v>
      </c>
      <c r="S1921" s="12">
        <f t="shared" si="119"/>
        <v>42113.625567129624</v>
      </c>
      <c r="T1921" s="12">
        <f t="shared" si="121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0"/>
        <v>0.43030000000000002</v>
      </c>
      <c r="P1922" s="7">
        <f t="shared" si="122"/>
        <v>40.980952380952381</v>
      </c>
      <c r="Q1922" t="s">
        <v>8326</v>
      </c>
      <c r="R1922" t="s">
        <v>8349</v>
      </c>
      <c r="S1922" s="12">
        <f t="shared" si="119"/>
        <v>42270.625706018516</v>
      </c>
      <c r="T1922" s="12">
        <f t="shared" si="121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7">
        <f t="shared" si="122"/>
        <v>54</v>
      </c>
      <c r="Q1923" t="s">
        <v>8326</v>
      </c>
      <c r="R1923" t="s">
        <v>8349</v>
      </c>
      <c r="S1923" s="12">
        <f t="shared" ref="S1923:T1986" si="123">(((J1923/60)/60)/24)+DATE(1970,1,1)+(-6/24)</f>
        <v>41073.971562500003</v>
      </c>
      <c r="T1923" s="12">
        <f t="shared" si="121"/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2"/>
        <v>36.109375</v>
      </c>
      <c r="Q1924" t="s">
        <v>8314</v>
      </c>
      <c r="R1924" t="s">
        <v>8334</v>
      </c>
      <c r="S1924" s="12">
        <f t="shared" si="123"/>
        <v>41590.005868055552</v>
      </c>
      <c r="T1924" s="12">
        <f t="shared" si="121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2"/>
        <v>23.153846153846153</v>
      </c>
      <c r="Q1925" t="s">
        <v>8314</v>
      </c>
      <c r="R1925" t="s">
        <v>8334</v>
      </c>
      <c r="S1925" s="12">
        <f t="shared" si="123"/>
        <v>40772.598749999997</v>
      </c>
      <c r="T1925" s="12">
        <f t="shared" si="121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2"/>
        <v>104</v>
      </c>
      <c r="Q1926" t="s">
        <v>8314</v>
      </c>
      <c r="R1926" t="s">
        <v>8334</v>
      </c>
      <c r="S1926" s="12">
        <f t="shared" si="123"/>
        <v>41626.511053240742</v>
      </c>
      <c r="T1926" s="12">
        <f t="shared" si="121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ref="O1927:O1990" si="124">(E1927/D1927)</f>
        <v>1.1033333333333333</v>
      </c>
      <c r="P1927" s="7">
        <f t="shared" si="122"/>
        <v>31.826923076923077</v>
      </c>
      <c r="Q1927" t="s">
        <v>8314</v>
      </c>
      <c r="R1927" t="s">
        <v>8334</v>
      </c>
      <c r="S1927" s="12">
        <f t="shared" si="123"/>
        <v>41535.65148148148</v>
      </c>
      <c r="T1927" s="12">
        <f t="shared" si="121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4"/>
        <v>1.9537933333333333</v>
      </c>
      <c r="P1928" s="7">
        <f t="shared" si="122"/>
        <v>27.3896261682243</v>
      </c>
      <c r="Q1928" t="s">
        <v>8314</v>
      </c>
      <c r="R1928" t="s">
        <v>8334</v>
      </c>
      <c r="S1928" s="12">
        <f t="shared" si="123"/>
        <v>40456.704351851848</v>
      </c>
      <c r="T1928" s="12">
        <f t="shared" si="121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4"/>
        <v>1.0333333333333334</v>
      </c>
      <c r="P1929" s="7">
        <f t="shared" si="122"/>
        <v>56.363636363636367</v>
      </c>
      <c r="Q1929" t="s">
        <v>8314</v>
      </c>
      <c r="R1929" t="s">
        <v>8334</v>
      </c>
      <c r="S1929" s="12">
        <f t="shared" si="123"/>
        <v>40960.611562500002</v>
      </c>
      <c r="T1929" s="12">
        <f t="shared" ref="T1929:T1992" si="125">(((I1929/60)/60)/24)+DATE(1970,1,1)+(-6/24)</f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4"/>
        <v>1.031372549019608</v>
      </c>
      <c r="P1930" s="7">
        <f t="shared" si="122"/>
        <v>77.352941176470594</v>
      </c>
      <c r="Q1930" t="s">
        <v>8314</v>
      </c>
      <c r="R1930" t="s">
        <v>8334</v>
      </c>
      <c r="S1930" s="12">
        <f t="shared" si="123"/>
        <v>41371.398078703707</v>
      </c>
      <c r="T1930" s="12">
        <f t="shared" si="125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4"/>
        <v>1.003125</v>
      </c>
      <c r="P1931" s="7">
        <f t="shared" si="122"/>
        <v>42.8</v>
      </c>
      <c r="Q1931" t="s">
        <v>8314</v>
      </c>
      <c r="R1931" t="s">
        <v>8334</v>
      </c>
      <c r="S1931" s="12">
        <f t="shared" si="123"/>
        <v>40686.771597222221</v>
      </c>
      <c r="T1931" s="12">
        <f t="shared" si="12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4"/>
        <v>1.27</v>
      </c>
      <c r="P1932" s="7">
        <f t="shared" si="122"/>
        <v>48.846153846153847</v>
      </c>
      <c r="Q1932" t="s">
        <v>8314</v>
      </c>
      <c r="R1932" t="s">
        <v>8334</v>
      </c>
      <c r="S1932" s="12">
        <f t="shared" si="123"/>
        <v>41402.308819444443</v>
      </c>
      <c r="T1932" s="12">
        <f t="shared" si="12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4"/>
        <v>1.20601</v>
      </c>
      <c r="P1933" s="7">
        <f t="shared" si="122"/>
        <v>48.240400000000001</v>
      </c>
      <c r="Q1933" t="s">
        <v>8314</v>
      </c>
      <c r="R1933" t="s">
        <v>8334</v>
      </c>
      <c r="S1933" s="12">
        <f t="shared" si="123"/>
        <v>41037.642465277779</v>
      </c>
      <c r="T1933" s="12">
        <f t="shared" si="12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4"/>
        <v>1.0699047619047619</v>
      </c>
      <c r="P1934" s="7">
        <f t="shared" si="122"/>
        <v>70.212500000000006</v>
      </c>
      <c r="Q1934" t="s">
        <v>8314</v>
      </c>
      <c r="R1934" t="s">
        <v>8334</v>
      </c>
      <c r="S1934" s="12">
        <f t="shared" si="123"/>
        <v>40911.559872685182</v>
      </c>
      <c r="T1934" s="12">
        <f t="shared" si="125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4"/>
        <v>1.7243333333333333</v>
      </c>
      <c r="P1935" s="7">
        <f t="shared" si="122"/>
        <v>94.054545454545448</v>
      </c>
      <c r="Q1935" t="s">
        <v>8314</v>
      </c>
      <c r="R1935" t="s">
        <v>8334</v>
      </c>
      <c r="S1935" s="12">
        <f t="shared" si="123"/>
        <v>41878.880868055552</v>
      </c>
      <c r="T1935" s="12">
        <f t="shared" si="12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4"/>
        <v>1.2362</v>
      </c>
      <c r="P1936" s="7">
        <f t="shared" si="122"/>
        <v>80.272727272727266</v>
      </c>
      <c r="Q1936" t="s">
        <v>8314</v>
      </c>
      <c r="R1936" t="s">
        <v>8334</v>
      </c>
      <c r="S1936" s="12">
        <f t="shared" si="123"/>
        <v>40865.617141203707</v>
      </c>
      <c r="T1936" s="12">
        <f t="shared" si="12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4"/>
        <v>1.0840000000000001</v>
      </c>
      <c r="P1937" s="7">
        <f t="shared" si="122"/>
        <v>54.2</v>
      </c>
      <c r="Q1937" t="s">
        <v>8314</v>
      </c>
      <c r="R1937" t="s">
        <v>8334</v>
      </c>
      <c r="S1937" s="12">
        <f t="shared" si="123"/>
        <v>41773.682534722226</v>
      </c>
      <c r="T1937" s="12">
        <f t="shared" si="12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4"/>
        <v>1.1652013333333333</v>
      </c>
      <c r="P1938" s="7">
        <f t="shared" si="122"/>
        <v>60.26903448275862</v>
      </c>
      <c r="Q1938" t="s">
        <v>8314</v>
      </c>
      <c r="R1938" t="s">
        <v>8334</v>
      </c>
      <c r="S1938" s="12">
        <f t="shared" si="123"/>
        <v>40852.639699074076</v>
      </c>
      <c r="T1938" s="12">
        <f t="shared" si="12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4"/>
        <v>1.8724499999999999</v>
      </c>
      <c r="P1939" s="7">
        <f t="shared" si="122"/>
        <v>38.740344827586206</v>
      </c>
      <c r="Q1939" t="s">
        <v>8314</v>
      </c>
      <c r="R1939" t="s">
        <v>8334</v>
      </c>
      <c r="S1939" s="12">
        <f t="shared" si="123"/>
        <v>41058.868993055556</v>
      </c>
      <c r="T1939" s="12">
        <f t="shared" si="12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4"/>
        <v>1.1593333333333333</v>
      </c>
      <c r="P1940" s="7">
        <f t="shared" si="122"/>
        <v>152.54385964912279</v>
      </c>
      <c r="Q1940" t="s">
        <v>8314</v>
      </c>
      <c r="R1940" t="s">
        <v>8334</v>
      </c>
      <c r="S1940" s="12">
        <f t="shared" si="123"/>
        <v>41426.009618055556</v>
      </c>
      <c r="T1940" s="12">
        <f t="shared" si="12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4"/>
        <v>1.107</v>
      </c>
      <c r="P1941" s="7">
        <f t="shared" si="122"/>
        <v>115.3125</v>
      </c>
      <c r="Q1941" t="s">
        <v>8314</v>
      </c>
      <c r="R1941" t="s">
        <v>8334</v>
      </c>
      <c r="S1941" s="12">
        <f t="shared" si="123"/>
        <v>41313.735046296293</v>
      </c>
      <c r="T1941" s="12">
        <f t="shared" si="12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4"/>
        <v>1.7092307692307693</v>
      </c>
      <c r="P1942" s="7">
        <f t="shared" si="122"/>
        <v>35.838709677419352</v>
      </c>
      <c r="Q1942" t="s">
        <v>8314</v>
      </c>
      <c r="R1942" t="s">
        <v>8334</v>
      </c>
      <c r="S1942" s="12">
        <f t="shared" si="123"/>
        <v>40670.257326388892</v>
      </c>
      <c r="T1942" s="12">
        <f t="shared" si="12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4"/>
        <v>1.2611835600000001</v>
      </c>
      <c r="P1943" s="7">
        <f t="shared" si="122"/>
        <v>64.570118779438872</v>
      </c>
      <c r="Q1943" t="s">
        <v>8314</v>
      </c>
      <c r="R1943" t="s">
        <v>8334</v>
      </c>
      <c r="S1943" s="12">
        <f t="shared" si="123"/>
        <v>41744.040868055556</v>
      </c>
      <c r="T1943" s="12">
        <f t="shared" si="12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4"/>
        <v>1.3844033333333334</v>
      </c>
      <c r="P1944" s="7">
        <f t="shared" si="122"/>
        <v>87.436000000000007</v>
      </c>
      <c r="Q1944" t="s">
        <v>8326</v>
      </c>
      <c r="R1944" t="s">
        <v>8350</v>
      </c>
      <c r="S1944" s="12">
        <f t="shared" si="123"/>
        <v>40638.578009259261</v>
      </c>
      <c r="T1944" s="12">
        <f t="shared" si="12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4"/>
        <v>17.052499999999998</v>
      </c>
      <c r="P1945" s="7">
        <f t="shared" si="122"/>
        <v>68.815577078288939</v>
      </c>
      <c r="Q1945" t="s">
        <v>8326</v>
      </c>
      <c r="R1945" t="s">
        <v>8350</v>
      </c>
      <c r="S1945" s="12">
        <f t="shared" si="123"/>
        <v>42548.019861111112</v>
      </c>
      <c r="T1945" s="12">
        <f t="shared" si="12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4"/>
        <v>7.8805550000000002</v>
      </c>
      <c r="P1946" s="7">
        <f t="shared" si="122"/>
        <v>176.200223588597</v>
      </c>
      <c r="Q1946" t="s">
        <v>8326</v>
      </c>
      <c r="R1946" t="s">
        <v>8350</v>
      </c>
      <c r="S1946" s="12">
        <f t="shared" si="123"/>
        <v>41730.334374999999</v>
      </c>
      <c r="T1946" s="12">
        <f t="shared" si="12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4"/>
        <v>3.4801799999999998</v>
      </c>
      <c r="P1947" s="7">
        <f t="shared" si="122"/>
        <v>511.79117647058825</v>
      </c>
      <c r="Q1947" t="s">
        <v>8326</v>
      </c>
      <c r="R1947" t="s">
        <v>8350</v>
      </c>
      <c r="S1947" s="12">
        <f t="shared" si="123"/>
        <v>42157.001828703709</v>
      </c>
      <c r="T1947" s="12">
        <f t="shared" si="125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4"/>
        <v>1.4974666666666667</v>
      </c>
      <c r="P1948" s="7">
        <f t="shared" si="122"/>
        <v>160.44285714285715</v>
      </c>
      <c r="Q1948" t="s">
        <v>8326</v>
      </c>
      <c r="R1948" t="s">
        <v>8350</v>
      </c>
      <c r="S1948" s="12">
        <f t="shared" si="123"/>
        <v>41688.900011574071</v>
      </c>
      <c r="T1948" s="12">
        <f t="shared" si="12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4"/>
        <v>1.0063375000000001</v>
      </c>
      <c r="P1949" s="7">
        <f t="shared" si="122"/>
        <v>35.003043478260871</v>
      </c>
      <c r="Q1949" t="s">
        <v>8326</v>
      </c>
      <c r="R1949" t="s">
        <v>8350</v>
      </c>
      <c r="S1949" s="12">
        <f t="shared" si="123"/>
        <v>40102.668055555558</v>
      </c>
      <c r="T1949" s="12">
        <f t="shared" si="12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4"/>
        <v>8.0021100000000001</v>
      </c>
      <c r="P1950" s="7">
        <f t="shared" si="122"/>
        <v>188.50671378091872</v>
      </c>
      <c r="Q1950" t="s">
        <v>8326</v>
      </c>
      <c r="R1950" t="s">
        <v>8350</v>
      </c>
      <c r="S1950" s="12">
        <f t="shared" si="123"/>
        <v>42473.354270833333</v>
      </c>
      <c r="T1950" s="12">
        <f t="shared" si="12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4"/>
        <v>1.0600260000000001</v>
      </c>
      <c r="P1951" s="7">
        <f t="shared" si="122"/>
        <v>56.204984093319197</v>
      </c>
      <c r="Q1951" t="s">
        <v>8326</v>
      </c>
      <c r="R1951" t="s">
        <v>8350</v>
      </c>
      <c r="S1951" s="12">
        <f t="shared" si="123"/>
        <v>41800.173043981478</v>
      </c>
      <c r="T1951" s="12">
        <f t="shared" si="125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4"/>
        <v>2.0051866666666669</v>
      </c>
      <c r="P1952" s="7">
        <f t="shared" si="122"/>
        <v>51.3054157782516</v>
      </c>
      <c r="Q1952" t="s">
        <v>8326</v>
      </c>
      <c r="R1952" t="s">
        <v>8350</v>
      </c>
      <c r="S1952" s="12">
        <f t="shared" si="123"/>
        <v>40623.931400462963</v>
      </c>
      <c r="T1952" s="12">
        <f t="shared" si="12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4"/>
        <v>2.1244399999999999</v>
      </c>
      <c r="P1953" s="7">
        <f t="shared" si="122"/>
        <v>127.36450839328538</v>
      </c>
      <c r="Q1953" t="s">
        <v>8326</v>
      </c>
      <c r="R1953" t="s">
        <v>8350</v>
      </c>
      <c r="S1953" s="12">
        <f t="shared" si="123"/>
        <v>42651.170567129629</v>
      </c>
      <c r="T1953" s="12">
        <f t="shared" si="12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4"/>
        <v>1.9847237142857144</v>
      </c>
      <c r="P1954" s="7">
        <f t="shared" si="122"/>
        <v>101.85532258064516</v>
      </c>
      <c r="Q1954" t="s">
        <v>8326</v>
      </c>
      <c r="R1954" t="s">
        <v>8350</v>
      </c>
      <c r="S1954" s="12">
        <f t="shared" si="123"/>
        <v>41526.35665509259</v>
      </c>
      <c r="T1954" s="12">
        <f t="shared" si="12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4"/>
        <v>2.2594666666666665</v>
      </c>
      <c r="P1955" s="7">
        <f t="shared" si="122"/>
        <v>230.55782312925169</v>
      </c>
      <c r="Q1955" t="s">
        <v>8326</v>
      </c>
      <c r="R1955" t="s">
        <v>8350</v>
      </c>
      <c r="S1955" s="12">
        <f t="shared" si="123"/>
        <v>40940.949826388889</v>
      </c>
      <c r="T1955" s="12">
        <f t="shared" si="12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4"/>
        <v>6.9894800000000004</v>
      </c>
      <c r="P1956" s="7">
        <f t="shared" si="122"/>
        <v>842.10602409638557</v>
      </c>
      <c r="Q1956" t="s">
        <v>8326</v>
      </c>
      <c r="R1956" t="s">
        <v>8350</v>
      </c>
      <c r="S1956" s="12">
        <f t="shared" si="123"/>
        <v>42394.330740740741</v>
      </c>
      <c r="T1956" s="12">
        <f t="shared" si="12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4"/>
        <v>3.9859528571428569</v>
      </c>
      <c r="P1957" s="7">
        <f t="shared" si="122"/>
        <v>577.27593103448271</v>
      </c>
      <c r="Q1957" t="s">
        <v>8326</v>
      </c>
      <c r="R1957" t="s">
        <v>8350</v>
      </c>
      <c r="S1957" s="12">
        <f t="shared" si="123"/>
        <v>41020.021770833337</v>
      </c>
      <c r="T1957" s="12">
        <f t="shared" si="12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4"/>
        <v>2.9403333333333332</v>
      </c>
      <c r="P1958" s="7">
        <f t="shared" si="122"/>
        <v>483.34246575342468</v>
      </c>
      <c r="Q1958" t="s">
        <v>8326</v>
      </c>
      <c r="R1958" t="s">
        <v>8350</v>
      </c>
      <c r="S1958" s="12">
        <f t="shared" si="123"/>
        <v>42067.673668981486</v>
      </c>
      <c r="T1958" s="12">
        <f t="shared" si="12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4"/>
        <v>1.6750470000000002</v>
      </c>
      <c r="P1959" s="7">
        <f t="shared" si="122"/>
        <v>76.138500000000008</v>
      </c>
      <c r="Q1959" t="s">
        <v>8326</v>
      </c>
      <c r="R1959" t="s">
        <v>8350</v>
      </c>
      <c r="S1959" s="12">
        <f t="shared" si="123"/>
        <v>41178.848530092589</v>
      </c>
      <c r="T1959" s="12">
        <f t="shared" si="125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4"/>
        <v>14.355717142857143</v>
      </c>
      <c r="P1960" s="7">
        <f t="shared" si="122"/>
        <v>74.107684365781708</v>
      </c>
      <c r="Q1960" t="s">
        <v>8326</v>
      </c>
      <c r="R1960" t="s">
        <v>8350</v>
      </c>
      <c r="S1960" s="12">
        <f t="shared" si="123"/>
        <v>41326.737974537034</v>
      </c>
      <c r="T1960" s="12">
        <f t="shared" si="12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4"/>
        <v>1.5673440000000001</v>
      </c>
      <c r="P1961" s="7">
        <f t="shared" si="122"/>
        <v>36.965660377358489</v>
      </c>
      <c r="Q1961" t="s">
        <v>8326</v>
      </c>
      <c r="R1961" t="s">
        <v>8350</v>
      </c>
      <c r="S1961" s="12">
        <f t="shared" si="123"/>
        <v>41871.595601851855</v>
      </c>
      <c r="T1961" s="12">
        <f t="shared" si="12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4"/>
        <v>1.1790285714285715</v>
      </c>
      <c r="P1962" s="7">
        <f t="shared" si="122"/>
        <v>2500.969696969697</v>
      </c>
      <c r="Q1962" t="s">
        <v>8326</v>
      </c>
      <c r="R1962" t="s">
        <v>8350</v>
      </c>
      <c r="S1962" s="12">
        <f t="shared" si="123"/>
        <v>41964.112743055557</v>
      </c>
      <c r="T1962" s="12">
        <f t="shared" si="12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4"/>
        <v>11.053811999999999</v>
      </c>
      <c r="P1963" s="7">
        <f t="shared" si="122"/>
        <v>67.690214329454989</v>
      </c>
      <c r="Q1963" t="s">
        <v>8326</v>
      </c>
      <c r="R1963" t="s">
        <v>8350</v>
      </c>
      <c r="S1963" s="12">
        <f t="shared" si="123"/>
        <v>41147.944641203707</v>
      </c>
      <c r="T1963" s="12">
        <f t="shared" si="12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4"/>
        <v>1.9292499999999999</v>
      </c>
      <c r="P1964" s="7">
        <f t="shared" si="122"/>
        <v>63.04738562091503</v>
      </c>
      <c r="Q1964" t="s">
        <v>8326</v>
      </c>
      <c r="R1964" t="s">
        <v>8350</v>
      </c>
      <c r="S1964" s="12">
        <f t="shared" si="123"/>
        <v>41742.530509259261</v>
      </c>
      <c r="T1964" s="12">
        <f t="shared" si="12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4"/>
        <v>1.268842105263158</v>
      </c>
      <c r="P1965" s="7">
        <f t="shared" si="122"/>
        <v>117.6</v>
      </c>
      <c r="Q1965" t="s">
        <v>8326</v>
      </c>
      <c r="R1965" t="s">
        <v>8350</v>
      </c>
      <c r="S1965" s="12">
        <f t="shared" si="123"/>
        <v>41863.179791666669</v>
      </c>
      <c r="T1965" s="12">
        <f t="shared" si="12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4"/>
        <v>2.5957748878923765</v>
      </c>
      <c r="P1966" s="7">
        <f t="shared" si="122"/>
        <v>180.75185011709601</v>
      </c>
      <c r="Q1966" t="s">
        <v>8326</v>
      </c>
      <c r="R1966" t="s">
        <v>8350</v>
      </c>
      <c r="S1966" s="12">
        <f t="shared" si="123"/>
        <v>42452.022824074069</v>
      </c>
      <c r="T1966" s="12">
        <f t="shared" si="12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4"/>
        <v>2.6227999999999998</v>
      </c>
      <c r="P1967" s="7">
        <f t="shared" si="122"/>
        <v>127.32038834951456</v>
      </c>
      <c r="Q1967" t="s">
        <v>8326</v>
      </c>
      <c r="R1967" t="s">
        <v>8350</v>
      </c>
      <c r="S1967" s="12">
        <f t="shared" si="123"/>
        <v>40897.839236111111</v>
      </c>
      <c r="T1967" s="12">
        <f t="shared" si="12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4"/>
        <v>2.0674309000000002</v>
      </c>
      <c r="P1968" s="7">
        <f t="shared" si="122"/>
        <v>136.6444745538665</v>
      </c>
      <c r="Q1968" t="s">
        <v>8326</v>
      </c>
      <c r="R1968" t="s">
        <v>8350</v>
      </c>
      <c r="S1968" s="12">
        <f t="shared" si="123"/>
        <v>41835.290486111109</v>
      </c>
      <c r="T1968" s="12">
        <f t="shared" si="12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4"/>
        <v>3.7012999999999998</v>
      </c>
      <c r="P1969" s="7">
        <f t="shared" si="122"/>
        <v>182.78024691358024</v>
      </c>
      <c r="Q1969" t="s">
        <v>8326</v>
      </c>
      <c r="R1969" t="s">
        <v>8350</v>
      </c>
      <c r="S1969" s="12">
        <f t="shared" si="123"/>
        <v>41730.413530092592</v>
      </c>
      <c r="T1969" s="12">
        <f t="shared" si="12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4"/>
        <v>2.8496600000000001</v>
      </c>
      <c r="P1970" s="7">
        <f t="shared" si="122"/>
        <v>279.37843137254902</v>
      </c>
      <c r="Q1970" t="s">
        <v>8326</v>
      </c>
      <c r="R1970" t="s">
        <v>8350</v>
      </c>
      <c r="S1970" s="12">
        <f t="shared" si="123"/>
        <v>42676.336979166663</v>
      </c>
      <c r="T1970" s="12">
        <f t="shared" si="12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4"/>
        <v>5.7907999999999999</v>
      </c>
      <c r="P1971" s="7">
        <f t="shared" si="122"/>
        <v>61.375728669846318</v>
      </c>
      <c r="Q1971" t="s">
        <v>8326</v>
      </c>
      <c r="R1971" t="s">
        <v>8350</v>
      </c>
      <c r="S1971" s="12">
        <f t="shared" si="123"/>
        <v>42557.542453703703</v>
      </c>
      <c r="T1971" s="12">
        <f t="shared" si="12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4"/>
        <v>11.318</v>
      </c>
      <c r="P1972" s="7">
        <f t="shared" si="122"/>
        <v>80.727532097004286</v>
      </c>
      <c r="Q1972" t="s">
        <v>8326</v>
      </c>
      <c r="R1972" t="s">
        <v>8350</v>
      </c>
      <c r="S1972" s="12">
        <f t="shared" si="123"/>
        <v>41323.943298611113</v>
      </c>
      <c r="T1972" s="12">
        <f t="shared" si="125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4"/>
        <v>2.6302771750000002</v>
      </c>
      <c r="P1973" s="7">
        <f t="shared" si="122"/>
        <v>272.35590732591254</v>
      </c>
      <c r="Q1973" t="s">
        <v>8326</v>
      </c>
      <c r="R1973" t="s">
        <v>8350</v>
      </c>
      <c r="S1973" s="12">
        <f t="shared" si="123"/>
        <v>41561.250706018516</v>
      </c>
      <c r="T1973" s="12">
        <f t="shared" si="12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4"/>
        <v>6.7447999999999997</v>
      </c>
      <c r="P1974" s="7">
        <f t="shared" si="122"/>
        <v>70.848739495798313</v>
      </c>
      <c r="Q1974" t="s">
        <v>8326</v>
      </c>
      <c r="R1974" t="s">
        <v>8350</v>
      </c>
      <c r="S1974" s="12">
        <f t="shared" si="123"/>
        <v>41200.762083333335</v>
      </c>
      <c r="T1974" s="12">
        <f t="shared" si="12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4"/>
        <v>2.5683081313131315</v>
      </c>
      <c r="P1975" s="7">
        <f t="shared" si="122"/>
        <v>247.94003412969283</v>
      </c>
      <c r="Q1975" t="s">
        <v>8326</v>
      </c>
      <c r="R1975" t="s">
        <v>8350</v>
      </c>
      <c r="S1975" s="12">
        <f t="shared" si="123"/>
        <v>42549.472962962958</v>
      </c>
      <c r="T1975" s="12">
        <f t="shared" si="12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4"/>
        <v>3.7549600000000001</v>
      </c>
      <c r="P1976" s="7">
        <f t="shared" si="122"/>
        <v>186.81393034825871</v>
      </c>
      <c r="Q1976" t="s">
        <v>8326</v>
      </c>
      <c r="R1976" t="s">
        <v>8350</v>
      </c>
      <c r="S1976" s="12">
        <f t="shared" si="123"/>
        <v>41445.084131944444</v>
      </c>
      <c r="T1976" s="12">
        <f t="shared" si="12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4"/>
        <v>2.0870837499999997</v>
      </c>
      <c r="P1977" s="7">
        <f t="shared" si="122"/>
        <v>131.98948616600788</v>
      </c>
      <c r="Q1977" t="s">
        <v>8326</v>
      </c>
      <c r="R1977" t="s">
        <v>8350</v>
      </c>
      <c r="S1977" s="12">
        <f t="shared" si="123"/>
        <v>41313.505219907405</v>
      </c>
      <c r="T1977" s="12">
        <f t="shared" si="12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4"/>
        <v>3.4660000000000002</v>
      </c>
      <c r="P1978" s="7">
        <f t="shared" si="122"/>
        <v>29.310782241014799</v>
      </c>
      <c r="Q1978" t="s">
        <v>8326</v>
      </c>
      <c r="R1978" t="s">
        <v>8350</v>
      </c>
      <c r="S1978" s="12">
        <f t="shared" si="123"/>
        <v>41438.649594907409</v>
      </c>
      <c r="T1978" s="12">
        <f t="shared" si="12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4"/>
        <v>4.0232999999999999</v>
      </c>
      <c r="P1979" s="7">
        <f t="shared" si="122"/>
        <v>245.02436053593178</v>
      </c>
      <c r="Q1979" t="s">
        <v>8326</v>
      </c>
      <c r="R1979" t="s">
        <v>8350</v>
      </c>
      <c r="S1979" s="12">
        <f t="shared" si="123"/>
        <v>42310.966898148152</v>
      </c>
      <c r="T1979" s="12">
        <f t="shared" si="12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4"/>
        <v>10.2684514</v>
      </c>
      <c r="P1980" s="7">
        <f t="shared" si="122"/>
        <v>1323.2540463917526</v>
      </c>
      <c r="Q1980" t="s">
        <v>8326</v>
      </c>
      <c r="R1980" t="s">
        <v>8350</v>
      </c>
      <c r="S1980" s="12">
        <f t="shared" si="123"/>
        <v>41038.975601851853</v>
      </c>
      <c r="T1980" s="12">
        <f t="shared" si="12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4"/>
        <v>1.14901155</v>
      </c>
      <c r="P1981" s="7">
        <f t="shared" si="122"/>
        <v>282.65966789667897</v>
      </c>
      <c r="Q1981" t="s">
        <v>8326</v>
      </c>
      <c r="R1981" t="s">
        <v>8350</v>
      </c>
      <c r="S1981" s="12">
        <f t="shared" si="123"/>
        <v>42290.210023148145</v>
      </c>
      <c r="T1981" s="12">
        <f t="shared" si="12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4"/>
        <v>3.5482402000000004</v>
      </c>
      <c r="P1982" s="7">
        <f t="shared" si="122"/>
        <v>91.214401028277635</v>
      </c>
      <c r="Q1982" t="s">
        <v>8326</v>
      </c>
      <c r="R1982" t="s">
        <v>8350</v>
      </c>
      <c r="S1982" s="12">
        <f t="shared" si="123"/>
        <v>42423.292384259257</v>
      </c>
      <c r="T1982" s="12">
        <f t="shared" si="12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4"/>
        <v>5.0799999999999998E-2</v>
      </c>
      <c r="P1983" s="7">
        <f t="shared" si="122"/>
        <v>31.75</v>
      </c>
      <c r="Q1983" t="s">
        <v>8326</v>
      </c>
      <c r="R1983" t="s">
        <v>8350</v>
      </c>
      <c r="S1983" s="12">
        <f t="shared" si="123"/>
        <v>41799.475289351853</v>
      </c>
      <c r="T1983" s="12">
        <f t="shared" si="12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4"/>
        <v>0</v>
      </c>
      <c r="P1984" s="7">
        <f t="shared" si="122"/>
        <v>0</v>
      </c>
      <c r="Q1984" t="s">
        <v>8342</v>
      </c>
      <c r="R1984" t="s">
        <v>8317</v>
      </c>
      <c r="S1984" s="12">
        <f t="shared" si="123"/>
        <v>42678.336655092593</v>
      </c>
      <c r="T1984" s="12">
        <f t="shared" si="12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4"/>
        <v>4.2999999999999997E-2</v>
      </c>
      <c r="P1985" s="7">
        <f t="shared" ref="P1985:P2048" si="126">IFERROR(E1985/L1985,0)</f>
        <v>88.6875</v>
      </c>
      <c r="Q1985" t="s">
        <v>8342</v>
      </c>
      <c r="R1985" t="s">
        <v>8317</v>
      </c>
      <c r="S1985" s="12">
        <f t="shared" si="123"/>
        <v>42592.761782407411</v>
      </c>
      <c r="T1985" s="12">
        <f t="shared" si="12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4"/>
        <v>0.21146666666666666</v>
      </c>
      <c r="P1986" s="7">
        <f t="shared" si="126"/>
        <v>453.14285714285717</v>
      </c>
      <c r="Q1986" t="s">
        <v>8342</v>
      </c>
      <c r="R1986" t="s">
        <v>8317</v>
      </c>
      <c r="S1986" s="12">
        <f t="shared" si="123"/>
        <v>41913.540289351848</v>
      </c>
      <c r="T1986" s="12">
        <f t="shared" si="12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7">
        <f t="shared" si="126"/>
        <v>12.75</v>
      </c>
      <c r="Q1987" t="s">
        <v>8342</v>
      </c>
      <c r="R1987" t="s">
        <v>8317</v>
      </c>
      <c r="S1987" s="12">
        <f t="shared" ref="S1987:T2050" si="127">(((J1987/60)/60)/24)+DATE(1970,1,1)+(-6/24)</f>
        <v>42555.448738425926</v>
      </c>
      <c r="T1987" s="12">
        <f t="shared" si="125"/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6"/>
        <v>1</v>
      </c>
      <c r="Q1988" t="s">
        <v>8342</v>
      </c>
      <c r="R1988" t="s">
        <v>8317</v>
      </c>
      <c r="S1988" s="12">
        <f t="shared" si="127"/>
        <v>42413.183831018512</v>
      </c>
      <c r="T1988" s="12">
        <f t="shared" si="125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6"/>
        <v>83.428571428571431</v>
      </c>
      <c r="Q1989" t="s">
        <v>8342</v>
      </c>
      <c r="R1989" t="s">
        <v>8317</v>
      </c>
      <c r="S1989" s="12">
        <f t="shared" si="127"/>
        <v>42034.389768518522</v>
      </c>
      <c r="T1989" s="12">
        <f t="shared" si="125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6"/>
        <v>25</v>
      </c>
      <c r="Q1990" t="s">
        <v>8342</v>
      </c>
      <c r="R1990" t="s">
        <v>8317</v>
      </c>
      <c r="S1990" s="12">
        <f t="shared" si="127"/>
        <v>42206.513217592597</v>
      </c>
      <c r="T1990" s="12">
        <f t="shared" si="125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ref="O1991:O2054" si="128">(E1991/D1991)</f>
        <v>0.01</v>
      </c>
      <c r="P1991" s="7">
        <f t="shared" si="126"/>
        <v>50</v>
      </c>
      <c r="Q1991" t="s">
        <v>8342</v>
      </c>
      <c r="R1991" t="s">
        <v>8317</v>
      </c>
      <c r="S1991" s="12">
        <f t="shared" si="127"/>
        <v>42685.430648148147</v>
      </c>
      <c r="T1991" s="12">
        <f t="shared" si="125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8"/>
        <v>0.16966666666666666</v>
      </c>
      <c r="P1992" s="7">
        <f t="shared" si="126"/>
        <v>101.8</v>
      </c>
      <c r="Q1992" t="s">
        <v>8342</v>
      </c>
      <c r="R1992" t="s">
        <v>8317</v>
      </c>
      <c r="S1992" s="12">
        <f t="shared" si="127"/>
        <v>42397.945972222224</v>
      </c>
      <c r="T1992" s="12">
        <f t="shared" si="125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8"/>
        <v>7.0000000000000007E-2</v>
      </c>
      <c r="P1993" s="7">
        <f t="shared" si="126"/>
        <v>46.666666666666664</v>
      </c>
      <c r="Q1993" t="s">
        <v>8342</v>
      </c>
      <c r="R1993" t="s">
        <v>8317</v>
      </c>
      <c r="S1993" s="12">
        <f t="shared" si="127"/>
        <v>42167.64335648148</v>
      </c>
      <c r="T1993" s="12">
        <f t="shared" ref="T1993:T2056" si="129">(((I1993/60)/60)/24)+DATE(1970,1,1)+(-6/24)</f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8"/>
        <v>1.3333333333333333E-3</v>
      </c>
      <c r="P1994" s="7">
        <f t="shared" si="126"/>
        <v>1</v>
      </c>
      <c r="Q1994" t="s">
        <v>8342</v>
      </c>
      <c r="R1994" t="s">
        <v>8317</v>
      </c>
      <c r="S1994" s="12">
        <f t="shared" si="127"/>
        <v>42022.893414351856</v>
      </c>
      <c r="T1994" s="12">
        <f t="shared" si="129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8"/>
        <v>0</v>
      </c>
      <c r="P1995" s="7">
        <f t="shared" si="126"/>
        <v>0</v>
      </c>
      <c r="Q1995" t="s">
        <v>8342</v>
      </c>
      <c r="R1995" t="s">
        <v>8317</v>
      </c>
      <c r="S1995" s="12">
        <f t="shared" si="127"/>
        <v>42329.33839120371</v>
      </c>
      <c r="T1995" s="12">
        <f t="shared" si="129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8"/>
        <v>0</v>
      </c>
      <c r="P1996" s="7">
        <f t="shared" si="126"/>
        <v>0</v>
      </c>
      <c r="Q1996" t="s">
        <v>8342</v>
      </c>
      <c r="R1996" t="s">
        <v>8317</v>
      </c>
      <c r="S1996" s="12">
        <f t="shared" si="127"/>
        <v>42650.756273148145</v>
      </c>
      <c r="T1996" s="12">
        <f t="shared" si="129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8"/>
        <v>7.8E-2</v>
      </c>
      <c r="P1997" s="7">
        <f t="shared" si="126"/>
        <v>26</v>
      </c>
      <c r="Q1997" t="s">
        <v>8342</v>
      </c>
      <c r="R1997" t="s">
        <v>8317</v>
      </c>
      <c r="S1997" s="12">
        <f t="shared" si="127"/>
        <v>42181.652037037042</v>
      </c>
      <c r="T1997" s="12">
        <f t="shared" si="129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8"/>
        <v>0</v>
      </c>
      <c r="P1998" s="7">
        <f t="shared" si="126"/>
        <v>0</v>
      </c>
      <c r="Q1998" t="s">
        <v>8342</v>
      </c>
      <c r="R1998" t="s">
        <v>8317</v>
      </c>
      <c r="S1998" s="12">
        <f t="shared" si="127"/>
        <v>41800.569571759261</v>
      </c>
      <c r="T1998" s="12">
        <f t="shared" si="129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8"/>
        <v>0</v>
      </c>
      <c r="P1999" s="7">
        <f t="shared" si="126"/>
        <v>0</v>
      </c>
      <c r="Q1999" t="s">
        <v>8342</v>
      </c>
      <c r="R1999" t="s">
        <v>8317</v>
      </c>
      <c r="S1999" s="12">
        <f t="shared" si="127"/>
        <v>41847.680694444447</v>
      </c>
      <c r="T1999" s="12">
        <f t="shared" si="129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8"/>
        <v>0.26200000000000001</v>
      </c>
      <c r="P2000" s="7">
        <f t="shared" si="126"/>
        <v>218.33333333333334</v>
      </c>
      <c r="Q2000" t="s">
        <v>8342</v>
      </c>
      <c r="R2000" t="s">
        <v>8317</v>
      </c>
      <c r="S2000" s="12">
        <f t="shared" si="127"/>
        <v>41806.868495370371</v>
      </c>
      <c r="T2000" s="12">
        <f t="shared" si="129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8"/>
        <v>7.6129032258064515E-3</v>
      </c>
      <c r="P2001" s="7">
        <f t="shared" si="126"/>
        <v>33.714285714285715</v>
      </c>
      <c r="Q2001" t="s">
        <v>8342</v>
      </c>
      <c r="R2001" t="s">
        <v>8317</v>
      </c>
      <c r="S2001" s="12">
        <f t="shared" si="127"/>
        <v>41926.232731481483</v>
      </c>
      <c r="T2001" s="12">
        <f t="shared" si="129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8"/>
        <v>0.125</v>
      </c>
      <c r="P2002" s="7">
        <f t="shared" si="126"/>
        <v>25</v>
      </c>
      <c r="Q2002" t="s">
        <v>8342</v>
      </c>
      <c r="R2002" t="s">
        <v>8317</v>
      </c>
      <c r="S2002" s="12">
        <f t="shared" si="127"/>
        <v>42345.701539351852</v>
      </c>
      <c r="T2002" s="12">
        <f t="shared" si="129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8"/>
        <v>3.8212909090909091</v>
      </c>
      <c r="P2003" s="7">
        <f t="shared" si="126"/>
        <v>128.38790470372632</v>
      </c>
      <c r="Q2003" t="s">
        <v>8342</v>
      </c>
      <c r="R2003" t="s">
        <v>8317</v>
      </c>
      <c r="S2003" s="12">
        <f t="shared" si="127"/>
        <v>42135.959675925929</v>
      </c>
      <c r="T2003" s="12">
        <f t="shared" si="129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8"/>
        <v>2.1679422000000002</v>
      </c>
      <c r="P2004" s="7">
        <f t="shared" si="126"/>
        <v>78.834261818181815</v>
      </c>
      <c r="Q2004" t="s">
        <v>8326</v>
      </c>
      <c r="R2004" t="s">
        <v>8350</v>
      </c>
      <c r="S2004" s="12">
        <f t="shared" si="127"/>
        <v>42728.46230324074</v>
      </c>
      <c r="T2004" s="12">
        <f t="shared" si="129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8"/>
        <v>3.12</v>
      </c>
      <c r="P2005" s="7">
        <f t="shared" si="126"/>
        <v>91.764705882352942</v>
      </c>
      <c r="Q2005" t="s">
        <v>8326</v>
      </c>
      <c r="R2005" t="s">
        <v>8350</v>
      </c>
      <c r="S2005" s="12">
        <f t="shared" si="127"/>
        <v>40346.875601851854</v>
      </c>
      <c r="T2005" s="12">
        <f t="shared" si="129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8"/>
        <v>2.3442048</v>
      </c>
      <c r="P2006" s="7">
        <f t="shared" si="126"/>
        <v>331.10237288135596</v>
      </c>
      <c r="Q2006" t="s">
        <v>8326</v>
      </c>
      <c r="R2006" t="s">
        <v>8350</v>
      </c>
      <c r="S2006" s="12">
        <f t="shared" si="127"/>
        <v>41800.354895833334</v>
      </c>
      <c r="T2006" s="12">
        <f t="shared" si="129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8"/>
        <v>1.236801</v>
      </c>
      <c r="P2007" s="7">
        <f t="shared" si="126"/>
        <v>194.26193717277485</v>
      </c>
      <c r="Q2007" t="s">
        <v>8326</v>
      </c>
      <c r="R2007" t="s">
        <v>8350</v>
      </c>
      <c r="S2007" s="12">
        <f t="shared" si="127"/>
        <v>41535.562708333331</v>
      </c>
      <c r="T2007" s="12">
        <f t="shared" si="129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8"/>
        <v>2.4784000000000002</v>
      </c>
      <c r="P2008" s="7">
        <f t="shared" si="126"/>
        <v>408.97689768976898</v>
      </c>
      <c r="Q2008" t="s">
        <v>8326</v>
      </c>
      <c r="R2008" t="s">
        <v>8350</v>
      </c>
      <c r="S2008" s="12">
        <f t="shared" si="127"/>
        <v>41941.250520833331</v>
      </c>
      <c r="T2008" s="12">
        <f t="shared" si="129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8"/>
        <v>1.157092</v>
      </c>
      <c r="P2009" s="7">
        <f t="shared" si="126"/>
        <v>84.459270072992695</v>
      </c>
      <c r="Q2009" t="s">
        <v>8326</v>
      </c>
      <c r="R2009" t="s">
        <v>8350</v>
      </c>
      <c r="S2009" s="12">
        <f t="shared" si="127"/>
        <v>40347.587800925925</v>
      </c>
      <c r="T2009" s="12">
        <f t="shared" si="129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8"/>
        <v>1.1707484768810599</v>
      </c>
      <c r="P2010" s="7">
        <f t="shared" si="126"/>
        <v>44.853658536585364</v>
      </c>
      <c r="Q2010" t="s">
        <v>8326</v>
      </c>
      <c r="R2010" t="s">
        <v>8350</v>
      </c>
      <c r="S2010" s="12">
        <f t="shared" si="127"/>
        <v>40761.354421296295</v>
      </c>
      <c r="T2010" s="12">
        <f t="shared" si="129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8"/>
        <v>3.05158</v>
      </c>
      <c r="P2011" s="7">
        <f t="shared" si="126"/>
        <v>383.3643216080402</v>
      </c>
      <c r="Q2011" t="s">
        <v>8326</v>
      </c>
      <c r="R2011" t="s">
        <v>8350</v>
      </c>
      <c r="S2011" s="12">
        <f t="shared" si="127"/>
        <v>42661.073414351849</v>
      </c>
      <c r="T2011" s="12">
        <f t="shared" si="129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8"/>
        <v>3.2005299999999997</v>
      </c>
      <c r="P2012" s="7">
        <f t="shared" si="126"/>
        <v>55.276856649395505</v>
      </c>
      <c r="Q2012" t="s">
        <v>8326</v>
      </c>
      <c r="R2012" t="s">
        <v>8350</v>
      </c>
      <c r="S2012" s="12">
        <f t="shared" si="127"/>
        <v>42570.746423611112</v>
      </c>
      <c r="T2012" s="12">
        <f t="shared" si="129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8"/>
        <v>8.1956399999999991</v>
      </c>
      <c r="P2013" s="7">
        <f t="shared" si="126"/>
        <v>422.02059732234807</v>
      </c>
      <c r="Q2013" t="s">
        <v>8326</v>
      </c>
      <c r="R2013" t="s">
        <v>8350</v>
      </c>
      <c r="S2013" s="12">
        <f t="shared" si="127"/>
        <v>42347.108483796299</v>
      </c>
      <c r="T2013" s="12">
        <f t="shared" si="129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8"/>
        <v>2.3490000000000002</v>
      </c>
      <c r="P2014" s="7">
        <f t="shared" si="126"/>
        <v>64.180327868852459</v>
      </c>
      <c r="Q2014" t="s">
        <v>8326</v>
      </c>
      <c r="R2014" t="s">
        <v>8350</v>
      </c>
      <c r="S2014" s="12">
        <f t="shared" si="127"/>
        <v>42010.572233796294</v>
      </c>
      <c r="T2014" s="12">
        <f t="shared" si="129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8"/>
        <v>4.9491375</v>
      </c>
      <c r="P2015" s="7">
        <f t="shared" si="126"/>
        <v>173.57781674704077</v>
      </c>
      <c r="Q2015" t="s">
        <v>8326</v>
      </c>
      <c r="R2015" t="s">
        <v>8350</v>
      </c>
      <c r="S2015" s="12">
        <f t="shared" si="127"/>
        <v>42499.710810185185</v>
      </c>
      <c r="T2015" s="12">
        <f t="shared" si="129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8"/>
        <v>78.137822333333332</v>
      </c>
      <c r="P2016" s="7">
        <f t="shared" si="126"/>
        <v>88.601680840609291</v>
      </c>
      <c r="Q2016" t="s">
        <v>8326</v>
      </c>
      <c r="R2016" t="s">
        <v>8350</v>
      </c>
      <c r="S2016" s="12">
        <f t="shared" si="127"/>
        <v>41323.964571759258</v>
      </c>
      <c r="T2016" s="12">
        <f t="shared" si="129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8"/>
        <v>1.1300013888888889</v>
      </c>
      <c r="P2017" s="7">
        <f t="shared" si="126"/>
        <v>50.222283950617282</v>
      </c>
      <c r="Q2017" t="s">
        <v>8326</v>
      </c>
      <c r="R2017" t="s">
        <v>8350</v>
      </c>
      <c r="S2017" s="12">
        <f t="shared" si="127"/>
        <v>40765.626886574071</v>
      </c>
      <c r="T2017" s="12">
        <f t="shared" si="129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8"/>
        <v>9.2154220000000002</v>
      </c>
      <c r="P2018" s="7">
        <f t="shared" si="126"/>
        <v>192.38876826722338</v>
      </c>
      <c r="Q2018" t="s">
        <v>8326</v>
      </c>
      <c r="R2018" t="s">
        <v>8350</v>
      </c>
      <c r="S2018" s="12">
        <f t="shared" si="127"/>
        <v>41312.63077546296</v>
      </c>
      <c r="T2018" s="12">
        <f t="shared" si="129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8"/>
        <v>1.2510239999999999</v>
      </c>
      <c r="P2019" s="7">
        <f t="shared" si="126"/>
        <v>73.416901408450698</v>
      </c>
      <c r="Q2019" t="s">
        <v>8326</v>
      </c>
      <c r="R2019" t="s">
        <v>8350</v>
      </c>
      <c r="S2019" s="12">
        <f t="shared" si="127"/>
        <v>40960.807349537034</v>
      </c>
      <c r="T2019" s="12">
        <f t="shared" si="129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8"/>
        <v>1.0224343076923077</v>
      </c>
      <c r="P2020" s="7">
        <f t="shared" si="126"/>
        <v>147.68495555555555</v>
      </c>
      <c r="Q2020" t="s">
        <v>8326</v>
      </c>
      <c r="R2020" t="s">
        <v>8350</v>
      </c>
      <c r="S2020" s="12">
        <f t="shared" si="127"/>
        <v>42199.115844907406</v>
      </c>
      <c r="T2020" s="12">
        <f t="shared" si="129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8"/>
        <v>4.8490975000000001</v>
      </c>
      <c r="P2021" s="7">
        <f t="shared" si="126"/>
        <v>108.96848314606741</v>
      </c>
      <c r="Q2021" t="s">
        <v>8326</v>
      </c>
      <c r="R2021" t="s">
        <v>8350</v>
      </c>
      <c r="S2021" s="12">
        <f t="shared" si="127"/>
        <v>42605.45857638889</v>
      </c>
      <c r="T2021" s="12">
        <f t="shared" si="129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8"/>
        <v>1.9233333333333333</v>
      </c>
      <c r="P2022" s="7">
        <f t="shared" si="126"/>
        <v>23.647540983606557</v>
      </c>
      <c r="Q2022" t="s">
        <v>8326</v>
      </c>
      <c r="R2022" t="s">
        <v>8350</v>
      </c>
      <c r="S2022" s="12">
        <f t="shared" si="127"/>
        <v>41736.847499999996</v>
      </c>
      <c r="T2022" s="12">
        <f t="shared" si="129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8"/>
        <v>2.8109999999999999</v>
      </c>
      <c r="P2023" s="7">
        <f t="shared" si="126"/>
        <v>147.94736842105263</v>
      </c>
      <c r="Q2023" t="s">
        <v>8326</v>
      </c>
      <c r="R2023" t="s">
        <v>8350</v>
      </c>
      <c r="S2023" s="12">
        <f t="shared" si="127"/>
        <v>41860.820567129631</v>
      </c>
      <c r="T2023" s="12">
        <f t="shared" si="129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8"/>
        <v>1.2513700000000001</v>
      </c>
      <c r="P2024" s="7">
        <f t="shared" si="126"/>
        <v>385.03692307692307</v>
      </c>
      <c r="Q2024" t="s">
        <v>8326</v>
      </c>
      <c r="R2024" t="s">
        <v>8350</v>
      </c>
      <c r="S2024" s="12">
        <f t="shared" si="127"/>
        <v>42502.319120370375</v>
      </c>
      <c r="T2024" s="12">
        <f t="shared" si="129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8"/>
        <v>1.61459</v>
      </c>
      <c r="P2025" s="7">
        <f t="shared" si="126"/>
        <v>457.39093484419266</v>
      </c>
      <c r="Q2025" t="s">
        <v>8326</v>
      </c>
      <c r="R2025" t="s">
        <v>8350</v>
      </c>
      <c r="S2025" s="12">
        <f t="shared" si="127"/>
        <v>42136.170752314814</v>
      </c>
      <c r="T2025" s="12">
        <f t="shared" si="129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8"/>
        <v>5.8535000000000004</v>
      </c>
      <c r="P2026" s="7">
        <f t="shared" si="126"/>
        <v>222.99047619047619</v>
      </c>
      <c r="Q2026" t="s">
        <v>8326</v>
      </c>
      <c r="R2026" t="s">
        <v>8350</v>
      </c>
      <c r="S2026" s="12">
        <f t="shared" si="127"/>
        <v>41099.716944444444</v>
      </c>
      <c r="T2026" s="12">
        <f t="shared" si="129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8"/>
        <v>2.0114999999999998</v>
      </c>
      <c r="P2027" s="7">
        <f t="shared" si="126"/>
        <v>220.74074074074073</v>
      </c>
      <c r="Q2027" t="s">
        <v>8326</v>
      </c>
      <c r="R2027" t="s">
        <v>8350</v>
      </c>
      <c r="S2027" s="12">
        <f t="shared" si="127"/>
        <v>42135.934560185182</v>
      </c>
      <c r="T2027" s="12">
        <f t="shared" si="129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8"/>
        <v>1.3348307999999998</v>
      </c>
      <c r="P2028" s="7">
        <f t="shared" si="126"/>
        <v>73.503898678414089</v>
      </c>
      <c r="Q2028" t="s">
        <v>8326</v>
      </c>
      <c r="R2028" t="s">
        <v>8350</v>
      </c>
      <c r="S2028" s="12">
        <f t="shared" si="127"/>
        <v>41704.485937500001</v>
      </c>
      <c r="T2028" s="12">
        <f t="shared" si="129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8"/>
        <v>1.2024900000000001</v>
      </c>
      <c r="P2029" s="7">
        <f t="shared" si="126"/>
        <v>223.09647495361781</v>
      </c>
      <c r="Q2029" t="s">
        <v>8326</v>
      </c>
      <c r="R2029" t="s">
        <v>8350</v>
      </c>
      <c r="S2029" s="12">
        <f t="shared" si="127"/>
        <v>42048.563877314817</v>
      </c>
      <c r="T2029" s="12">
        <f t="shared" si="129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8"/>
        <v>1.2616666666666667</v>
      </c>
      <c r="P2030" s="7">
        <f t="shared" si="126"/>
        <v>47.911392405063289</v>
      </c>
      <c r="Q2030" t="s">
        <v>8326</v>
      </c>
      <c r="R2030" t="s">
        <v>8350</v>
      </c>
      <c r="S2030" s="12">
        <f t="shared" si="127"/>
        <v>40215.669050925928</v>
      </c>
      <c r="T2030" s="12">
        <f t="shared" si="129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8"/>
        <v>3.6120000000000001</v>
      </c>
      <c r="P2031" s="7">
        <f t="shared" si="126"/>
        <v>96.063829787234042</v>
      </c>
      <c r="Q2031" t="s">
        <v>8326</v>
      </c>
      <c r="R2031" t="s">
        <v>8350</v>
      </c>
      <c r="S2031" s="12">
        <f t="shared" si="127"/>
        <v>41847.771770833337</v>
      </c>
      <c r="T2031" s="12">
        <f t="shared" si="129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8"/>
        <v>2.26239013671875</v>
      </c>
      <c r="P2032" s="7">
        <f t="shared" si="126"/>
        <v>118.6144</v>
      </c>
      <c r="Q2032" t="s">
        <v>8326</v>
      </c>
      <c r="R2032" t="s">
        <v>8350</v>
      </c>
      <c r="S2032" s="12">
        <f t="shared" si="127"/>
        <v>41212.746481481481</v>
      </c>
      <c r="T2032" s="12">
        <f t="shared" si="129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8"/>
        <v>1.2035</v>
      </c>
      <c r="P2033" s="7">
        <f t="shared" si="126"/>
        <v>118.45472440944881</v>
      </c>
      <c r="Q2033" t="s">
        <v>8326</v>
      </c>
      <c r="R2033" t="s">
        <v>8350</v>
      </c>
      <c r="S2033" s="12">
        <f t="shared" si="127"/>
        <v>41975.079317129625</v>
      </c>
      <c r="T2033" s="12">
        <f t="shared" si="129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8"/>
        <v>3.0418799999999999</v>
      </c>
      <c r="P2034" s="7">
        <f t="shared" si="126"/>
        <v>143.21468926553672</v>
      </c>
      <c r="Q2034" t="s">
        <v>8326</v>
      </c>
      <c r="R2034" t="s">
        <v>8350</v>
      </c>
      <c r="S2034" s="12">
        <f t="shared" si="127"/>
        <v>42689.315671296295</v>
      </c>
      <c r="T2034" s="12">
        <f t="shared" si="129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8"/>
        <v>1.7867599999999999</v>
      </c>
      <c r="P2035" s="7">
        <f t="shared" si="126"/>
        <v>282.71518987341773</v>
      </c>
      <c r="Q2035" t="s">
        <v>8326</v>
      </c>
      <c r="R2035" t="s">
        <v>8350</v>
      </c>
      <c r="S2035" s="12">
        <f t="shared" si="127"/>
        <v>41724.832384259258</v>
      </c>
      <c r="T2035" s="12">
        <f t="shared" si="129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8"/>
        <v>3.868199871794872</v>
      </c>
      <c r="P2036" s="7">
        <f t="shared" si="126"/>
        <v>593.93620078740162</v>
      </c>
      <c r="Q2036" t="s">
        <v>8326</v>
      </c>
      <c r="R2036" t="s">
        <v>8350</v>
      </c>
      <c r="S2036" s="12">
        <f t="shared" si="127"/>
        <v>42075.880011574074</v>
      </c>
      <c r="T2036" s="12">
        <f t="shared" si="129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8"/>
        <v>2.1103642500000004</v>
      </c>
      <c r="P2037" s="7">
        <f t="shared" si="126"/>
        <v>262.15704968944101</v>
      </c>
      <c r="Q2037" t="s">
        <v>8326</v>
      </c>
      <c r="R2037" t="s">
        <v>8350</v>
      </c>
      <c r="S2037" s="12">
        <f t="shared" si="127"/>
        <v>42311.375081018516</v>
      </c>
      <c r="T2037" s="12">
        <f t="shared" si="129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8"/>
        <v>1.3166833333333334</v>
      </c>
      <c r="P2038" s="7">
        <f t="shared" si="126"/>
        <v>46.580778301886795</v>
      </c>
      <c r="Q2038" t="s">
        <v>8326</v>
      </c>
      <c r="R2038" t="s">
        <v>8350</v>
      </c>
      <c r="S2038" s="12">
        <f t="shared" si="127"/>
        <v>41738.614803240744</v>
      </c>
      <c r="T2038" s="12">
        <f t="shared" si="129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8"/>
        <v>3.0047639999999998</v>
      </c>
      <c r="P2039" s="7">
        <f t="shared" si="126"/>
        <v>70.041118881118877</v>
      </c>
      <c r="Q2039" t="s">
        <v>8326</v>
      </c>
      <c r="R2039" t="s">
        <v>8350</v>
      </c>
      <c r="S2039" s="12">
        <f t="shared" si="127"/>
        <v>41577.960104166668</v>
      </c>
      <c r="T2039" s="12">
        <f t="shared" si="129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8"/>
        <v>4.2051249999999998</v>
      </c>
      <c r="P2040" s="7">
        <f t="shared" si="126"/>
        <v>164.90686274509804</v>
      </c>
      <c r="Q2040" t="s">
        <v>8326</v>
      </c>
      <c r="R2040" t="s">
        <v>8350</v>
      </c>
      <c r="S2040" s="12">
        <f t="shared" si="127"/>
        <v>41424.02107638889</v>
      </c>
      <c r="T2040" s="12">
        <f t="shared" si="129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8"/>
        <v>1.362168</v>
      </c>
      <c r="P2041" s="7">
        <f t="shared" si="126"/>
        <v>449.26385224274406</v>
      </c>
      <c r="Q2041" t="s">
        <v>8326</v>
      </c>
      <c r="R2041" t="s">
        <v>8350</v>
      </c>
      <c r="S2041" s="12">
        <f t="shared" si="127"/>
        <v>42675.188946759255</v>
      </c>
      <c r="T2041" s="12">
        <f t="shared" si="129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8"/>
        <v>2.4817133333333334</v>
      </c>
      <c r="P2042" s="7">
        <f t="shared" si="126"/>
        <v>27.472841328413285</v>
      </c>
      <c r="Q2042" t="s">
        <v>8326</v>
      </c>
      <c r="R2042" t="s">
        <v>8350</v>
      </c>
      <c r="S2042" s="12">
        <f t="shared" si="127"/>
        <v>41578.677118055559</v>
      </c>
      <c r="T2042" s="12">
        <f t="shared" si="129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8"/>
        <v>1.8186315789473684</v>
      </c>
      <c r="P2043" s="7">
        <f t="shared" si="126"/>
        <v>143.97499999999999</v>
      </c>
      <c r="Q2043" t="s">
        <v>8326</v>
      </c>
      <c r="R2043" t="s">
        <v>8350</v>
      </c>
      <c r="S2043" s="12">
        <f t="shared" si="127"/>
        <v>42654.275775462964</v>
      </c>
      <c r="T2043" s="12">
        <f t="shared" si="129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8"/>
        <v>1.2353000000000001</v>
      </c>
      <c r="P2044" s="7">
        <f t="shared" si="126"/>
        <v>88.23571428571428</v>
      </c>
      <c r="Q2044" t="s">
        <v>8326</v>
      </c>
      <c r="R2044" t="s">
        <v>8350</v>
      </c>
      <c r="S2044" s="12">
        <f t="shared" si="127"/>
        <v>42331.458032407405</v>
      </c>
      <c r="T2044" s="12">
        <f t="shared" si="129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8"/>
        <v>5.0620938628158845</v>
      </c>
      <c r="P2045" s="7">
        <f t="shared" si="126"/>
        <v>36.326424870466319</v>
      </c>
      <c r="Q2045" t="s">
        <v>8326</v>
      </c>
      <c r="R2045" t="s">
        <v>8350</v>
      </c>
      <c r="S2045" s="12">
        <f t="shared" si="127"/>
        <v>42660.926817129628</v>
      </c>
      <c r="T2045" s="12">
        <f t="shared" si="129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8"/>
        <v>1.0821333333333334</v>
      </c>
      <c r="P2046" s="7">
        <f t="shared" si="126"/>
        <v>90.177777777777777</v>
      </c>
      <c r="Q2046" t="s">
        <v>8326</v>
      </c>
      <c r="R2046" t="s">
        <v>8350</v>
      </c>
      <c r="S2046" s="12">
        <f t="shared" si="127"/>
        <v>42138.434189814812</v>
      </c>
      <c r="T2046" s="12">
        <f t="shared" si="129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8"/>
        <v>8.1918387755102042</v>
      </c>
      <c r="P2047" s="7">
        <f t="shared" si="126"/>
        <v>152.62361216730039</v>
      </c>
      <c r="Q2047" t="s">
        <v>8326</v>
      </c>
      <c r="R2047" t="s">
        <v>8350</v>
      </c>
      <c r="S2047" s="12">
        <f t="shared" si="127"/>
        <v>41068.838506944441</v>
      </c>
      <c r="T2047" s="12">
        <f t="shared" si="129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8"/>
        <v>1.2110000000000001</v>
      </c>
      <c r="P2048" s="7">
        <f t="shared" si="126"/>
        <v>55.806451612903224</v>
      </c>
      <c r="Q2048" t="s">
        <v>8326</v>
      </c>
      <c r="R2048" t="s">
        <v>8350</v>
      </c>
      <c r="S2048" s="12">
        <f t="shared" si="127"/>
        <v>41386.921805555554</v>
      </c>
      <c r="T2048" s="12">
        <f t="shared" si="129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8"/>
        <v>1.0299897959183673</v>
      </c>
      <c r="P2049" s="7">
        <f t="shared" ref="P2049:P2112" si="130">IFERROR(E2049/L2049,0)</f>
        <v>227.85327313769753</v>
      </c>
      <c r="Q2049" t="s">
        <v>8326</v>
      </c>
      <c r="R2049" t="s">
        <v>8350</v>
      </c>
      <c r="S2049" s="12">
        <f t="shared" si="127"/>
        <v>42081.653587962966</v>
      </c>
      <c r="T2049" s="12">
        <f t="shared" si="129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8"/>
        <v>1.4833229411764706</v>
      </c>
      <c r="P2050" s="7">
        <f t="shared" si="130"/>
        <v>91.82989803350327</v>
      </c>
      <c r="Q2050" t="s">
        <v>8326</v>
      </c>
      <c r="R2050" t="s">
        <v>8350</v>
      </c>
      <c r="S2050" s="12">
        <f t="shared" si="127"/>
        <v>41387.401516203703</v>
      </c>
      <c r="T2050" s="12">
        <f t="shared" si="129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7">
        <f t="shared" si="130"/>
        <v>80.991037735849048</v>
      </c>
      <c r="Q2051" t="s">
        <v>8326</v>
      </c>
      <c r="R2051" t="s">
        <v>8350</v>
      </c>
      <c r="S2051" s="12">
        <f t="shared" ref="S2051:T2114" si="131">(((J2051/60)/60)/24)+DATE(1970,1,1)+(-6/24)</f>
        <v>41575.277349537035</v>
      </c>
      <c r="T2051" s="12">
        <f t="shared" si="129"/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30"/>
        <v>278.39411764705881</v>
      </c>
      <c r="Q2052" t="s">
        <v>8326</v>
      </c>
      <c r="R2052" t="s">
        <v>8350</v>
      </c>
      <c r="S2052" s="12">
        <f t="shared" si="131"/>
        <v>42114.821504629625</v>
      </c>
      <c r="T2052" s="12">
        <f t="shared" si="129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30"/>
        <v>43.095041322314053</v>
      </c>
      <c r="Q2053" t="s">
        <v>8326</v>
      </c>
      <c r="R2053" t="s">
        <v>8350</v>
      </c>
      <c r="S2053" s="12">
        <f t="shared" si="131"/>
        <v>41603.772418981483</v>
      </c>
      <c r="T2053" s="12">
        <f t="shared" si="129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30"/>
        <v>326.29205175600737</v>
      </c>
      <c r="Q2054" t="s">
        <v>8326</v>
      </c>
      <c r="R2054" t="s">
        <v>8350</v>
      </c>
      <c r="S2054" s="12">
        <f t="shared" si="131"/>
        <v>42374.83394675926</v>
      </c>
      <c r="T2054" s="12">
        <f t="shared" si="129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ref="O2055:O2118" si="132">(E2055/D2055)</f>
        <v>1.0102</v>
      </c>
      <c r="P2055" s="7">
        <f t="shared" si="130"/>
        <v>41.743801652892564</v>
      </c>
      <c r="Q2055" t="s">
        <v>8326</v>
      </c>
      <c r="R2055" t="s">
        <v>8350</v>
      </c>
      <c r="S2055" s="12">
        <f t="shared" si="131"/>
        <v>42303.367488425924</v>
      </c>
      <c r="T2055" s="12">
        <f t="shared" si="129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2"/>
        <v>1.1359142857142857</v>
      </c>
      <c r="P2056" s="7">
        <f t="shared" si="130"/>
        <v>64.020933977455712</v>
      </c>
      <c r="Q2056" t="s">
        <v>8326</v>
      </c>
      <c r="R2056" t="s">
        <v>8350</v>
      </c>
      <c r="S2056" s="12">
        <f t="shared" si="131"/>
        <v>41731.270949074074</v>
      </c>
      <c r="T2056" s="12">
        <f t="shared" si="129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2"/>
        <v>1.6741666666666666</v>
      </c>
      <c r="P2057" s="7">
        <f t="shared" si="130"/>
        <v>99.455445544554451</v>
      </c>
      <c r="Q2057" t="s">
        <v>8326</v>
      </c>
      <c r="R2057" t="s">
        <v>8350</v>
      </c>
      <c r="S2057" s="12">
        <f t="shared" si="131"/>
        <v>41946.424108796295</v>
      </c>
      <c r="T2057" s="12">
        <f t="shared" ref="T2057:T2120" si="133">(((I2057/60)/60)/24)+DATE(1970,1,1)+(-6/24)</f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2"/>
        <v>1.5345200000000001</v>
      </c>
      <c r="P2058" s="7">
        <f t="shared" si="130"/>
        <v>138.49458483754512</v>
      </c>
      <c r="Q2058" t="s">
        <v>8326</v>
      </c>
      <c r="R2058" t="s">
        <v>8350</v>
      </c>
      <c r="S2058" s="12">
        <f t="shared" si="131"/>
        <v>41351.51090277778</v>
      </c>
      <c r="T2058" s="12">
        <f t="shared" si="133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2"/>
        <v>2.022322</v>
      </c>
      <c r="P2059" s="7">
        <f t="shared" si="130"/>
        <v>45.547792792792798</v>
      </c>
      <c r="Q2059" t="s">
        <v>8326</v>
      </c>
      <c r="R2059" t="s">
        <v>8350</v>
      </c>
      <c r="S2059" s="12">
        <f t="shared" si="131"/>
        <v>42396.244583333333</v>
      </c>
      <c r="T2059" s="12">
        <f t="shared" si="133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2"/>
        <v>1.6828125</v>
      </c>
      <c r="P2060" s="7">
        <f t="shared" si="130"/>
        <v>10.507317073170732</v>
      </c>
      <c r="Q2060" t="s">
        <v>8326</v>
      </c>
      <c r="R2060" t="s">
        <v>8350</v>
      </c>
      <c r="S2060" s="12">
        <f t="shared" si="131"/>
        <v>42026.120717592596</v>
      </c>
      <c r="T2060" s="12">
        <f t="shared" si="133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2"/>
        <v>1.4345666666666668</v>
      </c>
      <c r="P2061" s="7">
        <f t="shared" si="130"/>
        <v>114.76533333333333</v>
      </c>
      <c r="Q2061" t="s">
        <v>8326</v>
      </c>
      <c r="R2061" t="s">
        <v>8350</v>
      </c>
      <c r="S2061" s="12">
        <f t="shared" si="131"/>
        <v>42361.352476851855</v>
      </c>
      <c r="T2061" s="12">
        <f t="shared" si="133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2"/>
        <v>1.964</v>
      </c>
      <c r="P2062" s="7">
        <f t="shared" si="130"/>
        <v>35.997067448680355</v>
      </c>
      <c r="Q2062" t="s">
        <v>8326</v>
      </c>
      <c r="R2062" t="s">
        <v>8350</v>
      </c>
      <c r="S2062" s="12">
        <f t="shared" si="131"/>
        <v>41783.392939814818</v>
      </c>
      <c r="T2062" s="12">
        <f t="shared" si="133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2"/>
        <v>1.0791999999999999</v>
      </c>
      <c r="P2063" s="7">
        <f t="shared" si="130"/>
        <v>154.17142857142858</v>
      </c>
      <c r="Q2063" t="s">
        <v>8326</v>
      </c>
      <c r="R2063" t="s">
        <v>8350</v>
      </c>
      <c r="S2063" s="12">
        <f t="shared" si="131"/>
        <v>42705.514513888891</v>
      </c>
      <c r="T2063" s="12">
        <f t="shared" si="133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2"/>
        <v>1.14977</v>
      </c>
      <c r="P2064" s="7">
        <f t="shared" si="130"/>
        <v>566.38916256157631</v>
      </c>
      <c r="Q2064" t="s">
        <v>8326</v>
      </c>
      <c r="R2064" t="s">
        <v>8350</v>
      </c>
      <c r="S2064" s="12">
        <f t="shared" si="131"/>
        <v>42423.1330787037</v>
      </c>
      <c r="T2064" s="12">
        <f t="shared" si="133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2"/>
        <v>1.4804999999999999</v>
      </c>
      <c r="P2065" s="7">
        <f t="shared" si="130"/>
        <v>120.85714285714286</v>
      </c>
      <c r="Q2065" t="s">
        <v>8326</v>
      </c>
      <c r="R2065" t="s">
        <v>8350</v>
      </c>
      <c r="S2065" s="12">
        <f t="shared" si="131"/>
        <v>42472.48265046296</v>
      </c>
      <c r="T2065" s="12">
        <f t="shared" si="133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2"/>
        <v>1.9116676082790633</v>
      </c>
      <c r="P2066" s="7">
        <f t="shared" si="130"/>
        <v>86.163845492085343</v>
      </c>
      <c r="Q2066" t="s">
        <v>8326</v>
      </c>
      <c r="R2066" t="s">
        <v>8350</v>
      </c>
      <c r="S2066" s="12">
        <f t="shared" si="131"/>
        <v>41389.114849537036</v>
      </c>
      <c r="T2066" s="12">
        <f t="shared" si="133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2"/>
        <v>1.99215125</v>
      </c>
      <c r="P2067" s="7">
        <f t="shared" si="130"/>
        <v>51.212114395886893</v>
      </c>
      <c r="Q2067" t="s">
        <v>8326</v>
      </c>
      <c r="R2067" t="s">
        <v>8350</v>
      </c>
      <c r="S2067" s="12">
        <f t="shared" si="131"/>
        <v>41603.083668981482</v>
      </c>
      <c r="T2067" s="12">
        <f t="shared" si="133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2"/>
        <v>2.1859999999999999</v>
      </c>
      <c r="P2068" s="7">
        <f t="shared" si="130"/>
        <v>67.261538461538464</v>
      </c>
      <c r="Q2068" t="s">
        <v>8326</v>
      </c>
      <c r="R2068" t="s">
        <v>8350</v>
      </c>
      <c r="S2068" s="12">
        <f t="shared" si="131"/>
        <v>41844.521793981483</v>
      </c>
      <c r="T2068" s="12">
        <f t="shared" si="133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2"/>
        <v>1.2686868686868686</v>
      </c>
      <c r="P2069" s="7">
        <f t="shared" si="130"/>
        <v>62.8</v>
      </c>
      <c r="Q2069" t="s">
        <v>8326</v>
      </c>
      <c r="R2069" t="s">
        <v>8350</v>
      </c>
      <c r="S2069" s="12">
        <f t="shared" si="131"/>
        <v>42115.603888888887</v>
      </c>
      <c r="T2069" s="12">
        <f t="shared" si="133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2"/>
        <v>1.0522388</v>
      </c>
      <c r="P2070" s="7">
        <f t="shared" si="130"/>
        <v>346.13118421052633</v>
      </c>
      <c r="Q2070" t="s">
        <v>8326</v>
      </c>
      <c r="R2070" t="s">
        <v>8350</v>
      </c>
      <c r="S2070" s="12">
        <f t="shared" si="131"/>
        <v>42633.591608796298</v>
      </c>
      <c r="T2070" s="12">
        <f t="shared" si="133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2"/>
        <v>1.2840666000000001</v>
      </c>
      <c r="P2071" s="7">
        <f t="shared" si="130"/>
        <v>244.11912547528519</v>
      </c>
      <c r="Q2071" t="s">
        <v>8326</v>
      </c>
      <c r="R2071" t="s">
        <v>8350</v>
      </c>
      <c r="S2071" s="12">
        <f t="shared" si="131"/>
        <v>42340.722118055557</v>
      </c>
      <c r="T2071" s="12">
        <f t="shared" si="133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2"/>
        <v>3.1732719999999999</v>
      </c>
      <c r="P2072" s="7">
        <f t="shared" si="130"/>
        <v>259.25424836601309</v>
      </c>
      <c r="Q2072" t="s">
        <v>8326</v>
      </c>
      <c r="R2072" t="s">
        <v>8350</v>
      </c>
      <c r="S2072" s="12">
        <f t="shared" si="131"/>
        <v>42519.4065162037</v>
      </c>
      <c r="T2072" s="12">
        <f t="shared" si="133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2"/>
        <v>2.8073000000000001</v>
      </c>
      <c r="P2073" s="7">
        <f t="shared" si="130"/>
        <v>201.96402877697841</v>
      </c>
      <c r="Q2073" t="s">
        <v>8326</v>
      </c>
      <c r="R2073" t="s">
        <v>8350</v>
      </c>
      <c r="S2073" s="12">
        <f t="shared" si="131"/>
        <v>42600.028749999998</v>
      </c>
      <c r="T2073" s="12">
        <f t="shared" si="133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2"/>
        <v>1.1073146853146854</v>
      </c>
      <c r="P2074" s="7">
        <f t="shared" si="130"/>
        <v>226.20857142857142</v>
      </c>
      <c r="Q2074" t="s">
        <v>8326</v>
      </c>
      <c r="R2074" t="s">
        <v>8350</v>
      </c>
      <c r="S2074" s="12">
        <f t="shared" si="131"/>
        <v>42467.331388888888</v>
      </c>
      <c r="T2074" s="12">
        <f t="shared" si="133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2"/>
        <v>1.5260429999999998</v>
      </c>
      <c r="P2075" s="7">
        <f t="shared" si="130"/>
        <v>324.69</v>
      </c>
      <c r="Q2075" t="s">
        <v>8326</v>
      </c>
      <c r="R2075" t="s">
        <v>8350</v>
      </c>
      <c r="S2075" s="12">
        <f t="shared" si="131"/>
        <v>42087.418032407411</v>
      </c>
      <c r="T2075" s="12">
        <f t="shared" si="133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2"/>
        <v>1.0249999999999999</v>
      </c>
      <c r="P2076" s="7">
        <f t="shared" si="130"/>
        <v>205</v>
      </c>
      <c r="Q2076" t="s">
        <v>8326</v>
      </c>
      <c r="R2076" t="s">
        <v>8350</v>
      </c>
      <c r="S2076" s="12">
        <f t="shared" si="131"/>
        <v>42466.576180555552</v>
      </c>
      <c r="T2076" s="12">
        <f t="shared" si="133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2"/>
        <v>16.783738373837384</v>
      </c>
      <c r="P2077" s="7">
        <f t="shared" si="130"/>
        <v>20.465926829268295</v>
      </c>
      <c r="Q2077" t="s">
        <v>8326</v>
      </c>
      <c r="R2077" t="s">
        <v>8350</v>
      </c>
      <c r="S2077" s="12">
        <f t="shared" si="131"/>
        <v>41450.431574074071</v>
      </c>
      <c r="T2077" s="12">
        <f t="shared" si="133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2"/>
        <v>5.4334915642458101</v>
      </c>
      <c r="P2078" s="7">
        <f t="shared" si="130"/>
        <v>116.35303146309367</v>
      </c>
      <c r="Q2078" t="s">
        <v>8326</v>
      </c>
      <c r="R2078" t="s">
        <v>8350</v>
      </c>
      <c r="S2078" s="12">
        <f t="shared" si="131"/>
        <v>41803.630659722221</v>
      </c>
      <c r="T2078" s="12">
        <f t="shared" si="133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2"/>
        <v>1.1550800000000001</v>
      </c>
      <c r="P2079" s="7">
        <f t="shared" si="130"/>
        <v>307.20212765957444</v>
      </c>
      <c r="Q2079" t="s">
        <v>8326</v>
      </c>
      <c r="R2079" t="s">
        <v>8350</v>
      </c>
      <c r="S2079" s="12">
        <f t="shared" si="131"/>
        <v>42102.792546296296</v>
      </c>
      <c r="T2079" s="12">
        <f t="shared" si="133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2"/>
        <v>1.3120499999999999</v>
      </c>
      <c r="P2080" s="7">
        <f t="shared" si="130"/>
        <v>546.6875</v>
      </c>
      <c r="Q2080" t="s">
        <v>8326</v>
      </c>
      <c r="R2080" t="s">
        <v>8350</v>
      </c>
      <c r="S2080" s="12">
        <f t="shared" si="131"/>
        <v>42692.521493055552</v>
      </c>
      <c r="T2080" s="12">
        <f t="shared" si="133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2"/>
        <v>2.8816999999999999</v>
      </c>
      <c r="P2081" s="7">
        <f t="shared" si="130"/>
        <v>47.474464579901152</v>
      </c>
      <c r="Q2081" t="s">
        <v>8326</v>
      </c>
      <c r="R2081" t="s">
        <v>8350</v>
      </c>
      <c r="S2081" s="12">
        <f t="shared" si="131"/>
        <v>42150.46056712963</v>
      </c>
      <c r="T2081" s="12">
        <f t="shared" si="133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2"/>
        <v>5.0780000000000003</v>
      </c>
      <c r="P2082" s="7">
        <f t="shared" si="130"/>
        <v>101.56</v>
      </c>
      <c r="Q2082" t="s">
        <v>8326</v>
      </c>
      <c r="R2082" t="s">
        <v>8350</v>
      </c>
      <c r="S2082" s="12">
        <f t="shared" si="131"/>
        <v>42289.707175925927</v>
      </c>
      <c r="T2082" s="12">
        <f t="shared" si="133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2"/>
        <v>1.1457142857142857</v>
      </c>
      <c r="P2083" s="7">
        <f t="shared" si="130"/>
        <v>72.909090909090907</v>
      </c>
      <c r="Q2083" t="s">
        <v>8326</v>
      </c>
      <c r="R2083" t="s">
        <v>8350</v>
      </c>
      <c r="S2083" s="12">
        <f t="shared" si="131"/>
        <v>41003.906886574077</v>
      </c>
      <c r="T2083" s="12">
        <f t="shared" si="133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2"/>
        <v>1.1073333333333333</v>
      </c>
      <c r="P2084" s="7">
        <f t="shared" si="130"/>
        <v>43.710526315789473</v>
      </c>
      <c r="Q2084" t="s">
        <v>8314</v>
      </c>
      <c r="R2084" t="s">
        <v>8334</v>
      </c>
      <c r="S2084" s="12">
        <f t="shared" si="131"/>
        <v>40810.870324074072</v>
      </c>
      <c r="T2084" s="12">
        <f t="shared" si="133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2"/>
        <v>1.1333333333333333</v>
      </c>
      <c r="P2085" s="7">
        <f t="shared" si="130"/>
        <v>34</v>
      </c>
      <c r="Q2085" t="s">
        <v>8314</v>
      </c>
      <c r="R2085" t="s">
        <v>8334</v>
      </c>
      <c r="S2085" s="12">
        <f t="shared" si="131"/>
        <v>41034.47216435185</v>
      </c>
      <c r="T2085" s="12">
        <f t="shared" si="133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2"/>
        <v>1.0833333333333333</v>
      </c>
      <c r="P2086" s="7">
        <f t="shared" si="130"/>
        <v>70.652173913043484</v>
      </c>
      <c r="Q2086" t="s">
        <v>8314</v>
      </c>
      <c r="R2086" t="s">
        <v>8334</v>
      </c>
      <c r="S2086" s="12">
        <f t="shared" si="131"/>
        <v>41731.583124999997</v>
      </c>
      <c r="T2086" s="12">
        <f t="shared" si="133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2"/>
        <v>1.2353333333333334</v>
      </c>
      <c r="P2087" s="7">
        <f t="shared" si="130"/>
        <v>89.301204819277103</v>
      </c>
      <c r="Q2087" t="s">
        <v>8314</v>
      </c>
      <c r="R2087" t="s">
        <v>8334</v>
      </c>
      <c r="S2087" s="12">
        <f t="shared" si="131"/>
        <v>41075.585497685184</v>
      </c>
      <c r="T2087" s="12">
        <f t="shared" si="133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2"/>
        <v>1.0069999999999999</v>
      </c>
      <c r="P2088" s="7">
        <f t="shared" si="130"/>
        <v>115.08571428571429</v>
      </c>
      <c r="Q2088" t="s">
        <v>8314</v>
      </c>
      <c r="R2088" t="s">
        <v>8334</v>
      </c>
      <c r="S2088" s="12">
        <f t="shared" si="131"/>
        <v>40860.42050925926</v>
      </c>
      <c r="T2088" s="12">
        <f t="shared" si="133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2"/>
        <v>1.0353333333333334</v>
      </c>
      <c r="P2089" s="7">
        <f t="shared" si="130"/>
        <v>62.12</v>
      </c>
      <c r="Q2089" t="s">
        <v>8314</v>
      </c>
      <c r="R2089" t="s">
        <v>8334</v>
      </c>
      <c r="S2089" s="12">
        <f t="shared" si="131"/>
        <v>40763.954375000001</v>
      </c>
      <c r="T2089" s="12">
        <f t="shared" si="133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2"/>
        <v>1.1551066666666667</v>
      </c>
      <c r="P2090" s="7">
        <f t="shared" si="130"/>
        <v>46.204266666666669</v>
      </c>
      <c r="Q2090" t="s">
        <v>8314</v>
      </c>
      <c r="R2090" t="s">
        <v>8334</v>
      </c>
      <c r="S2090" s="12">
        <f t="shared" si="131"/>
        <v>40395.464722222219</v>
      </c>
      <c r="T2090" s="12">
        <f t="shared" si="133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2"/>
        <v>1.2040040000000001</v>
      </c>
      <c r="P2091" s="7">
        <f t="shared" si="130"/>
        <v>48.54854838709678</v>
      </c>
      <c r="Q2091" t="s">
        <v>8314</v>
      </c>
      <c r="R2091" t="s">
        <v>8334</v>
      </c>
      <c r="S2091" s="12">
        <f t="shared" si="131"/>
        <v>41452.826319444444</v>
      </c>
      <c r="T2091" s="12">
        <f t="shared" si="133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2"/>
        <v>1.1504037499999999</v>
      </c>
      <c r="P2092" s="7">
        <f t="shared" si="130"/>
        <v>57.520187499999999</v>
      </c>
      <c r="Q2092" t="s">
        <v>8314</v>
      </c>
      <c r="R2092" t="s">
        <v>8334</v>
      </c>
      <c r="S2092" s="12">
        <f t="shared" si="131"/>
        <v>41299.131423611114</v>
      </c>
      <c r="T2092" s="12">
        <f t="shared" si="133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2"/>
        <v>1.2046777777777777</v>
      </c>
      <c r="P2093" s="7">
        <f t="shared" si="130"/>
        <v>88.147154471544724</v>
      </c>
      <c r="Q2093" t="s">
        <v>8314</v>
      </c>
      <c r="R2093" t="s">
        <v>8334</v>
      </c>
      <c r="S2093" s="12">
        <f t="shared" si="131"/>
        <v>40555.072662037033</v>
      </c>
      <c r="T2093" s="12">
        <f t="shared" si="133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2"/>
        <v>1.0128333333333333</v>
      </c>
      <c r="P2094" s="7">
        <f t="shared" si="130"/>
        <v>110.49090909090908</v>
      </c>
      <c r="Q2094" t="s">
        <v>8314</v>
      </c>
      <c r="R2094" t="s">
        <v>8334</v>
      </c>
      <c r="S2094" s="12">
        <f t="shared" si="131"/>
        <v>40763.457546296297</v>
      </c>
      <c r="T2094" s="12">
        <f t="shared" si="133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2"/>
        <v>1.0246666666666666</v>
      </c>
      <c r="P2095" s="7">
        <f t="shared" si="130"/>
        <v>66.826086956521735</v>
      </c>
      <c r="Q2095" t="s">
        <v>8314</v>
      </c>
      <c r="R2095" t="s">
        <v>8334</v>
      </c>
      <c r="S2095" s="12">
        <f t="shared" si="131"/>
        <v>41205.604537037041</v>
      </c>
      <c r="T2095" s="12">
        <f t="shared" si="133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2"/>
        <v>1.2054285714285715</v>
      </c>
      <c r="P2096" s="7">
        <f t="shared" si="130"/>
        <v>58.597222222222221</v>
      </c>
      <c r="Q2096" t="s">
        <v>8314</v>
      </c>
      <c r="R2096" t="s">
        <v>8334</v>
      </c>
      <c r="S2096" s="12">
        <f t="shared" si="131"/>
        <v>40938.77002314815</v>
      </c>
      <c r="T2096" s="12">
        <f t="shared" si="133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2"/>
        <v>1</v>
      </c>
      <c r="P2097" s="7">
        <f t="shared" si="130"/>
        <v>113.63636363636364</v>
      </c>
      <c r="Q2097" t="s">
        <v>8314</v>
      </c>
      <c r="R2097" t="s">
        <v>8334</v>
      </c>
      <c r="S2097" s="12">
        <f t="shared" si="131"/>
        <v>40758.483483796292</v>
      </c>
      <c r="T2097" s="12">
        <f t="shared" si="133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2"/>
        <v>1.0166666666666666</v>
      </c>
      <c r="P2098" s="7">
        <f t="shared" si="130"/>
        <v>43.571428571428569</v>
      </c>
      <c r="Q2098" t="s">
        <v>8314</v>
      </c>
      <c r="R2098" t="s">
        <v>8334</v>
      </c>
      <c r="S2098" s="12">
        <f t="shared" si="131"/>
        <v>41192.508506944447</v>
      </c>
      <c r="T2098" s="12">
        <f t="shared" si="133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2"/>
        <v>1</v>
      </c>
      <c r="P2099" s="7">
        <f t="shared" si="130"/>
        <v>78.94736842105263</v>
      </c>
      <c r="Q2099" t="s">
        <v>8314</v>
      </c>
      <c r="R2099" t="s">
        <v>8334</v>
      </c>
      <c r="S2099" s="12">
        <f t="shared" si="131"/>
        <v>40818.33489583333</v>
      </c>
      <c r="T2099" s="12">
        <f t="shared" si="133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2"/>
        <v>1.0033333333333334</v>
      </c>
      <c r="P2100" s="7">
        <f t="shared" si="130"/>
        <v>188.125</v>
      </c>
      <c r="Q2100" t="s">
        <v>8314</v>
      </c>
      <c r="R2100" t="s">
        <v>8334</v>
      </c>
      <c r="S2100" s="12">
        <f t="shared" si="131"/>
        <v>40945.86383101852</v>
      </c>
      <c r="T2100" s="12">
        <f t="shared" si="133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2"/>
        <v>1.3236666666666668</v>
      </c>
      <c r="P2101" s="7">
        <f t="shared" si="130"/>
        <v>63.031746031746032</v>
      </c>
      <c r="Q2101" t="s">
        <v>8314</v>
      </c>
      <c r="R2101" t="s">
        <v>8334</v>
      </c>
      <c r="S2101" s="12">
        <f t="shared" si="131"/>
        <v>42173.496342592596</v>
      </c>
      <c r="T2101" s="12">
        <f t="shared" si="133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2"/>
        <v>1.3666666666666667</v>
      </c>
      <c r="P2102" s="7">
        <f t="shared" si="130"/>
        <v>30.37037037037037</v>
      </c>
      <c r="Q2102" t="s">
        <v>8314</v>
      </c>
      <c r="R2102" t="s">
        <v>8334</v>
      </c>
      <c r="S2102" s="12">
        <f t="shared" si="131"/>
        <v>41074.584965277776</v>
      </c>
      <c r="T2102" s="12">
        <f t="shared" si="133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2"/>
        <v>1.1325000000000001</v>
      </c>
      <c r="P2103" s="7">
        <f t="shared" si="130"/>
        <v>51.477272727272727</v>
      </c>
      <c r="Q2103" t="s">
        <v>8314</v>
      </c>
      <c r="R2103" t="s">
        <v>8334</v>
      </c>
      <c r="S2103" s="12">
        <f t="shared" si="131"/>
        <v>40891.899467592593</v>
      </c>
      <c r="T2103" s="12">
        <f t="shared" si="133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2"/>
        <v>1.36</v>
      </c>
      <c r="P2104" s="7">
        <f t="shared" si="130"/>
        <v>35.789473684210527</v>
      </c>
      <c r="Q2104" t="s">
        <v>8314</v>
      </c>
      <c r="R2104" t="s">
        <v>8334</v>
      </c>
      <c r="S2104" s="12">
        <f t="shared" si="131"/>
        <v>40638.618611111109</v>
      </c>
      <c r="T2104" s="12">
        <f t="shared" si="133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2"/>
        <v>1.4612318374694613</v>
      </c>
      <c r="P2105" s="7">
        <f t="shared" si="130"/>
        <v>98.817391304347822</v>
      </c>
      <c r="Q2105" t="s">
        <v>8314</v>
      </c>
      <c r="R2105" t="s">
        <v>8334</v>
      </c>
      <c r="S2105" s="12">
        <f t="shared" si="131"/>
        <v>41192.504942129628</v>
      </c>
      <c r="T2105" s="12">
        <f t="shared" si="133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2"/>
        <v>1.2949999999999999</v>
      </c>
      <c r="P2106" s="7">
        <f t="shared" si="130"/>
        <v>28</v>
      </c>
      <c r="Q2106" t="s">
        <v>8314</v>
      </c>
      <c r="R2106" t="s">
        <v>8334</v>
      </c>
      <c r="S2106" s="12">
        <f t="shared" si="131"/>
        <v>41393.824467592596</v>
      </c>
      <c r="T2106" s="12">
        <f t="shared" si="133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2"/>
        <v>2.54</v>
      </c>
      <c r="P2107" s="7">
        <f t="shared" si="130"/>
        <v>51.313131313131315</v>
      </c>
      <c r="Q2107" t="s">
        <v>8314</v>
      </c>
      <c r="R2107" t="s">
        <v>8334</v>
      </c>
      <c r="S2107" s="12">
        <f t="shared" si="131"/>
        <v>41951.538807870369</v>
      </c>
      <c r="T2107" s="12">
        <f t="shared" si="133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2"/>
        <v>1.0704545454545455</v>
      </c>
      <c r="P2108" s="7">
        <f t="shared" si="130"/>
        <v>53.522727272727273</v>
      </c>
      <c r="Q2108" t="s">
        <v>8314</v>
      </c>
      <c r="R2108" t="s">
        <v>8334</v>
      </c>
      <c r="S2108" s="12">
        <f t="shared" si="131"/>
        <v>41269.96497685185</v>
      </c>
      <c r="T2108" s="12">
        <f t="shared" si="133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2"/>
        <v>1.0773299999999999</v>
      </c>
      <c r="P2109" s="7">
        <f t="shared" si="130"/>
        <v>37.149310344827583</v>
      </c>
      <c r="Q2109" t="s">
        <v>8314</v>
      </c>
      <c r="R2109" t="s">
        <v>8334</v>
      </c>
      <c r="S2109" s="12">
        <f t="shared" si="131"/>
        <v>41934.46056712963</v>
      </c>
      <c r="T2109" s="12">
        <f t="shared" si="133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2"/>
        <v>1.0731250000000001</v>
      </c>
      <c r="P2110" s="7">
        <f t="shared" si="130"/>
        <v>89.895287958115176</v>
      </c>
      <c r="Q2110" t="s">
        <v>8314</v>
      </c>
      <c r="R2110" t="s">
        <v>8334</v>
      </c>
      <c r="S2110" s="12">
        <f t="shared" si="131"/>
        <v>41134.925694444442</v>
      </c>
      <c r="T2110" s="12">
        <f t="shared" si="133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2"/>
        <v>1.06525</v>
      </c>
      <c r="P2111" s="7">
        <f t="shared" si="130"/>
        <v>106.52500000000001</v>
      </c>
      <c r="Q2111" t="s">
        <v>8314</v>
      </c>
      <c r="R2111" t="s">
        <v>8334</v>
      </c>
      <c r="S2111" s="12">
        <f t="shared" si="131"/>
        <v>42160.458530092597</v>
      </c>
      <c r="T2111" s="12">
        <f t="shared" si="133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2"/>
        <v>1.0035000000000001</v>
      </c>
      <c r="P2112" s="7">
        <f t="shared" si="130"/>
        <v>52.815789473684212</v>
      </c>
      <c r="Q2112" t="s">
        <v>8314</v>
      </c>
      <c r="R2112" t="s">
        <v>8334</v>
      </c>
      <c r="S2112" s="12">
        <f t="shared" si="131"/>
        <v>41759.420937499999</v>
      </c>
      <c r="T2112" s="12">
        <f t="shared" si="133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2"/>
        <v>1.0649999999999999</v>
      </c>
      <c r="P2113" s="7">
        <f t="shared" ref="P2113:P2176" si="134">IFERROR(E2113/L2113,0)</f>
        <v>54.615384615384613</v>
      </c>
      <c r="Q2113" t="s">
        <v>8314</v>
      </c>
      <c r="R2113" t="s">
        <v>8334</v>
      </c>
      <c r="S2113" s="12">
        <f t="shared" si="131"/>
        <v>40702.947048611109</v>
      </c>
      <c r="T2113" s="12">
        <f t="shared" si="133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2"/>
        <v>1</v>
      </c>
      <c r="P2114" s="7">
        <f t="shared" si="134"/>
        <v>27.272727272727273</v>
      </c>
      <c r="Q2114" t="s">
        <v>8314</v>
      </c>
      <c r="R2114" t="s">
        <v>8334</v>
      </c>
      <c r="S2114" s="12">
        <f t="shared" si="131"/>
        <v>41365.678159722222</v>
      </c>
      <c r="T2114" s="12">
        <f t="shared" si="133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7">
        <f t="shared" si="134"/>
        <v>68.598130841121488</v>
      </c>
      <c r="Q2115" t="s">
        <v>8314</v>
      </c>
      <c r="R2115" t="s">
        <v>8334</v>
      </c>
      <c r="S2115" s="12">
        <f t="shared" ref="S2115:T2178" si="135">(((J2115/60)/60)/24)+DATE(1970,1,1)+(-6/24)</f>
        <v>41870.61546296296</v>
      </c>
      <c r="T2115" s="12">
        <f t="shared" si="133"/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4"/>
        <v>35.612244897959187</v>
      </c>
      <c r="Q2116" t="s">
        <v>8314</v>
      </c>
      <c r="R2116" t="s">
        <v>8334</v>
      </c>
      <c r="S2116" s="12">
        <f t="shared" si="135"/>
        <v>40458.565625000003</v>
      </c>
      <c r="T2116" s="12">
        <f t="shared" si="13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4"/>
        <v>94.027777777777771</v>
      </c>
      <c r="Q2117" t="s">
        <v>8314</v>
      </c>
      <c r="R2117" t="s">
        <v>8334</v>
      </c>
      <c r="S2117" s="12">
        <f t="shared" si="135"/>
        <v>40563.831030092595</v>
      </c>
      <c r="T2117" s="12">
        <f t="shared" si="13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4"/>
        <v>526.45652173913038</v>
      </c>
      <c r="Q2118" t="s">
        <v>8314</v>
      </c>
      <c r="R2118" t="s">
        <v>8334</v>
      </c>
      <c r="S2118" s="12">
        <f t="shared" si="135"/>
        <v>41136.527812500004</v>
      </c>
      <c r="T2118" s="12">
        <f t="shared" si="13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ref="O2119:O2182" si="136">(E2119/D2119)</f>
        <v>1.4775</v>
      </c>
      <c r="P2119" s="7">
        <f t="shared" si="134"/>
        <v>50.657142857142858</v>
      </c>
      <c r="Q2119" t="s">
        <v>8314</v>
      </c>
      <c r="R2119" t="s">
        <v>8334</v>
      </c>
      <c r="S2119" s="12">
        <f t="shared" si="135"/>
        <v>42289.809594907405</v>
      </c>
      <c r="T2119" s="12">
        <f t="shared" si="13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6"/>
        <v>1.3461099999999999</v>
      </c>
      <c r="P2120" s="7">
        <f t="shared" si="134"/>
        <v>79.182941176470578</v>
      </c>
      <c r="Q2120" t="s">
        <v>8314</v>
      </c>
      <c r="R2120" t="s">
        <v>8334</v>
      </c>
      <c r="S2120" s="12">
        <f t="shared" si="135"/>
        <v>40718.589537037034</v>
      </c>
      <c r="T2120" s="12">
        <f t="shared" si="13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6"/>
        <v>1.0075000000000001</v>
      </c>
      <c r="P2121" s="7">
        <f t="shared" si="134"/>
        <v>91.590909090909093</v>
      </c>
      <c r="Q2121" t="s">
        <v>8314</v>
      </c>
      <c r="R2121" t="s">
        <v>8334</v>
      </c>
      <c r="S2121" s="12">
        <f t="shared" si="135"/>
        <v>41106.880150462966</v>
      </c>
      <c r="T2121" s="12">
        <f t="shared" ref="T2121:T2184" si="137">(((I2121/60)/60)/24)+DATE(1970,1,1)+(-6/24)</f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6"/>
        <v>1.00880375</v>
      </c>
      <c r="P2122" s="7">
        <f t="shared" si="134"/>
        <v>116.96275362318841</v>
      </c>
      <c r="Q2122" t="s">
        <v>8314</v>
      </c>
      <c r="R2122" t="s">
        <v>8334</v>
      </c>
      <c r="S2122" s="12">
        <f t="shared" si="135"/>
        <v>41591.714537037034</v>
      </c>
      <c r="T2122" s="12">
        <f t="shared" si="137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6"/>
        <v>5.6800000000000002E-3</v>
      </c>
      <c r="P2123" s="7">
        <f t="shared" si="134"/>
        <v>28.4</v>
      </c>
      <c r="Q2123" t="s">
        <v>8314</v>
      </c>
      <c r="R2123" t="s">
        <v>8334</v>
      </c>
      <c r="S2123" s="12">
        <f t="shared" si="135"/>
        <v>42716.4924537037</v>
      </c>
      <c r="T2123" s="12">
        <f t="shared" si="137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6"/>
        <v>3.875E-3</v>
      </c>
      <c r="P2124" s="7">
        <f t="shared" si="134"/>
        <v>103.33333333333333</v>
      </c>
      <c r="Q2124" t="s">
        <v>8312</v>
      </c>
      <c r="R2124" t="s">
        <v>8338</v>
      </c>
      <c r="S2124" s="12">
        <f t="shared" si="135"/>
        <v>42712.050567129627</v>
      </c>
      <c r="T2124" s="12">
        <f t="shared" si="137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6"/>
        <v>0.1</v>
      </c>
      <c r="P2125" s="7">
        <f t="shared" si="134"/>
        <v>10</v>
      </c>
      <c r="Q2125" t="s">
        <v>8312</v>
      </c>
      <c r="R2125" t="s">
        <v>8338</v>
      </c>
      <c r="S2125" s="12">
        <f t="shared" si="135"/>
        <v>40198.174849537041</v>
      </c>
      <c r="T2125" s="12">
        <f t="shared" si="137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6"/>
        <v>0.10454545454545454</v>
      </c>
      <c r="P2126" s="7">
        <f t="shared" si="134"/>
        <v>23</v>
      </c>
      <c r="Q2126" t="s">
        <v>8312</v>
      </c>
      <c r="R2126" t="s">
        <v>8338</v>
      </c>
      <c r="S2126" s="12">
        <f t="shared" si="135"/>
        <v>40463.778182870366</v>
      </c>
      <c r="T2126" s="12">
        <f t="shared" si="137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6"/>
        <v>1.4200000000000001E-2</v>
      </c>
      <c r="P2127" s="7">
        <f t="shared" si="134"/>
        <v>31.555555555555557</v>
      </c>
      <c r="Q2127" t="s">
        <v>8312</v>
      </c>
      <c r="R2127" t="s">
        <v>8338</v>
      </c>
      <c r="S2127" s="12">
        <f t="shared" si="135"/>
        <v>42190.773530092592</v>
      </c>
      <c r="T2127" s="12">
        <f t="shared" si="137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6"/>
        <v>5.0000000000000001E-4</v>
      </c>
      <c r="P2128" s="7">
        <f t="shared" si="134"/>
        <v>5</v>
      </c>
      <c r="Q2128" t="s">
        <v>8312</v>
      </c>
      <c r="R2128" t="s">
        <v>8338</v>
      </c>
      <c r="S2128" s="12">
        <f t="shared" si="135"/>
        <v>41951.723229166666</v>
      </c>
      <c r="T2128" s="12">
        <f t="shared" si="137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6"/>
        <v>0.28842857142857142</v>
      </c>
      <c r="P2129" s="7">
        <f t="shared" si="134"/>
        <v>34.220338983050844</v>
      </c>
      <c r="Q2129" t="s">
        <v>8312</v>
      </c>
      <c r="R2129" t="s">
        <v>8338</v>
      </c>
      <c r="S2129" s="12">
        <f t="shared" si="135"/>
        <v>42045.25535879629</v>
      </c>
      <c r="T2129" s="12">
        <f t="shared" si="137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6"/>
        <v>1.6666666666666668E-3</v>
      </c>
      <c r="P2130" s="7">
        <f t="shared" si="134"/>
        <v>25</v>
      </c>
      <c r="Q2130" t="s">
        <v>8312</v>
      </c>
      <c r="R2130" t="s">
        <v>8338</v>
      </c>
      <c r="S2130" s="12">
        <f t="shared" si="135"/>
        <v>41843.522789351853</v>
      </c>
      <c r="T2130" s="12">
        <f t="shared" si="137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6"/>
        <v>0.11799999999999999</v>
      </c>
      <c r="P2131" s="7">
        <f t="shared" si="134"/>
        <v>19.666666666666668</v>
      </c>
      <c r="Q2131" t="s">
        <v>8312</v>
      </c>
      <c r="R2131" t="s">
        <v>8338</v>
      </c>
      <c r="S2131" s="12">
        <f t="shared" si="135"/>
        <v>42408.774305555555</v>
      </c>
      <c r="T2131" s="12">
        <f t="shared" si="137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6"/>
        <v>2.0238095238095236E-3</v>
      </c>
      <c r="P2132" s="7">
        <f t="shared" si="134"/>
        <v>21.25</v>
      </c>
      <c r="Q2132" t="s">
        <v>8312</v>
      </c>
      <c r="R2132" t="s">
        <v>8338</v>
      </c>
      <c r="S2132" s="12">
        <f t="shared" si="135"/>
        <v>41831.836377314816</v>
      </c>
      <c r="T2132" s="12">
        <f t="shared" si="137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6"/>
        <v>0.05</v>
      </c>
      <c r="P2133" s="7">
        <f t="shared" si="134"/>
        <v>8.3333333333333339</v>
      </c>
      <c r="Q2133" t="s">
        <v>8312</v>
      </c>
      <c r="R2133" t="s">
        <v>8338</v>
      </c>
      <c r="S2133" s="12">
        <f t="shared" si="135"/>
        <v>42166.957071759258</v>
      </c>
      <c r="T2133" s="12">
        <f t="shared" si="137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6"/>
        <v>2.1129899999999997E-2</v>
      </c>
      <c r="P2134" s="7">
        <f t="shared" si="134"/>
        <v>21.34333333333333</v>
      </c>
      <c r="Q2134" t="s">
        <v>8312</v>
      </c>
      <c r="R2134" t="s">
        <v>8338</v>
      </c>
      <c r="S2134" s="12">
        <f t="shared" si="135"/>
        <v>41643.237175925926</v>
      </c>
      <c r="T2134" s="12">
        <f t="shared" si="137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6"/>
        <v>1.6E-2</v>
      </c>
      <c r="P2135" s="7">
        <f t="shared" si="134"/>
        <v>5.333333333333333</v>
      </c>
      <c r="Q2135" t="s">
        <v>8312</v>
      </c>
      <c r="R2135" t="s">
        <v>8338</v>
      </c>
      <c r="S2135" s="12">
        <f t="shared" si="135"/>
        <v>40618.847210648149</v>
      </c>
      <c r="T2135" s="12">
        <f t="shared" si="137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6"/>
        <v>1.7333333333333333E-2</v>
      </c>
      <c r="P2136" s="7">
        <f t="shared" si="134"/>
        <v>34.666666666666664</v>
      </c>
      <c r="Q2136" t="s">
        <v>8312</v>
      </c>
      <c r="R2136" t="s">
        <v>8338</v>
      </c>
      <c r="S2136" s="12">
        <f t="shared" si="135"/>
        <v>41361.636469907404</v>
      </c>
      <c r="T2136" s="12">
        <f t="shared" si="137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6"/>
        <v>9.5600000000000004E-2</v>
      </c>
      <c r="P2137" s="7">
        <f t="shared" si="134"/>
        <v>21.727272727272727</v>
      </c>
      <c r="Q2137" t="s">
        <v>8312</v>
      </c>
      <c r="R2137" t="s">
        <v>8338</v>
      </c>
      <c r="S2137" s="12">
        <f t="shared" si="135"/>
        <v>41156.713344907403</v>
      </c>
      <c r="T2137" s="12">
        <f t="shared" si="137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6"/>
        <v>5.9612499999999998E-4</v>
      </c>
      <c r="P2138" s="7">
        <f t="shared" si="134"/>
        <v>11.922499999999999</v>
      </c>
      <c r="Q2138" t="s">
        <v>8312</v>
      </c>
      <c r="R2138" t="s">
        <v>8338</v>
      </c>
      <c r="S2138" s="12">
        <f t="shared" si="135"/>
        <v>41536.259097222224</v>
      </c>
      <c r="T2138" s="12">
        <f t="shared" si="137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6"/>
        <v>0.28405999999999998</v>
      </c>
      <c r="P2139" s="7">
        <f t="shared" si="134"/>
        <v>26.59737827715356</v>
      </c>
      <c r="Q2139" t="s">
        <v>8312</v>
      </c>
      <c r="R2139" t="s">
        <v>8338</v>
      </c>
      <c r="S2139" s="12">
        <f t="shared" si="135"/>
        <v>41948.521168981482</v>
      </c>
      <c r="T2139" s="12">
        <f t="shared" si="137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6"/>
        <v>0.128</v>
      </c>
      <c r="P2140" s="7">
        <f t="shared" si="134"/>
        <v>10.666666666666666</v>
      </c>
      <c r="Q2140" t="s">
        <v>8312</v>
      </c>
      <c r="R2140" t="s">
        <v>8338</v>
      </c>
      <c r="S2140" s="12">
        <f t="shared" si="135"/>
        <v>41556.763182870374</v>
      </c>
      <c r="T2140" s="12">
        <f t="shared" si="137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6"/>
        <v>5.4199999999999998E-2</v>
      </c>
      <c r="P2141" s="7">
        <f t="shared" si="134"/>
        <v>29.035714285714285</v>
      </c>
      <c r="Q2141" t="s">
        <v>8312</v>
      </c>
      <c r="R2141" t="s">
        <v>8338</v>
      </c>
      <c r="S2141" s="12">
        <f t="shared" si="135"/>
        <v>42647.500092592592</v>
      </c>
      <c r="T2141" s="12">
        <f t="shared" si="137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6"/>
        <v>1.1199999999999999E-3</v>
      </c>
      <c r="P2142" s="7">
        <f t="shared" si="134"/>
        <v>50.909090909090907</v>
      </c>
      <c r="Q2142" t="s">
        <v>8312</v>
      </c>
      <c r="R2142" t="s">
        <v>8338</v>
      </c>
      <c r="S2142" s="12">
        <f t="shared" si="135"/>
        <v>41255.583611111113</v>
      </c>
      <c r="T2142" s="12">
        <f t="shared" si="137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6"/>
        <v>0</v>
      </c>
      <c r="P2143" s="7">
        <f t="shared" si="134"/>
        <v>0</v>
      </c>
      <c r="Q2143" t="s">
        <v>8312</v>
      </c>
      <c r="R2143" t="s">
        <v>8338</v>
      </c>
      <c r="S2143" s="12">
        <f t="shared" si="135"/>
        <v>41926.985636574071</v>
      </c>
      <c r="T2143" s="12">
        <f t="shared" si="137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6"/>
        <v>5.7238095238095241E-2</v>
      </c>
      <c r="P2144" s="7">
        <f t="shared" si="134"/>
        <v>50.083333333333336</v>
      </c>
      <c r="Q2144" t="s">
        <v>8312</v>
      </c>
      <c r="R2144" t="s">
        <v>8338</v>
      </c>
      <c r="S2144" s="12">
        <f t="shared" si="135"/>
        <v>42340.451504629629</v>
      </c>
      <c r="T2144" s="12">
        <f t="shared" si="137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6"/>
        <v>0.1125</v>
      </c>
      <c r="P2145" s="7">
        <f t="shared" si="134"/>
        <v>45</v>
      </c>
      <c r="Q2145" t="s">
        <v>8312</v>
      </c>
      <c r="R2145" t="s">
        <v>8338</v>
      </c>
      <c r="S2145" s="12">
        <f t="shared" si="135"/>
        <v>40332.636712962965</v>
      </c>
      <c r="T2145" s="12">
        <f t="shared" si="137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6"/>
        <v>1.7098591549295775E-2</v>
      </c>
      <c r="P2146" s="7">
        <f t="shared" si="134"/>
        <v>25.291666666666668</v>
      </c>
      <c r="Q2146" t="s">
        <v>8312</v>
      </c>
      <c r="R2146" t="s">
        <v>8338</v>
      </c>
      <c r="S2146" s="12">
        <f t="shared" si="135"/>
        <v>41499.296759259261</v>
      </c>
      <c r="T2146" s="12">
        <f t="shared" si="137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6"/>
        <v>0.30433333333333334</v>
      </c>
      <c r="P2147" s="7">
        <f t="shared" si="134"/>
        <v>51.292134831460672</v>
      </c>
      <c r="Q2147" t="s">
        <v>8312</v>
      </c>
      <c r="R2147" t="s">
        <v>8338</v>
      </c>
      <c r="S2147" s="12">
        <f t="shared" si="135"/>
        <v>41574.987430555557</v>
      </c>
      <c r="T2147" s="12">
        <f t="shared" si="137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6"/>
        <v>2.0000000000000001E-4</v>
      </c>
      <c r="P2148" s="7">
        <f t="shared" si="134"/>
        <v>1</v>
      </c>
      <c r="Q2148" t="s">
        <v>8312</v>
      </c>
      <c r="R2148" t="s">
        <v>8338</v>
      </c>
      <c r="S2148" s="12">
        <f t="shared" si="135"/>
        <v>42397.429513888885</v>
      </c>
      <c r="T2148" s="12">
        <f t="shared" si="137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6"/>
        <v>6.9641025641025639E-3</v>
      </c>
      <c r="P2149" s="7">
        <f t="shared" si="134"/>
        <v>49.381818181818183</v>
      </c>
      <c r="Q2149" t="s">
        <v>8312</v>
      </c>
      <c r="R2149" t="s">
        <v>8338</v>
      </c>
      <c r="S2149" s="12">
        <f t="shared" si="135"/>
        <v>41927.045694444445</v>
      </c>
      <c r="T2149" s="12">
        <f t="shared" si="137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6"/>
        <v>0.02</v>
      </c>
      <c r="P2150" s="7">
        <f t="shared" si="134"/>
        <v>1</v>
      </c>
      <c r="Q2150" t="s">
        <v>8312</v>
      </c>
      <c r="R2150" t="s">
        <v>8338</v>
      </c>
      <c r="S2150" s="12">
        <f t="shared" si="135"/>
        <v>42066.483587962968</v>
      </c>
      <c r="T2150" s="12">
        <f t="shared" si="137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6"/>
        <v>0</v>
      </c>
      <c r="P2151" s="7">
        <f t="shared" si="134"/>
        <v>0</v>
      </c>
      <c r="Q2151" t="s">
        <v>8312</v>
      </c>
      <c r="R2151" t="s">
        <v>8338</v>
      </c>
      <c r="S2151" s="12">
        <f t="shared" si="135"/>
        <v>40354.774953703702</v>
      </c>
      <c r="T2151" s="12">
        <f t="shared" si="137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6"/>
        <v>8.0999999999999996E-3</v>
      </c>
      <c r="P2152" s="7">
        <f t="shared" si="134"/>
        <v>101.25</v>
      </c>
      <c r="Q2152" t="s">
        <v>8312</v>
      </c>
      <c r="R2152" t="s">
        <v>8338</v>
      </c>
      <c r="S2152" s="12">
        <f t="shared" si="135"/>
        <v>42534.034710648149</v>
      </c>
      <c r="T2152" s="12">
        <f t="shared" si="137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6"/>
        <v>2.6222222222222224E-3</v>
      </c>
      <c r="P2153" s="7">
        <f t="shared" si="134"/>
        <v>19.666666666666668</v>
      </c>
      <c r="Q2153" t="s">
        <v>8312</v>
      </c>
      <c r="R2153" t="s">
        <v>8338</v>
      </c>
      <c r="S2153" s="12">
        <f t="shared" si="135"/>
        <v>42520.597384259265</v>
      </c>
      <c r="T2153" s="12">
        <f t="shared" si="137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6"/>
        <v>1.6666666666666668E-3</v>
      </c>
      <c r="P2154" s="7">
        <f t="shared" si="134"/>
        <v>12.5</v>
      </c>
      <c r="Q2154" t="s">
        <v>8312</v>
      </c>
      <c r="R2154" t="s">
        <v>8338</v>
      </c>
      <c r="S2154" s="12">
        <f t="shared" si="135"/>
        <v>41683.582280092596</v>
      </c>
      <c r="T2154" s="12">
        <f t="shared" si="137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6"/>
        <v>9.1244548809124457E-5</v>
      </c>
      <c r="P2155" s="7">
        <f t="shared" si="134"/>
        <v>8.5</v>
      </c>
      <c r="Q2155" t="s">
        <v>8312</v>
      </c>
      <c r="R2155" t="s">
        <v>8338</v>
      </c>
      <c r="S2155" s="12">
        <f t="shared" si="135"/>
        <v>41974.661087962959</v>
      </c>
      <c r="T2155" s="12">
        <f t="shared" si="137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6"/>
        <v>8.0000000000000002E-3</v>
      </c>
      <c r="P2156" s="7">
        <f t="shared" si="134"/>
        <v>1</v>
      </c>
      <c r="Q2156" t="s">
        <v>8312</v>
      </c>
      <c r="R2156" t="s">
        <v>8338</v>
      </c>
      <c r="S2156" s="12">
        <f t="shared" si="135"/>
        <v>41647.382256944446</v>
      </c>
      <c r="T2156" s="12">
        <f t="shared" si="137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6"/>
        <v>2.3E-2</v>
      </c>
      <c r="P2157" s="7">
        <f t="shared" si="134"/>
        <v>23</v>
      </c>
      <c r="Q2157" t="s">
        <v>8312</v>
      </c>
      <c r="R2157" t="s">
        <v>8338</v>
      </c>
      <c r="S2157" s="12">
        <f t="shared" si="135"/>
        <v>42430.497511574074</v>
      </c>
      <c r="T2157" s="12">
        <f t="shared" si="137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6"/>
        <v>2.6660714285714284E-2</v>
      </c>
      <c r="P2158" s="7">
        <f t="shared" si="134"/>
        <v>17.987951807228917</v>
      </c>
      <c r="Q2158" t="s">
        <v>8312</v>
      </c>
      <c r="R2158" t="s">
        <v>8338</v>
      </c>
      <c r="S2158" s="12">
        <f t="shared" si="135"/>
        <v>41488.60423611111</v>
      </c>
      <c r="T2158" s="12">
        <f t="shared" si="137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6"/>
        <v>0.28192</v>
      </c>
      <c r="P2159" s="7">
        <f t="shared" si="134"/>
        <v>370.94736842105266</v>
      </c>
      <c r="Q2159" t="s">
        <v>8312</v>
      </c>
      <c r="R2159" t="s">
        <v>8338</v>
      </c>
      <c r="S2159" s="12">
        <f t="shared" si="135"/>
        <v>42694.73128472222</v>
      </c>
      <c r="T2159" s="12">
        <f t="shared" si="137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6"/>
        <v>6.5900366666666668E-2</v>
      </c>
      <c r="P2160" s="7">
        <f t="shared" si="134"/>
        <v>63.569485530546629</v>
      </c>
      <c r="Q2160" t="s">
        <v>8312</v>
      </c>
      <c r="R2160" t="s">
        <v>8338</v>
      </c>
      <c r="S2160" s="12">
        <f t="shared" si="135"/>
        <v>41264.603865740741</v>
      </c>
      <c r="T2160" s="12">
        <f t="shared" si="137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6"/>
        <v>7.2222222222222219E-3</v>
      </c>
      <c r="P2161" s="7">
        <f t="shared" si="134"/>
        <v>13</v>
      </c>
      <c r="Q2161" t="s">
        <v>8312</v>
      </c>
      <c r="R2161" t="s">
        <v>8338</v>
      </c>
      <c r="S2161" s="12">
        <f t="shared" si="135"/>
        <v>40710.481180555551</v>
      </c>
      <c r="T2161" s="12">
        <f t="shared" si="137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6"/>
        <v>8.5000000000000006E-3</v>
      </c>
      <c r="P2162" s="7">
        <f t="shared" si="134"/>
        <v>5.3125</v>
      </c>
      <c r="Q2162" t="s">
        <v>8312</v>
      </c>
      <c r="R2162" t="s">
        <v>8338</v>
      </c>
      <c r="S2162" s="12">
        <f t="shared" si="135"/>
        <v>41018.461863425924</v>
      </c>
      <c r="T2162" s="12">
        <f t="shared" si="137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6"/>
        <v>1.1575</v>
      </c>
      <c r="P2163" s="7">
        <f t="shared" si="134"/>
        <v>35.615384615384613</v>
      </c>
      <c r="Q2163" t="s">
        <v>8312</v>
      </c>
      <c r="R2163" t="s">
        <v>8338</v>
      </c>
      <c r="S2163" s="12">
        <f t="shared" si="135"/>
        <v>42240.602534722217</v>
      </c>
      <c r="T2163" s="12">
        <f t="shared" si="137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6"/>
        <v>1.1226666666666667</v>
      </c>
      <c r="P2164" s="7">
        <f t="shared" si="134"/>
        <v>87.103448275862064</v>
      </c>
      <c r="Q2164" t="s">
        <v>8314</v>
      </c>
      <c r="R2164" t="s">
        <v>8311</v>
      </c>
      <c r="S2164" s="12">
        <f t="shared" si="135"/>
        <v>41813.516099537039</v>
      </c>
      <c r="T2164" s="12">
        <f t="shared" si="137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6"/>
        <v>1.3220000000000001</v>
      </c>
      <c r="P2165" s="7">
        <f t="shared" si="134"/>
        <v>75.11363636363636</v>
      </c>
      <c r="Q2165" t="s">
        <v>8314</v>
      </c>
      <c r="R2165" t="s">
        <v>8311</v>
      </c>
      <c r="S2165" s="12">
        <f t="shared" si="135"/>
        <v>42111.649537037039</v>
      </c>
      <c r="T2165" s="12">
        <f t="shared" si="137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6"/>
        <v>1.0263636363636364</v>
      </c>
      <c r="P2166" s="7">
        <f t="shared" si="134"/>
        <v>68.01204819277109</v>
      </c>
      <c r="Q2166" t="s">
        <v>8314</v>
      </c>
      <c r="R2166" t="s">
        <v>8311</v>
      </c>
      <c r="S2166" s="12">
        <f t="shared" si="135"/>
        <v>42515.46775462963</v>
      </c>
      <c r="T2166" s="12">
        <f t="shared" si="137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6"/>
        <v>1.3864000000000001</v>
      </c>
      <c r="P2167" s="7">
        <f t="shared" si="134"/>
        <v>29.623931623931625</v>
      </c>
      <c r="Q2167" t="s">
        <v>8314</v>
      </c>
      <c r="R2167" t="s">
        <v>8311</v>
      </c>
      <c r="S2167" s="12">
        <f t="shared" si="135"/>
        <v>42438.417071759264</v>
      </c>
      <c r="T2167" s="12">
        <f t="shared" si="137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6"/>
        <v>1.466</v>
      </c>
      <c r="P2168" s="7">
        <f t="shared" si="134"/>
        <v>91.625</v>
      </c>
      <c r="Q2168" t="s">
        <v>8314</v>
      </c>
      <c r="R2168" t="s">
        <v>8311</v>
      </c>
      <c r="S2168" s="12">
        <f t="shared" si="135"/>
        <v>41933.588171296295</v>
      </c>
      <c r="T2168" s="12">
        <f t="shared" si="137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6"/>
        <v>1.2</v>
      </c>
      <c r="P2169" s="7">
        <f t="shared" si="134"/>
        <v>22.5</v>
      </c>
      <c r="Q2169" t="s">
        <v>8314</v>
      </c>
      <c r="R2169" t="s">
        <v>8311</v>
      </c>
      <c r="S2169" s="12">
        <f t="shared" si="135"/>
        <v>41152.816400462965</v>
      </c>
      <c r="T2169" s="12">
        <f t="shared" si="137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6"/>
        <v>1.215816111111111</v>
      </c>
      <c r="P2170" s="7">
        <f t="shared" si="134"/>
        <v>64.366735294117646</v>
      </c>
      <c r="Q2170" t="s">
        <v>8314</v>
      </c>
      <c r="R2170" t="s">
        <v>8311</v>
      </c>
      <c r="S2170" s="12">
        <f t="shared" si="135"/>
        <v>42745.350243055553</v>
      </c>
      <c r="T2170" s="12">
        <f t="shared" si="137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6"/>
        <v>1</v>
      </c>
      <c r="P2171" s="7">
        <f t="shared" si="134"/>
        <v>21.857142857142858</v>
      </c>
      <c r="Q2171" t="s">
        <v>8314</v>
      </c>
      <c r="R2171" t="s">
        <v>8311</v>
      </c>
      <c r="S2171" s="12">
        <f t="shared" si="135"/>
        <v>42793.450821759259</v>
      </c>
      <c r="T2171" s="12">
        <f t="shared" si="137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6"/>
        <v>1.8085714285714285</v>
      </c>
      <c r="P2172" s="7">
        <f t="shared" si="134"/>
        <v>33.315789473684212</v>
      </c>
      <c r="Q2172" t="s">
        <v>8314</v>
      </c>
      <c r="R2172" t="s">
        <v>8311</v>
      </c>
      <c r="S2172" s="12">
        <f t="shared" si="135"/>
        <v>42198.500254629631</v>
      </c>
      <c r="T2172" s="12">
        <f t="shared" si="137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6"/>
        <v>1.0607500000000001</v>
      </c>
      <c r="P2173" s="7">
        <f t="shared" si="134"/>
        <v>90.276595744680847</v>
      </c>
      <c r="Q2173" t="s">
        <v>8314</v>
      </c>
      <c r="R2173" t="s">
        <v>8311</v>
      </c>
      <c r="S2173" s="12">
        <f t="shared" si="135"/>
        <v>42141.70711805555</v>
      </c>
      <c r="T2173" s="12">
        <f t="shared" si="137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6"/>
        <v>1</v>
      </c>
      <c r="P2174" s="7">
        <f t="shared" si="134"/>
        <v>76.92307692307692</v>
      </c>
      <c r="Q2174" t="s">
        <v>8314</v>
      </c>
      <c r="R2174" t="s">
        <v>8311</v>
      </c>
      <c r="S2174" s="12">
        <f t="shared" si="135"/>
        <v>42082.330092592587</v>
      </c>
      <c r="T2174" s="12">
        <f t="shared" si="137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6"/>
        <v>1.2692857142857144</v>
      </c>
      <c r="P2175" s="7">
        <f t="shared" si="134"/>
        <v>59.233333333333334</v>
      </c>
      <c r="Q2175" t="s">
        <v>8314</v>
      </c>
      <c r="R2175" t="s">
        <v>8311</v>
      </c>
      <c r="S2175" s="12">
        <f t="shared" si="135"/>
        <v>41495.442627314813</v>
      </c>
      <c r="T2175" s="12">
        <f t="shared" si="137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6"/>
        <v>1.0297499999999999</v>
      </c>
      <c r="P2176" s="7">
        <f t="shared" si="134"/>
        <v>65.38095238095238</v>
      </c>
      <c r="Q2176" t="s">
        <v>8314</v>
      </c>
      <c r="R2176" t="s">
        <v>8311</v>
      </c>
      <c r="S2176" s="12">
        <f t="shared" si="135"/>
        <v>42465.292905092589</v>
      </c>
      <c r="T2176" s="12">
        <f t="shared" si="137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6"/>
        <v>2.5</v>
      </c>
      <c r="P2177" s="7">
        <f t="shared" ref="P2177:P2240" si="138">IFERROR(E2177/L2177,0)</f>
        <v>67.307692307692307</v>
      </c>
      <c r="Q2177" t="s">
        <v>8314</v>
      </c>
      <c r="R2177" t="s">
        <v>8311</v>
      </c>
      <c r="S2177" s="12">
        <f t="shared" si="135"/>
        <v>42564.759097222224</v>
      </c>
      <c r="T2177" s="12">
        <f t="shared" si="137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6"/>
        <v>1.2602</v>
      </c>
      <c r="P2178" s="7">
        <f t="shared" si="138"/>
        <v>88.74647887323944</v>
      </c>
      <c r="Q2178" t="s">
        <v>8314</v>
      </c>
      <c r="R2178" t="s">
        <v>8311</v>
      </c>
      <c r="S2178" s="12">
        <f t="shared" si="135"/>
        <v>42096.383206018523</v>
      </c>
      <c r="T2178" s="12">
        <f t="shared" si="137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7">
        <f t="shared" si="138"/>
        <v>65.868421052631575</v>
      </c>
      <c r="Q2179" t="s">
        <v>8314</v>
      </c>
      <c r="R2179" t="s">
        <v>8311</v>
      </c>
      <c r="S2179" s="12">
        <f t="shared" ref="S2179:T2242" si="139">(((J2179/60)/60)/24)+DATE(1970,1,1)+(-6/24)</f>
        <v>42502.000775462962</v>
      </c>
      <c r="T2179" s="12">
        <f t="shared" si="137"/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8"/>
        <v>40.349243306169967</v>
      </c>
      <c r="Q2180" t="s">
        <v>8314</v>
      </c>
      <c r="R2180" t="s">
        <v>8311</v>
      </c>
      <c r="S2180" s="12">
        <f t="shared" si="139"/>
        <v>42723.38653935185</v>
      </c>
      <c r="T2180" s="12">
        <f t="shared" si="137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8"/>
        <v>76.857142857142861</v>
      </c>
      <c r="Q2181" t="s">
        <v>8314</v>
      </c>
      <c r="R2181" t="s">
        <v>8311</v>
      </c>
      <c r="S2181" s="12">
        <f t="shared" si="139"/>
        <v>42074.921203703707</v>
      </c>
      <c r="T2181" s="12">
        <f t="shared" si="137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8"/>
        <v>68.707820512820518</v>
      </c>
      <c r="Q2182" t="s">
        <v>8314</v>
      </c>
      <c r="R2182" t="s">
        <v>8311</v>
      </c>
      <c r="S2182" s="12">
        <f t="shared" si="139"/>
        <v>42279.419768518521</v>
      </c>
      <c r="T2182" s="12">
        <f t="shared" si="137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ref="O2183:O2246" si="140">(E2183/D2183)</f>
        <v>1.5309999999999999</v>
      </c>
      <c r="P2183" s="7">
        <f t="shared" si="138"/>
        <v>57.773584905660378</v>
      </c>
      <c r="Q2183" t="s">
        <v>8314</v>
      </c>
      <c r="R2183" t="s">
        <v>8311</v>
      </c>
      <c r="S2183" s="12">
        <f t="shared" si="139"/>
        <v>42772.755243055552</v>
      </c>
      <c r="T2183" s="12">
        <f t="shared" si="137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40"/>
        <v>5.2416666666666663</v>
      </c>
      <c r="P2184" s="7">
        <f t="shared" si="138"/>
        <v>44.171348314606739</v>
      </c>
      <c r="Q2184" t="s">
        <v>8312</v>
      </c>
      <c r="R2184" t="s">
        <v>8351</v>
      </c>
      <c r="S2184" s="12">
        <f t="shared" si="139"/>
        <v>41879.650752314818</v>
      </c>
      <c r="T2184" s="12">
        <f t="shared" si="137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40"/>
        <v>4.8927777777777779</v>
      </c>
      <c r="P2185" s="7">
        <f t="shared" si="138"/>
        <v>31.566308243727597</v>
      </c>
      <c r="Q2185" t="s">
        <v>8312</v>
      </c>
      <c r="R2185" t="s">
        <v>8351</v>
      </c>
      <c r="S2185" s="12">
        <f t="shared" si="139"/>
        <v>42745.115474537044</v>
      </c>
      <c r="T2185" s="12">
        <f t="shared" ref="T2185:T2248" si="141">(((I2185/60)/60)/24)+DATE(1970,1,1)+(-6/24)</f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40"/>
        <v>2.8473999999999999</v>
      </c>
      <c r="P2186" s="7">
        <f t="shared" si="138"/>
        <v>107.04511278195488</v>
      </c>
      <c r="Q2186" t="s">
        <v>8312</v>
      </c>
      <c r="R2186" t="s">
        <v>8351</v>
      </c>
      <c r="S2186" s="12">
        <f t="shared" si="139"/>
        <v>42380.440289351856</v>
      </c>
      <c r="T2186" s="12">
        <f t="shared" si="141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40"/>
        <v>18.569700000000001</v>
      </c>
      <c r="P2187" s="7">
        <f t="shared" si="138"/>
        <v>149.03451043338683</v>
      </c>
      <c r="Q2187" t="s">
        <v>8312</v>
      </c>
      <c r="R2187" t="s">
        <v>8351</v>
      </c>
      <c r="S2187" s="12">
        <f t="shared" si="139"/>
        <v>41319.099988425929</v>
      </c>
      <c r="T2187" s="12">
        <f t="shared" si="141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40"/>
        <v>1.0967499999999999</v>
      </c>
      <c r="P2188" s="7">
        <f t="shared" si="138"/>
        <v>55.956632653061227</v>
      </c>
      <c r="Q2188" t="s">
        <v>8312</v>
      </c>
      <c r="R2188" t="s">
        <v>8351</v>
      </c>
      <c r="S2188" s="12">
        <f t="shared" si="139"/>
        <v>42583.365081018521</v>
      </c>
      <c r="T2188" s="12">
        <f t="shared" si="141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40"/>
        <v>10.146425000000001</v>
      </c>
      <c r="P2189" s="7">
        <f t="shared" si="138"/>
        <v>56.970381807973048</v>
      </c>
      <c r="Q2189" t="s">
        <v>8312</v>
      </c>
      <c r="R2189" t="s">
        <v>8351</v>
      </c>
      <c r="S2189" s="12">
        <f t="shared" si="139"/>
        <v>42067.959097222221</v>
      </c>
      <c r="T2189" s="12">
        <f t="shared" si="141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40"/>
        <v>4.1217692027666546</v>
      </c>
      <c r="P2190" s="7">
        <f t="shared" si="138"/>
        <v>44.056420233463037</v>
      </c>
      <c r="Q2190" t="s">
        <v>8312</v>
      </c>
      <c r="R2190" t="s">
        <v>8351</v>
      </c>
      <c r="S2190" s="12">
        <f t="shared" si="139"/>
        <v>42633.336122685185</v>
      </c>
      <c r="T2190" s="12">
        <f t="shared" si="141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40"/>
        <v>5.0324999999999998</v>
      </c>
      <c r="P2191" s="7">
        <f t="shared" si="138"/>
        <v>68.625</v>
      </c>
      <c r="Q2191" t="s">
        <v>8312</v>
      </c>
      <c r="R2191" t="s">
        <v>8351</v>
      </c>
      <c r="S2191" s="12">
        <f t="shared" si="139"/>
        <v>42467.538194444445</v>
      </c>
      <c r="T2191" s="12">
        <f t="shared" si="141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40"/>
        <v>1.8461052631578947</v>
      </c>
      <c r="P2192" s="7">
        <f t="shared" si="138"/>
        <v>65.318435754189949</v>
      </c>
      <c r="Q2192" t="s">
        <v>8312</v>
      </c>
      <c r="R2192" t="s">
        <v>8351</v>
      </c>
      <c r="S2192" s="12">
        <f t="shared" si="139"/>
        <v>42417.375046296293</v>
      </c>
      <c r="T2192" s="12">
        <f t="shared" si="141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40"/>
        <v>1.1973333333333334</v>
      </c>
      <c r="P2193" s="7">
        <f t="shared" si="138"/>
        <v>35.92</v>
      </c>
      <c r="Q2193" t="s">
        <v>8312</v>
      </c>
      <c r="R2193" t="s">
        <v>8351</v>
      </c>
      <c r="S2193" s="12">
        <f t="shared" si="139"/>
        <v>42768.583645833336</v>
      </c>
      <c r="T2193" s="12">
        <f t="shared" si="141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40"/>
        <v>10.812401666666668</v>
      </c>
      <c r="P2194" s="7">
        <f t="shared" si="138"/>
        <v>40.070667078443485</v>
      </c>
      <c r="Q2194" t="s">
        <v>8312</v>
      </c>
      <c r="R2194" t="s">
        <v>8351</v>
      </c>
      <c r="S2194" s="12">
        <f t="shared" si="139"/>
        <v>42691.6012037037</v>
      </c>
      <c r="T2194" s="12">
        <f t="shared" si="141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40"/>
        <v>4.5237333333333334</v>
      </c>
      <c r="P2195" s="7">
        <f t="shared" si="138"/>
        <v>75.647714604236342</v>
      </c>
      <c r="Q2195" t="s">
        <v>8312</v>
      </c>
      <c r="R2195" t="s">
        <v>8351</v>
      </c>
      <c r="S2195" s="12">
        <f t="shared" si="139"/>
        <v>42664.155925925923</v>
      </c>
      <c r="T2195" s="12">
        <f t="shared" si="141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40"/>
        <v>5.3737000000000004</v>
      </c>
      <c r="P2196" s="7">
        <f t="shared" si="138"/>
        <v>61.203872437357631</v>
      </c>
      <c r="Q2196" t="s">
        <v>8312</v>
      </c>
      <c r="R2196" t="s">
        <v>8351</v>
      </c>
      <c r="S2196" s="12">
        <f t="shared" si="139"/>
        <v>42425.507986111115</v>
      </c>
      <c r="T2196" s="12">
        <f t="shared" si="141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0"/>
        <v>1.2032608695652174</v>
      </c>
      <c r="P2197" s="7">
        <f t="shared" si="138"/>
        <v>48.130434782608695</v>
      </c>
      <c r="Q2197" t="s">
        <v>8312</v>
      </c>
      <c r="R2197" t="s">
        <v>8351</v>
      </c>
      <c r="S2197" s="12">
        <f t="shared" si="139"/>
        <v>42197.521990740745</v>
      </c>
      <c r="T2197" s="12">
        <f t="shared" si="141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0"/>
        <v>1.1383571428571428</v>
      </c>
      <c r="P2198" s="7">
        <f t="shared" si="138"/>
        <v>68.106837606837601</v>
      </c>
      <c r="Q2198" t="s">
        <v>8312</v>
      </c>
      <c r="R2198" t="s">
        <v>8351</v>
      </c>
      <c r="S2198" s="12">
        <f t="shared" si="139"/>
        <v>42675.237291666665</v>
      </c>
      <c r="T2198" s="12">
        <f t="shared" si="141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0"/>
        <v>9.5103109999999997</v>
      </c>
      <c r="P2199" s="7">
        <f t="shared" si="138"/>
        <v>65.891300230946882</v>
      </c>
      <c r="Q2199" t="s">
        <v>8312</v>
      </c>
      <c r="R2199" t="s">
        <v>8351</v>
      </c>
      <c r="S2199" s="12">
        <f t="shared" si="139"/>
        <v>42033.334016203706</v>
      </c>
      <c r="T2199" s="12">
        <f t="shared" si="141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0"/>
        <v>1.3289249999999999</v>
      </c>
      <c r="P2200" s="7">
        <f t="shared" si="138"/>
        <v>81.654377880184327</v>
      </c>
      <c r="Q2200" t="s">
        <v>8312</v>
      </c>
      <c r="R2200" t="s">
        <v>8351</v>
      </c>
      <c r="S2200" s="12">
        <f t="shared" si="139"/>
        <v>42292.263888888891</v>
      </c>
      <c r="T2200" s="12">
        <f t="shared" si="141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0"/>
        <v>1.4697777777777778</v>
      </c>
      <c r="P2201" s="7">
        <f t="shared" si="138"/>
        <v>52.701195219123505</v>
      </c>
      <c r="Q2201" t="s">
        <v>8312</v>
      </c>
      <c r="R2201" t="s">
        <v>8351</v>
      </c>
      <c r="S2201" s="12">
        <f t="shared" si="139"/>
        <v>42262.166643518518</v>
      </c>
      <c r="T2201" s="12">
        <f t="shared" si="141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0"/>
        <v>5.4215</v>
      </c>
      <c r="P2202" s="7">
        <f t="shared" si="138"/>
        <v>41.228136882129277</v>
      </c>
      <c r="Q2202" t="s">
        <v>8312</v>
      </c>
      <c r="R2202" t="s">
        <v>8351</v>
      </c>
      <c r="S2202" s="12">
        <f t="shared" si="139"/>
        <v>42163.375787037032</v>
      </c>
      <c r="T2202" s="12">
        <f t="shared" si="141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0"/>
        <v>3.8271818181818182</v>
      </c>
      <c r="P2203" s="7">
        <f t="shared" si="138"/>
        <v>15.035357142857142</v>
      </c>
      <c r="Q2203" t="s">
        <v>8312</v>
      </c>
      <c r="R2203" t="s">
        <v>8351</v>
      </c>
      <c r="S2203" s="12">
        <f t="shared" si="139"/>
        <v>41276.596817129634</v>
      </c>
      <c r="T2203" s="12">
        <f t="shared" si="141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0"/>
        <v>7.0418124999999998</v>
      </c>
      <c r="P2204" s="7">
        <f t="shared" si="138"/>
        <v>39.066920943134534</v>
      </c>
      <c r="Q2204" t="s">
        <v>8314</v>
      </c>
      <c r="R2204" t="s">
        <v>8335</v>
      </c>
      <c r="S2204" s="12">
        <f t="shared" si="139"/>
        <v>41184.599166666667</v>
      </c>
      <c r="T2204" s="12">
        <f t="shared" si="141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0"/>
        <v>1.0954999999999999</v>
      </c>
      <c r="P2205" s="7">
        <f t="shared" si="138"/>
        <v>43.82</v>
      </c>
      <c r="Q2205" t="s">
        <v>8314</v>
      </c>
      <c r="R2205" t="s">
        <v>8335</v>
      </c>
      <c r="S2205" s="12">
        <f t="shared" si="139"/>
        <v>42241.60974537037</v>
      </c>
      <c r="T2205" s="12">
        <f t="shared" si="141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0"/>
        <v>1.3286666666666667</v>
      </c>
      <c r="P2206" s="7">
        <f t="shared" si="138"/>
        <v>27.301369863013697</v>
      </c>
      <c r="Q2206" t="s">
        <v>8314</v>
      </c>
      <c r="R2206" t="s">
        <v>8335</v>
      </c>
      <c r="S2206" s="12">
        <f t="shared" si="139"/>
        <v>41312.061562499999</v>
      </c>
      <c r="T2206" s="12">
        <f t="shared" si="141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0"/>
        <v>1.52</v>
      </c>
      <c r="P2207" s="7">
        <f t="shared" si="138"/>
        <v>42.222222222222221</v>
      </c>
      <c r="Q2207" t="s">
        <v>8314</v>
      </c>
      <c r="R2207" t="s">
        <v>8335</v>
      </c>
      <c r="S2207" s="12">
        <f t="shared" si="139"/>
        <v>41031.57163194444</v>
      </c>
      <c r="T2207" s="12">
        <f t="shared" si="141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0"/>
        <v>1.0272727272727273</v>
      </c>
      <c r="P2208" s="7">
        <f t="shared" si="138"/>
        <v>33.235294117647058</v>
      </c>
      <c r="Q2208" t="s">
        <v>8314</v>
      </c>
      <c r="R2208" t="s">
        <v>8335</v>
      </c>
      <c r="S2208" s="12">
        <f t="shared" si="139"/>
        <v>40997.007222222222</v>
      </c>
      <c r="T2208" s="12">
        <f t="shared" si="141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0"/>
        <v>1</v>
      </c>
      <c r="P2209" s="7">
        <f t="shared" si="138"/>
        <v>285.71428571428572</v>
      </c>
      <c r="Q2209" t="s">
        <v>8314</v>
      </c>
      <c r="R2209" t="s">
        <v>8335</v>
      </c>
      <c r="S2209" s="12">
        <f t="shared" si="139"/>
        <v>41563.944131944445</v>
      </c>
      <c r="T2209" s="12">
        <f t="shared" si="141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0"/>
        <v>1.016</v>
      </c>
      <c r="P2210" s="7">
        <f t="shared" si="138"/>
        <v>42.333333333333336</v>
      </c>
      <c r="Q2210" t="s">
        <v>8314</v>
      </c>
      <c r="R2210" t="s">
        <v>8335</v>
      </c>
      <c r="S2210" s="12">
        <f t="shared" si="139"/>
        <v>40946.632245370369</v>
      </c>
      <c r="T2210" s="12">
        <f t="shared" si="141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0"/>
        <v>1.508</v>
      </c>
      <c r="P2211" s="7">
        <f t="shared" si="138"/>
        <v>50.266666666666666</v>
      </c>
      <c r="Q2211" t="s">
        <v>8314</v>
      </c>
      <c r="R2211" t="s">
        <v>8335</v>
      </c>
      <c r="S2211" s="12">
        <f t="shared" si="139"/>
        <v>41732.229675925926</v>
      </c>
      <c r="T2211" s="12">
        <f t="shared" si="141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0"/>
        <v>1.11425</v>
      </c>
      <c r="P2212" s="7">
        <f t="shared" si="138"/>
        <v>61.902777777777779</v>
      </c>
      <c r="Q2212" t="s">
        <v>8314</v>
      </c>
      <c r="R2212" t="s">
        <v>8335</v>
      </c>
      <c r="S2212" s="12">
        <f t="shared" si="139"/>
        <v>40955.816087962965</v>
      </c>
      <c r="T2212" s="12">
        <f t="shared" si="141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0"/>
        <v>1.956</v>
      </c>
      <c r="P2213" s="7">
        <f t="shared" si="138"/>
        <v>40.75</v>
      </c>
      <c r="Q2213" t="s">
        <v>8314</v>
      </c>
      <c r="R2213" t="s">
        <v>8335</v>
      </c>
      <c r="S2213" s="12">
        <f t="shared" si="139"/>
        <v>41716.535011574073</v>
      </c>
      <c r="T2213" s="12">
        <f t="shared" si="141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0"/>
        <v>1.1438333333333333</v>
      </c>
      <c r="P2214" s="7">
        <f t="shared" si="138"/>
        <v>55.796747967479675</v>
      </c>
      <c r="Q2214" t="s">
        <v>8314</v>
      </c>
      <c r="R2214" t="s">
        <v>8335</v>
      </c>
      <c r="S2214" s="12">
        <f t="shared" si="139"/>
        <v>41548.497418981482</v>
      </c>
      <c r="T2214" s="12">
        <f t="shared" si="141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0"/>
        <v>2</v>
      </c>
      <c r="P2215" s="7">
        <f t="shared" si="138"/>
        <v>10</v>
      </c>
      <c r="Q2215" t="s">
        <v>8314</v>
      </c>
      <c r="R2215" t="s">
        <v>8335</v>
      </c>
      <c r="S2215" s="12">
        <f t="shared" si="139"/>
        <v>42109.576145833329</v>
      </c>
      <c r="T2215" s="12">
        <f t="shared" si="141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0"/>
        <v>2.9250166666666666</v>
      </c>
      <c r="P2216" s="7">
        <f t="shared" si="138"/>
        <v>73.125416666666666</v>
      </c>
      <c r="Q2216" t="s">
        <v>8314</v>
      </c>
      <c r="R2216" t="s">
        <v>8335</v>
      </c>
      <c r="S2216" s="12">
        <f t="shared" si="139"/>
        <v>41646.542222222226</v>
      </c>
      <c r="T2216" s="12">
        <f t="shared" si="141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0"/>
        <v>1.5636363636363637</v>
      </c>
      <c r="P2217" s="7">
        <f t="shared" si="138"/>
        <v>26.060606060606062</v>
      </c>
      <c r="Q2217" t="s">
        <v>8314</v>
      </c>
      <c r="R2217" t="s">
        <v>8335</v>
      </c>
      <c r="S2217" s="12">
        <f t="shared" si="139"/>
        <v>40958.467268518521</v>
      </c>
      <c r="T2217" s="12">
        <f t="shared" si="141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0"/>
        <v>1.0566666666666666</v>
      </c>
      <c r="P2218" s="7">
        <f t="shared" si="138"/>
        <v>22.642857142857142</v>
      </c>
      <c r="Q2218" t="s">
        <v>8314</v>
      </c>
      <c r="R2218" t="s">
        <v>8335</v>
      </c>
      <c r="S2218" s="12">
        <f t="shared" si="139"/>
        <v>42194.501678240747</v>
      </c>
      <c r="T2218" s="12">
        <f t="shared" si="141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0"/>
        <v>1.0119047619047619</v>
      </c>
      <c r="P2219" s="7">
        <f t="shared" si="138"/>
        <v>47.222222222222221</v>
      </c>
      <c r="Q2219" t="s">
        <v>8314</v>
      </c>
      <c r="R2219" t="s">
        <v>8335</v>
      </c>
      <c r="S2219" s="12">
        <f t="shared" si="139"/>
        <v>42299.526770833334</v>
      </c>
      <c r="T2219" s="12">
        <f t="shared" si="141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0"/>
        <v>1.2283299999999999</v>
      </c>
      <c r="P2220" s="7">
        <f t="shared" si="138"/>
        <v>32.324473684210524</v>
      </c>
      <c r="Q2220" t="s">
        <v>8314</v>
      </c>
      <c r="R2220" t="s">
        <v>8335</v>
      </c>
      <c r="S2220" s="12">
        <f t="shared" si="139"/>
        <v>41127.562303240738</v>
      </c>
      <c r="T2220" s="12">
        <f t="shared" si="141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0"/>
        <v>1.0149999999999999</v>
      </c>
      <c r="P2221" s="7">
        <f t="shared" si="138"/>
        <v>53.421052631578945</v>
      </c>
      <c r="Q2221" t="s">
        <v>8314</v>
      </c>
      <c r="R2221" t="s">
        <v>8335</v>
      </c>
      <c r="S2221" s="12">
        <f t="shared" si="139"/>
        <v>42205.468888888892</v>
      </c>
      <c r="T2221" s="12">
        <f t="shared" si="141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0"/>
        <v>1.0114285714285713</v>
      </c>
      <c r="P2222" s="7">
        <f t="shared" si="138"/>
        <v>51.304347826086953</v>
      </c>
      <c r="Q2222" t="s">
        <v>8314</v>
      </c>
      <c r="R2222" t="s">
        <v>8335</v>
      </c>
      <c r="S2222" s="12">
        <f t="shared" si="139"/>
        <v>41451.810601851852</v>
      </c>
      <c r="T2222" s="12">
        <f t="shared" si="141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0"/>
        <v>1.0811999999999999</v>
      </c>
      <c r="P2223" s="7">
        <f t="shared" si="138"/>
        <v>37.197247706422019</v>
      </c>
      <c r="Q2223" t="s">
        <v>8314</v>
      </c>
      <c r="R2223" t="s">
        <v>8335</v>
      </c>
      <c r="S2223" s="12">
        <f t="shared" si="139"/>
        <v>42452.416770833333</v>
      </c>
      <c r="T2223" s="12">
        <f t="shared" si="141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0"/>
        <v>1.6259999999999999</v>
      </c>
      <c r="P2224" s="7">
        <f t="shared" si="138"/>
        <v>27.1</v>
      </c>
      <c r="Q2224" t="s">
        <v>8312</v>
      </c>
      <c r="R2224" t="s">
        <v>8351</v>
      </c>
      <c r="S2224" s="12">
        <f t="shared" si="139"/>
        <v>40906.537581018521</v>
      </c>
      <c r="T2224" s="12">
        <f t="shared" si="141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0"/>
        <v>1.0580000000000001</v>
      </c>
      <c r="P2225" s="7">
        <f t="shared" si="138"/>
        <v>206.31</v>
      </c>
      <c r="Q2225" t="s">
        <v>8312</v>
      </c>
      <c r="R2225" t="s">
        <v>8351</v>
      </c>
      <c r="S2225" s="12">
        <f t="shared" si="139"/>
        <v>42152.390833333338</v>
      </c>
      <c r="T2225" s="12">
        <f t="shared" si="141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0"/>
        <v>2.4315000000000002</v>
      </c>
      <c r="P2226" s="7">
        <f t="shared" si="138"/>
        <v>82.145270270270274</v>
      </c>
      <c r="Q2226" t="s">
        <v>8312</v>
      </c>
      <c r="R2226" t="s">
        <v>8351</v>
      </c>
      <c r="S2226" s="12">
        <f t="shared" si="139"/>
        <v>42644.417534722219</v>
      </c>
      <c r="T2226" s="12">
        <f t="shared" si="141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0"/>
        <v>9.4483338095238096</v>
      </c>
      <c r="P2227" s="7">
        <f t="shared" si="138"/>
        <v>164.79651993355483</v>
      </c>
      <c r="Q2227" t="s">
        <v>8312</v>
      </c>
      <c r="R2227" t="s">
        <v>8351</v>
      </c>
      <c r="S2227" s="12">
        <f t="shared" si="139"/>
        <v>41873.54184027778</v>
      </c>
      <c r="T2227" s="12">
        <f t="shared" si="141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0"/>
        <v>1.0846283333333333</v>
      </c>
      <c r="P2228" s="7">
        <f t="shared" si="138"/>
        <v>60.820280373831778</v>
      </c>
      <c r="Q2228" t="s">
        <v>8312</v>
      </c>
      <c r="R2228" t="s">
        <v>8351</v>
      </c>
      <c r="S2228" s="12">
        <f t="shared" si="139"/>
        <v>42381.54886574074</v>
      </c>
      <c r="T2228" s="12">
        <f t="shared" si="141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0"/>
        <v>1.5737692307692308</v>
      </c>
      <c r="P2229" s="7">
        <f t="shared" si="138"/>
        <v>67.970099667774093</v>
      </c>
      <c r="Q2229" t="s">
        <v>8312</v>
      </c>
      <c r="R2229" t="s">
        <v>8351</v>
      </c>
      <c r="S2229" s="12">
        <f t="shared" si="139"/>
        <v>41561.557349537034</v>
      </c>
      <c r="T2229" s="12">
        <f t="shared" si="141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0"/>
        <v>11.744899999999999</v>
      </c>
      <c r="P2230" s="7">
        <f t="shared" si="138"/>
        <v>81.561805555555551</v>
      </c>
      <c r="Q2230" t="s">
        <v>8312</v>
      </c>
      <c r="R2230" t="s">
        <v>8351</v>
      </c>
      <c r="S2230" s="12">
        <f t="shared" si="139"/>
        <v>42202.028194444443</v>
      </c>
      <c r="T2230" s="12">
        <f t="shared" si="141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0"/>
        <v>1.7104755366949576</v>
      </c>
      <c r="P2231" s="7">
        <f t="shared" si="138"/>
        <v>25.42547309833024</v>
      </c>
      <c r="Q2231" t="s">
        <v>8312</v>
      </c>
      <c r="R2231" t="s">
        <v>8351</v>
      </c>
      <c r="S2231" s="12">
        <f t="shared" si="139"/>
        <v>41484.414247685185</v>
      </c>
      <c r="T2231" s="12">
        <f t="shared" si="141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0"/>
        <v>1.2595294117647058</v>
      </c>
      <c r="P2232" s="7">
        <f t="shared" si="138"/>
        <v>21.497991967871485</v>
      </c>
      <c r="Q2232" t="s">
        <v>8312</v>
      </c>
      <c r="R2232" t="s">
        <v>8351</v>
      </c>
      <c r="S2232" s="12">
        <f t="shared" si="139"/>
        <v>41724.631099537037</v>
      </c>
      <c r="T2232" s="12">
        <f t="shared" si="141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0"/>
        <v>12.121296000000001</v>
      </c>
      <c r="P2233" s="7">
        <f t="shared" si="138"/>
        <v>27.226630727762803</v>
      </c>
      <c r="Q2233" t="s">
        <v>8312</v>
      </c>
      <c r="R2233" t="s">
        <v>8351</v>
      </c>
      <c r="S2233" s="12">
        <f t="shared" si="139"/>
        <v>41423.660891203705</v>
      </c>
      <c r="T2233" s="12">
        <f t="shared" si="141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0"/>
        <v>4.9580000000000002</v>
      </c>
      <c r="P2234" s="7">
        <f t="shared" si="138"/>
        <v>25.091093117408906</v>
      </c>
      <c r="Q2234" t="s">
        <v>8312</v>
      </c>
      <c r="R2234" t="s">
        <v>8351</v>
      </c>
      <c r="S2234" s="12">
        <f t="shared" si="139"/>
        <v>41806.544074074074</v>
      </c>
      <c r="T2234" s="12">
        <f t="shared" si="141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0"/>
        <v>3.3203999999999998</v>
      </c>
      <c r="P2235" s="7">
        <f t="shared" si="138"/>
        <v>21.230179028132991</v>
      </c>
      <c r="Q2235" t="s">
        <v>8312</v>
      </c>
      <c r="R2235" t="s">
        <v>8351</v>
      </c>
      <c r="S2235" s="12">
        <f t="shared" si="139"/>
        <v>42331.128923611104</v>
      </c>
      <c r="T2235" s="12">
        <f t="shared" si="141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0"/>
        <v>11.65</v>
      </c>
      <c r="P2236" s="7">
        <f t="shared" si="138"/>
        <v>41.607142857142854</v>
      </c>
      <c r="Q2236" t="s">
        <v>8312</v>
      </c>
      <c r="R2236" t="s">
        <v>8351</v>
      </c>
      <c r="S2236" s="12">
        <f t="shared" si="139"/>
        <v>42710.574618055558</v>
      </c>
      <c r="T2236" s="12">
        <f t="shared" si="141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0"/>
        <v>1.5331538461538461</v>
      </c>
      <c r="P2237" s="7">
        <f t="shared" si="138"/>
        <v>135.58503401360545</v>
      </c>
      <c r="Q2237" t="s">
        <v>8312</v>
      </c>
      <c r="R2237" t="s">
        <v>8351</v>
      </c>
      <c r="S2237" s="12">
        <f t="shared" si="139"/>
        <v>42061.772118055553</v>
      </c>
      <c r="T2237" s="12">
        <f t="shared" si="141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0"/>
        <v>5.3710714285714287</v>
      </c>
      <c r="P2238" s="7">
        <f t="shared" si="138"/>
        <v>22.116176470588236</v>
      </c>
      <c r="Q2238" t="s">
        <v>8312</v>
      </c>
      <c r="R2238" t="s">
        <v>8351</v>
      </c>
      <c r="S2238" s="12">
        <f t="shared" si="139"/>
        <v>42371.367164351846</v>
      </c>
      <c r="T2238" s="12">
        <f t="shared" si="141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0"/>
        <v>3.5292777777777777</v>
      </c>
      <c r="P2239" s="7">
        <f t="shared" si="138"/>
        <v>64.625635808748726</v>
      </c>
      <c r="Q2239" t="s">
        <v>8312</v>
      </c>
      <c r="R2239" t="s">
        <v>8351</v>
      </c>
      <c r="S2239" s="12">
        <f t="shared" si="139"/>
        <v>41914.753275462965</v>
      </c>
      <c r="T2239" s="12">
        <f t="shared" si="141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0"/>
        <v>1.3740000000000001</v>
      </c>
      <c r="P2240" s="7">
        <f t="shared" si="138"/>
        <v>69.569620253164558</v>
      </c>
      <c r="Q2240" t="s">
        <v>8312</v>
      </c>
      <c r="R2240" t="s">
        <v>8351</v>
      </c>
      <c r="S2240" s="12">
        <f t="shared" si="139"/>
        <v>42774.371712962966</v>
      </c>
      <c r="T2240" s="12">
        <f t="shared" si="141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0"/>
        <v>1.2802667999999999</v>
      </c>
      <c r="P2241" s="7">
        <f t="shared" ref="P2241:P2304" si="142">IFERROR(E2241/L2241,0)</f>
        <v>75.133028169014082</v>
      </c>
      <c r="Q2241" t="s">
        <v>8312</v>
      </c>
      <c r="R2241" t="s">
        <v>8351</v>
      </c>
      <c r="S2241" s="12">
        <f t="shared" si="139"/>
        <v>41572.708495370374</v>
      </c>
      <c r="T2241" s="12">
        <f t="shared" si="141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0"/>
        <v>2.7067999999999999</v>
      </c>
      <c r="P2242" s="7">
        <f t="shared" si="142"/>
        <v>140.97916666666666</v>
      </c>
      <c r="Q2242" t="s">
        <v>8312</v>
      </c>
      <c r="R2242" t="s">
        <v>8351</v>
      </c>
      <c r="S2242" s="12">
        <f t="shared" si="139"/>
        <v>42452.575740740736</v>
      </c>
      <c r="T2242" s="12">
        <f t="shared" si="141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7">
        <f t="shared" si="142"/>
        <v>49.472392638036808</v>
      </c>
      <c r="Q2243" t="s">
        <v>8312</v>
      </c>
      <c r="R2243" t="s">
        <v>8351</v>
      </c>
      <c r="S2243" s="12">
        <f t="shared" ref="S2243:T2306" si="143">(((J2243/60)/60)/24)+DATE(1970,1,1)+(-6/24)</f>
        <v>42766.577546296292</v>
      </c>
      <c r="T2243" s="12">
        <f t="shared" si="141"/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2"/>
        <v>53.865251485148519</v>
      </c>
      <c r="Q2244" t="s">
        <v>8312</v>
      </c>
      <c r="R2244" t="s">
        <v>8351</v>
      </c>
      <c r="S2244" s="12">
        <f t="shared" si="143"/>
        <v>41569.325613425928</v>
      </c>
      <c r="T2244" s="12">
        <f t="shared" si="141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2"/>
        <v>4.5712530712530715</v>
      </c>
      <c r="Q2245" t="s">
        <v>8312</v>
      </c>
      <c r="R2245" t="s">
        <v>8351</v>
      </c>
      <c r="S2245" s="12">
        <f t="shared" si="143"/>
        <v>42800.501041666663</v>
      </c>
      <c r="T2245" s="12">
        <f t="shared" si="141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2"/>
        <v>65.00344827586207</v>
      </c>
      <c r="Q2246" t="s">
        <v>8312</v>
      </c>
      <c r="R2246" t="s">
        <v>8351</v>
      </c>
      <c r="S2246" s="12">
        <f t="shared" si="143"/>
        <v>42647.568819444445</v>
      </c>
      <c r="T2246" s="12">
        <f t="shared" si="141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ref="O2247:O2310" si="144">(E2247/D2247)</f>
        <v>26.47025</v>
      </c>
      <c r="P2247" s="7">
        <f t="shared" si="142"/>
        <v>53.475252525252522</v>
      </c>
      <c r="Q2247" t="s">
        <v>8312</v>
      </c>
      <c r="R2247" t="s">
        <v>8351</v>
      </c>
      <c r="S2247" s="12">
        <f t="shared" si="143"/>
        <v>41660.458530092597</v>
      </c>
      <c r="T2247" s="12">
        <f t="shared" si="141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4"/>
        <v>1.0012000000000001</v>
      </c>
      <c r="P2248" s="7">
        <f t="shared" si="142"/>
        <v>43.912280701754383</v>
      </c>
      <c r="Q2248" t="s">
        <v>8312</v>
      </c>
      <c r="R2248" t="s">
        <v>8351</v>
      </c>
      <c r="S2248" s="12">
        <f t="shared" si="143"/>
        <v>42221.54178240741</v>
      </c>
      <c r="T2248" s="12">
        <f t="shared" si="141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4"/>
        <v>1.0445405405405406</v>
      </c>
      <c r="P2249" s="7">
        <f t="shared" si="142"/>
        <v>50.852631578947367</v>
      </c>
      <c r="Q2249" t="s">
        <v>8312</v>
      </c>
      <c r="R2249" t="s">
        <v>8351</v>
      </c>
      <c r="S2249" s="12">
        <f t="shared" si="143"/>
        <v>42200.416261574079</v>
      </c>
      <c r="T2249" s="12">
        <f t="shared" ref="T2249:T2312" si="145">(((I2249/60)/60)/24)+DATE(1970,1,1)+(-6/24)</f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4"/>
        <v>1.0721428571428571</v>
      </c>
      <c r="P2250" s="7">
        <f t="shared" si="142"/>
        <v>58.6328125</v>
      </c>
      <c r="Q2250" t="s">
        <v>8312</v>
      </c>
      <c r="R2250" t="s">
        <v>8351</v>
      </c>
      <c r="S2250" s="12">
        <f t="shared" si="143"/>
        <v>42688.625902777778</v>
      </c>
      <c r="T2250" s="12">
        <f t="shared" si="14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4"/>
        <v>1.6877142857142857</v>
      </c>
      <c r="P2251" s="7">
        <f t="shared" si="142"/>
        <v>32.81666666666667</v>
      </c>
      <c r="Q2251" t="s">
        <v>8312</v>
      </c>
      <c r="R2251" t="s">
        <v>8351</v>
      </c>
      <c r="S2251" s="12">
        <f t="shared" si="143"/>
        <v>41336.453298611108</v>
      </c>
      <c r="T2251" s="12">
        <f t="shared" si="14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4"/>
        <v>9.7511200000000002</v>
      </c>
      <c r="P2252" s="7">
        <f t="shared" si="142"/>
        <v>426.93169877408059</v>
      </c>
      <c r="Q2252" t="s">
        <v>8312</v>
      </c>
      <c r="R2252" t="s">
        <v>8351</v>
      </c>
      <c r="S2252" s="12">
        <f t="shared" si="143"/>
        <v>42676.755474537036</v>
      </c>
      <c r="T2252" s="12">
        <f t="shared" si="14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4"/>
        <v>1.3444929411764706</v>
      </c>
      <c r="P2253" s="7">
        <f t="shared" si="142"/>
        <v>23.808729166666669</v>
      </c>
      <c r="Q2253" t="s">
        <v>8312</v>
      </c>
      <c r="R2253" t="s">
        <v>8351</v>
      </c>
      <c r="S2253" s="12">
        <f t="shared" si="143"/>
        <v>41846.09579861111</v>
      </c>
      <c r="T2253" s="12">
        <f t="shared" si="14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4"/>
        <v>2.722777777777778</v>
      </c>
      <c r="P2254" s="7">
        <f t="shared" si="142"/>
        <v>98.413654618473899</v>
      </c>
      <c r="Q2254" t="s">
        <v>8312</v>
      </c>
      <c r="R2254" t="s">
        <v>8351</v>
      </c>
      <c r="S2254" s="12">
        <f t="shared" si="143"/>
        <v>42573.077986111108</v>
      </c>
      <c r="T2254" s="12">
        <f t="shared" si="14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4"/>
        <v>1.1268750000000001</v>
      </c>
      <c r="P2255" s="7">
        <f t="shared" si="142"/>
        <v>107.32142857142857</v>
      </c>
      <c r="Q2255" t="s">
        <v>8312</v>
      </c>
      <c r="R2255" t="s">
        <v>8351</v>
      </c>
      <c r="S2255" s="12">
        <f t="shared" si="143"/>
        <v>42296.381331018521</v>
      </c>
      <c r="T2255" s="12">
        <f t="shared" si="14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4"/>
        <v>4.5979999999999999</v>
      </c>
      <c r="P2256" s="7">
        <f t="shared" si="142"/>
        <v>11.67005076142132</v>
      </c>
      <c r="Q2256" t="s">
        <v>8312</v>
      </c>
      <c r="R2256" t="s">
        <v>8351</v>
      </c>
      <c r="S2256" s="12">
        <f t="shared" si="143"/>
        <v>42752.397777777776</v>
      </c>
      <c r="T2256" s="12">
        <f t="shared" si="14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4"/>
        <v>2.8665822784810127</v>
      </c>
      <c r="P2257" s="7">
        <f t="shared" si="142"/>
        <v>41.782287822878232</v>
      </c>
      <c r="Q2257" t="s">
        <v>8312</v>
      </c>
      <c r="R2257" t="s">
        <v>8351</v>
      </c>
      <c r="S2257" s="12">
        <f t="shared" si="143"/>
        <v>42467.701979166668</v>
      </c>
      <c r="T2257" s="12">
        <f t="shared" si="14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4"/>
        <v>2.2270833333333333</v>
      </c>
      <c r="P2258" s="7">
        <f t="shared" si="142"/>
        <v>21.38</v>
      </c>
      <c r="Q2258" t="s">
        <v>8312</v>
      </c>
      <c r="R2258" t="s">
        <v>8351</v>
      </c>
      <c r="S2258" s="12">
        <f t="shared" si="143"/>
        <v>42682.201921296291</v>
      </c>
      <c r="T2258" s="12">
        <f t="shared" si="14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4"/>
        <v>6.3613999999999997</v>
      </c>
      <c r="P2259" s="7">
        <f t="shared" si="142"/>
        <v>94.103550295857985</v>
      </c>
      <c r="Q2259" t="s">
        <v>8312</v>
      </c>
      <c r="R2259" t="s">
        <v>8351</v>
      </c>
      <c r="S2259" s="12">
        <f t="shared" si="143"/>
        <v>42505.686678240745</v>
      </c>
      <c r="T2259" s="12">
        <f t="shared" si="14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4"/>
        <v>1.4650000000000001</v>
      </c>
      <c r="P2260" s="7">
        <f t="shared" si="142"/>
        <v>15.721951219512196</v>
      </c>
      <c r="Q2260" t="s">
        <v>8312</v>
      </c>
      <c r="R2260" t="s">
        <v>8351</v>
      </c>
      <c r="S2260" s="12">
        <f t="shared" si="143"/>
        <v>42136.50100694444</v>
      </c>
      <c r="T2260" s="12">
        <f t="shared" si="14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4"/>
        <v>18.670999999999999</v>
      </c>
      <c r="P2261" s="7">
        <f t="shared" si="142"/>
        <v>90.635922330097088</v>
      </c>
      <c r="Q2261" t="s">
        <v>8312</v>
      </c>
      <c r="R2261" t="s">
        <v>8351</v>
      </c>
      <c r="S2261" s="12">
        <f t="shared" si="143"/>
        <v>42702.554814814815</v>
      </c>
      <c r="T2261" s="12">
        <f t="shared" si="14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4"/>
        <v>3.2692000000000001</v>
      </c>
      <c r="P2262" s="7">
        <f t="shared" si="142"/>
        <v>97.297619047619051</v>
      </c>
      <c r="Q2262" t="s">
        <v>8312</v>
      </c>
      <c r="R2262" t="s">
        <v>8351</v>
      </c>
      <c r="S2262" s="12">
        <f t="shared" si="143"/>
        <v>41694.766782407409</v>
      </c>
      <c r="T2262" s="12">
        <f t="shared" si="14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4"/>
        <v>7.7949999999999999</v>
      </c>
      <c r="P2263" s="7">
        <f t="shared" si="142"/>
        <v>37.11904761904762</v>
      </c>
      <c r="Q2263" t="s">
        <v>8312</v>
      </c>
      <c r="R2263" t="s">
        <v>8351</v>
      </c>
      <c r="S2263" s="12">
        <f t="shared" si="143"/>
        <v>42759.474768518514</v>
      </c>
      <c r="T2263" s="12">
        <f t="shared" si="14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4"/>
        <v>1.5415151515151515</v>
      </c>
      <c r="P2264" s="7">
        <f t="shared" si="142"/>
        <v>28.104972375690608</v>
      </c>
      <c r="Q2264" t="s">
        <v>8312</v>
      </c>
      <c r="R2264" t="s">
        <v>8351</v>
      </c>
      <c r="S2264" s="12">
        <f t="shared" si="143"/>
        <v>41926.335162037038</v>
      </c>
      <c r="T2264" s="12">
        <f t="shared" si="14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4"/>
        <v>1.1554666666666666</v>
      </c>
      <c r="P2265" s="7">
        <f t="shared" si="142"/>
        <v>144.43333333333334</v>
      </c>
      <c r="Q2265" t="s">
        <v>8312</v>
      </c>
      <c r="R2265" t="s">
        <v>8351</v>
      </c>
      <c r="S2265" s="12">
        <f t="shared" si="143"/>
        <v>42014.582326388889</v>
      </c>
      <c r="T2265" s="12">
        <f t="shared" si="14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4"/>
        <v>1.8003333333333333</v>
      </c>
      <c r="P2266" s="7">
        <f t="shared" si="142"/>
        <v>24.274157303370785</v>
      </c>
      <c r="Q2266" t="s">
        <v>8312</v>
      </c>
      <c r="R2266" t="s">
        <v>8351</v>
      </c>
      <c r="S2266" s="12">
        <f t="shared" si="143"/>
        <v>42496.332337962958</v>
      </c>
      <c r="T2266" s="12">
        <f t="shared" si="14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4"/>
        <v>2.9849999999999999</v>
      </c>
      <c r="P2267" s="7">
        <f t="shared" si="142"/>
        <v>35.117647058823529</v>
      </c>
      <c r="Q2267" t="s">
        <v>8312</v>
      </c>
      <c r="R2267" t="s">
        <v>8351</v>
      </c>
      <c r="S2267" s="12">
        <f t="shared" si="143"/>
        <v>42689.603090277778</v>
      </c>
      <c r="T2267" s="12">
        <f t="shared" si="14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4"/>
        <v>3.2026666666666666</v>
      </c>
      <c r="P2268" s="7">
        <f t="shared" si="142"/>
        <v>24.762886597938145</v>
      </c>
      <c r="Q2268" t="s">
        <v>8312</v>
      </c>
      <c r="R2268" t="s">
        <v>8351</v>
      </c>
      <c r="S2268" s="12">
        <f t="shared" si="143"/>
        <v>42469.624907407408</v>
      </c>
      <c r="T2268" s="12">
        <f t="shared" si="14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4"/>
        <v>3.80525</v>
      </c>
      <c r="P2269" s="7">
        <f t="shared" si="142"/>
        <v>188.37871287128712</v>
      </c>
      <c r="Q2269" t="s">
        <v>8312</v>
      </c>
      <c r="R2269" t="s">
        <v>8351</v>
      </c>
      <c r="S2269" s="12">
        <f t="shared" si="143"/>
        <v>41968.579826388886</v>
      </c>
      <c r="T2269" s="12">
        <f t="shared" si="14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4"/>
        <v>1.026</v>
      </c>
      <c r="P2270" s="7">
        <f t="shared" si="142"/>
        <v>148.08247422680412</v>
      </c>
      <c r="Q2270" t="s">
        <v>8312</v>
      </c>
      <c r="R2270" t="s">
        <v>8351</v>
      </c>
      <c r="S2270" s="12">
        <f t="shared" si="143"/>
        <v>42775.832349537035</v>
      </c>
      <c r="T2270" s="12">
        <f t="shared" si="145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4"/>
        <v>18.016400000000001</v>
      </c>
      <c r="P2271" s="7">
        <f t="shared" si="142"/>
        <v>49.934589800443462</v>
      </c>
      <c r="Q2271" t="s">
        <v>8312</v>
      </c>
      <c r="R2271" t="s">
        <v>8351</v>
      </c>
      <c r="S2271" s="12">
        <f t="shared" si="143"/>
        <v>42776.454432870371</v>
      </c>
      <c r="T2271" s="12">
        <f t="shared" si="14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4"/>
        <v>7.2024800000000004</v>
      </c>
      <c r="P2272" s="7">
        <f t="shared" si="142"/>
        <v>107.82155688622754</v>
      </c>
      <c r="Q2272" t="s">
        <v>8312</v>
      </c>
      <c r="R2272" t="s">
        <v>8351</v>
      </c>
      <c r="S2272" s="12">
        <f t="shared" si="143"/>
        <v>42725.619363425925</v>
      </c>
      <c r="T2272" s="12">
        <f t="shared" si="14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4"/>
        <v>2.8309000000000002</v>
      </c>
      <c r="P2273" s="7">
        <f t="shared" si="142"/>
        <v>42.63403614457831</v>
      </c>
      <c r="Q2273" t="s">
        <v>8312</v>
      </c>
      <c r="R2273" t="s">
        <v>8351</v>
      </c>
      <c r="S2273" s="12">
        <f t="shared" si="143"/>
        <v>42683.750046296293</v>
      </c>
      <c r="T2273" s="12">
        <f t="shared" si="14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4"/>
        <v>13.566000000000001</v>
      </c>
      <c r="P2274" s="7">
        <f t="shared" si="142"/>
        <v>14.370762711864407</v>
      </c>
      <c r="Q2274" t="s">
        <v>8312</v>
      </c>
      <c r="R2274" t="s">
        <v>8351</v>
      </c>
      <c r="S2274" s="12">
        <f t="shared" si="143"/>
        <v>42315.449490740735</v>
      </c>
      <c r="T2274" s="12">
        <f t="shared" si="145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4"/>
        <v>2.2035999999999998</v>
      </c>
      <c r="P2275" s="7">
        <f t="shared" si="142"/>
        <v>37.476190476190474</v>
      </c>
      <c r="Q2275" t="s">
        <v>8312</v>
      </c>
      <c r="R2275" t="s">
        <v>8351</v>
      </c>
      <c r="S2275" s="12">
        <f t="shared" si="143"/>
        <v>42781.299097222218</v>
      </c>
      <c r="T2275" s="12">
        <f t="shared" si="14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4"/>
        <v>1.196</v>
      </c>
      <c r="P2276" s="7">
        <f t="shared" si="142"/>
        <v>30.202020202020201</v>
      </c>
      <c r="Q2276" t="s">
        <v>8312</v>
      </c>
      <c r="R2276" t="s">
        <v>8351</v>
      </c>
      <c r="S2276" s="12">
        <f t="shared" si="143"/>
        <v>41663.250659722224</v>
      </c>
      <c r="T2276" s="12">
        <f t="shared" si="14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4"/>
        <v>4.0776923076923079</v>
      </c>
      <c r="P2277" s="7">
        <f t="shared" si="142"/>
        <v>33.550632911392405</v>
      </c>
      <c r="Q2277" t="s">
        <v>8312</v>
      </c>
      <c r="R2277" t="s">
        <v>8351</v>
      </c>
      <c r="S2277" s="12">
        <f t="shared" si="143"/>
        <v>41965.366655092599</v>
      </c>
      <c r="T2277" s="12">
        <f t="shared" si="145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4"/>
        <v>1.0581826105905425</v>
      </c>
      <c r="P2278" s="7">
        <f t="shared" si="142"/>
        <v>64.74666666666667</v>
      </c>
      <c r="Q2278" t="s">
        <v>8312</v>
      </c>
      <c r="R2278" t="s">
        <v>8351</v>
      </c>
      <c r="S2278" s="12">
        <f t="shared" si="143"/>
        <v>41614.401493055557</v>
      </c>
      <c r="T2278" s="12">
        <f t="shared" si="14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4"/>
        <v>1.4108235294117648</v>
      </c>
      <c r="P2279" s="7">
        <f t="shared" si="142"/>
        <v>57.932367149758456</v>
      </c>
      <c r="Q2279" t="s">
        <v>8312</v>
      </c>
      <c r="R2279" t="s">
        <v>8351</v>
      </c>
      <c r="S2279" s="12">
        <f t="shared" si="143"/>
        <v>40936.428506944445</v>
      </c>
      <c r="T2279" s="12">
        <f t="shared" si="14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4"/>
        <v>2.7069999999999999</v>
      </c>
      <c r="P2280" s="7">
        <f t="shared" si="142"/>
        <v>53.078431372549019</v>
      </c>
      <c r="Q2280" t="s">
        <v>8312</v>
      </c>
      <c r="R2280" t="s">
        <v>8351</v>
      </c>
      <c r="S2280" s="12">
        <f t="shared" si="143"/>
        <v>42338.459108796291</v>
      </c>
      <c r="T2280" s="12">
        <f t="shared" si="14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4"/>
        <v>1.538</v>
      </c>
      <c r="P2281" s="7">
        <f t="shared" si="142"/>
        <v>48.0625</v>
      </c>
      <c r="Q2281" t="s">
        <v>8312</v>
      </c>
      <c r="R2281" t="s">
        <v>8351</v>
      </c>
      <c r="S2281" s="12">
        <f t="shared" si="143"/>
        <v>42020.556701388887</v>
      </c>
      <c r="T2281" s="12">
        <f t="shared" si="14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4"/>
        <v>4.0357653061224488</v>
      </c>
      <c r="P2282" s="7">
        <f t="shared" si="142"/>
        <v>82.396874999999994</v>
      </c>
      <c r="Q2282" t="s">
        <v>8312</v>
      </c>
      <c r="R2282" t="s">
        <v>8351</v>
      </c>
      <c r="S2282" s="12">
        <f t="shared" si="143"/>
        <v>42234.374895833331</v>
      </c>
      <c r="T2282" s="12">
        <f t="shared" si="14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4"/>
        <v>1.85</v>
      </c>
      <c r="P2283" s="7">
        <f t="shared" si="142"/>
        <v>50.454545454545453</v>
      </c>
      <c r="Q2283" t="s">
        <v>8312</v>
      </c>
      <c r="R2283" t="s">
        <v>8351</v>
      </c>
      <c r="S2283" s="12">
        <f t="shared" si="143"/>
        <v>40687.035844907405</v>
      </c>
      <c r="T2283" s="12">
        <f t="shared" si="14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4"/>
        <v>1.8533333333333333</v>
      </c>
      <c r="P2284" s="7">
        <f t="shared" si="142"/>
        <v>115.83333333333333</v>
      </c>
      <c r="Q2284" t="s">
        <v>8314</v>
      </c>
      <c r="R2284" t="s">
        <v>8311</v>
      </c>
      <c r="S2284" s="12">
        <f t="shared" si="143"/>
        <v>42322.92460648148</v>
      </c>
      <c r="T2284" s="12">
        <f t="shared" si="14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4"/>
        <v>1.0085533333333332</v>
      </c>
      <c r="P2285" s="7">
        <f t="shared" si="142"/>
        <v>63.03458333333333</v>
      </c>
      <c r="Q2285" t="s">
        <v>8314</v>
      </c>
      <c r="R2285" t="s">
        <v>8311</v>
      </c>
      <c r="S2285" s="12">
        <f t="shared" si="143"/>
        <v>40977.875046296293</v>
      </c>
      <c r="T2285" s="12">
        <f t="shared" si="14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4"/>
        <v>1.0622116666666668</v>
      </c>
      <c r="P2286" s="7">
        <f t="shared" si="142"/>
        <v>108.02152542372882</v>
      </c>
      <c r="Q2286" t="s">
        <v>8314</v>
      </c>
      <c r="R2286" t="s">
        <v>8311</v>
      </c>
      <c r="S2286" s="12">
        <f t="shared" si="143"/>
        <v>40585.546817129631</v>
      </c>
      <c r="T2286" s="12">
        <f t="shared" si="14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4"/>
        <v>1.2136666666666667</v>
      </c>
      <c r="P2287" s="7">
        <f t="shared" si="142"/>
        <v>46.088607594936711</v>
      </c>
      <c r="Q2287" t="s">
        <v>8314</v>
      </c>
      <c r="R2287" t="s">
        <v>8311</v>
      </c>
      <c r="S2287" s="12">
        <f t="shared" si="143"/>
        <v>41058.935682870368</v>
      </c>
      <c r="T2287" s="12">
        <f t="shared" si="145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4"/>
        <v>1.0006666666666666</v>
      </c>
      <c r="P2288" s="7">
        <f t="shared" si="142"/>
        <v>107.21428571428571</v>
      </c>
      <c r="Q2288" t="s">
        <v>8314</v>
      </c>
      <c r="R2288" t="s">
        <v>8311</v>
      </c>
      <c r="S2288" s="12">
        <f t="shared" si="143"/>
        <v>41494.713587962964</v>
      </c>
      <c r="T2288" s="12">
        <f t="shared" si="14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4"/>
        <v>1.1997755555555556</v>
      </c>
      <c r="P2289" s="7">
        <f t="shared" si="142"/>
        <v>50.9338679245283</v>
      </c>
      <c r="Q2289" t="s">
        <v>8314</v>
      </c>
      <c r="R2289" t="s">
        <v>8311</v>
      </c>
      <c r="S2289" s="12">
        <f t="shared" si="143"/>
        <v>41792.417361111111</v>
      </c>
      <c r="T2289" s="12">
        <f t="shared" si="14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4"/>
        <v>1.0009999999999999</v>
      </c>
      <c r="P2290" s="7">
        <f t="shared" si="142"/>
        <v>40.04</v>
      </c>
      <c r="Q2290" t="s">
        <v>8314</v>
      </c>
      <c r="R2290" t="s">
        <v>8311</v>
      </c>
      <c r="S2290" s="12">
        <f t="shared" si="143"/>
        <v>41067.577418981484</v>
      </c>
      <c r="T2290" s="12">
        <f t="shared" si="14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4"/>
        <v>1.0740000000000001</v>
      </c>
      <c r="P2291" s="7">
        <f t="shared" si="142"/>
        <v>64.44</v>
      </c>
      <c r="Q2291" t="s">
        <v>8314</v>
      </c>
      <c r="R2291" t="s">
        <v>8311</v>
      </c>
      <c r="S2291" s="12">
        <f t="shared" si="143"/>
        <v>41571.748379629629</v>
      </c>
      <c r="T2291" s="12">
        <f t="shared" si="14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4"/>
        <v>1.0406666666666666</v>
      </c>
      <c r="P2292" s="7">
        <f t="shared" si="142"/>
        <v>53.827586206896555</v>
      </c>
      <c r="Q2292" t="s">
        <v>8314</v>
      </c>
      <c r="R2292" t="s">
        <v>8311</v>
      </c>
      <c r="S2292" s="12">
        <f t="shared" si="143"/>
        <v>40070.003819444442</v>
      </c>
      <c r="T2292" s="12">
        <f t="shared" si="14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4"/>
        <v>1.728</v>
      </c>
      <c r="P2293" s="7">
        <f t="shared" si="142"/>
        <v>100.46511627906976</v>
      </c>
      <c r="Q2293" t="s">
        <v>8314</v>
      </c>
      <c r="R2293" t="s">
        <v>8311</v>
      </c>
      <c r="S2293" s="12">
        <f t="shared" si="143"/>
        <v>40987.727060185185</v>
      </c>
      <c r="T2293" s="12">
        <f t="shared" si="14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4"/>
        <v>1.072505</v>
      </c>
      <c r="P2294" s="7">
        <f t="shared" si="142"/>
        <v>46.630652173913049</v>
      </c>
      <c r="Q2294" t="s">
        <v>8314</v>
      </c>
      <c r="R2294" t="s">
        <v>8311</v>
      </c>
      <c r="S2294" s="12">
        <f t="shared" si="143"/>
        <v>40987.447638888887</v>
      </c>
      <c r="T2294" s="12">
        <f t="shared" si="14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4"/>
        <v>1.0823529411764705</v>
      </c>
      <c r="P2295" s="7">
        <f t="shared" si="142"/>
        <v>34.074074074074076</v>
      </c>
      <c r="Q2295" t="s">
        <v>8314</v>
      </c>
      <c r="R2295" t="s">
        <v>8311</v>
      </c>
      <c r="S2295" s="12">
        <f t="shared" si="143"/>
        <v>41151.458321759259</v>
      </c>
      <c r="T2295" s="12">
        <f t="shared" si="14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4"/>
        <v>1.4608079999999999</v>
      </c>
      <c r="P2296" s="7">
        <f t="shared" si="142"/>
        <v>65.214642857142863</v>
      </c>
      <c r="Q2296" t="s">
        <v>8314</v>
      </c>
      <c r="R2296" t="s">
        <v>8311</v>
      </c>
      <c r="S2296" s="12">
        <f t="shared" si="143"/>
        <v>41264.47314814815</v>
      </c>
      <c r="T2296" s="12">
        <f t="shared" si="14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4"/>
        <v>1.2524999999999999</v>
      </c>
      <c r="P2297" s="7">
        <f t="shared" si="142"/>
        <v>44.205882352941174</v>
      </c>
      <c r="Q2297" t="s">
        <v>8314</v>
      </c>
      <c r="R2297" t="s">
        <v>8311</v>
      </c>
      <c r="S2297" s="12">
        <f t="shared" si="143"/>
        <v>41270.704351851848</v>
      </c>
      <c r="T2297" s="12">
        <f t="shared" si="14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4"/>
        <v>1.4907142857142857</v>
      </c>
      <c r="P2298" s="7">
        <f t="shared" si="142"/>
        <v>71.965517241379317</v>
      </c>
      <c r="Q2298" t="s">
        <v>8314</v>
      </c>
      <c r="R2298" t="s">
        <v>8311</v>
      </c>
      <c r="S2298" s="12">
        <f t="shared" si="143"/>
        <v>40927.481782407405</v>
      </c>
      <c r="T2298" s="12">
        <f t="shared" si="14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4"/>
        <v>1.006</v>
      </c>
      <c r="P2299" s="7">
        <f t="shared" si="142"/>
        <v>52.94736842105263</v>
      </c>
      <c r="Q2299" t="s">
        <v>8314</v>
      </c>
      <c r="R2299" t="s">
        <v>8311</v>
      </c>
      <c r="S2299" s="12">
        <f t="shared" si="143"/>
        <v>40947.792233796295</v>
      </c>
      <c r="T2299" s="12">
        <f t="shared" si="14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4"/>
        <v>1.0507333333333333</v>
      </c>
      <c r="P2300" s="7">
        <f t="shared" si="142"/>
        <v>109.45138888888889</v>
      </c>
      <c r="Q2300" t="s">
        <v>8314</v>
      </c>
      <c r="R2300" t="s">
        <v>8311</v>
      </c>
      <c r="S2300" s="12">
        <f t="shared" si="143"/>
        <v>41694.59065972222</v>
      </c>
      <c r="T2300" s="12">
        <f t="shared" si="14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4"/>
        <v>3.5016666666666665</v>
      </c>
      <c r="P2301" s="7">
        <f t="shared" si="142"/>
        <v>75.035714285714292</v>
      </c>
      <c r="Q2301" t="s">
        <v>8314</v>
      </c>
      <c r="R2301" t="s">
        <v>8311</v>
      </c>
      <c r="S2301" s="12">
        <f t="shared" si="143"/>
        <v>40564.782511574071</v>
      </c>
      <c r="T2301" s="12">
        <f t="shared" si="14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4"/>
        <v>1.0125</v>
      </c>
      <c r="P2302" s="7">
        <f t="shared" si="142"/>
        <v>115.71428571428571</v>
      </c>
      <c r="Q2302" t="s">
        <v>8314</v>
      </c>
      <c r="R2302" t="s">
        <v>8311</v>
      </c>
      <c r="S2302" s="12">
        <f t="shared" si="143"/>
        <v>41074.477037037039</v>
      </c>
      <c r="T2302" s="12">
        <f t="shared" si="14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4"/>
        <v>1.336044</v>
      </c>
      <c r="P2303" s="7">
        <f t="shared" si="142"/>
        <v>31.659810426540286</v>
      </c>
      <c r="Q2303" t="s">
        <v>8314</v>
      </c>
      <c r="R2303" t="s">
        <v>8311</v>
      </c>
      <c r="S2303" s="12">
        <f t="shared" si="143"/>
        <v>41415.896944444445</v>
      </c>
      <c r="T2303" s="12">
        <f t="shared" si="14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4"/>
        <v>1.7065217391304348</v>
      </c>
      <c r="P2304" s="7">
        <f t="shared" si="142"/>
        <v>46.176470588235297</v>
      </c>
      <c r="Q2304" t="s">
        <v>8314</v>
      </c>
      <c r="R2304" t="s">
        <v>8334</v>
      </c>
      <c r="S2304" s="12">
        <f t="shared" si="143"/>
        <v>41605.618449074071</v>
      </c>
      <c r="T2304" s="12">
        <f t="shared" si="14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4"/>
        <v>1.0935829457364341</v>
      </c>
      <c r="P2305" s="7">
        <f t="shared" ref="P2305:P2368" si="146">IFERROR(E2305/L2305,0)</f>
        <v>68.481650485436887</v>
      </c>
      <c r="Q2305" t="s">
        <v>8314</v>
      </c>
      <c r="R2305" t="s">
        <v>8334</v>
      </c>
      <c r="S2305" s="12">
        <f t="shared" si="143"/>
        <v>40849.861064814817</v>
      </c>
      <c r="T2305" s="12">
        <f t="shared" si="14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4"/>
        <v>1.0070033333333335</v>
      </c>
      <c r="P2306" s="7">
        <f t="shared" si="146"/>
        <v>53.469203539823013</v>
      </c>
      <c r="Q2306" t="s">
        <v>8314</v>
      </c>
      <c r="R2306" t="s">
        <v>8334</v>
      </c>
      <c r="S2306" s="12">
        <f t="shared" si="143"/>
        <v>40502.565868055557</v>
      </c>
      <c r="T2306" s="12">
        <f t="shared" si="14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7">
        <f t="shared" si="146"/>
        <v>109.10778443113773</v>
      </c>
      <c r="Q2307" t="s">
        <v>8314</v>
      </c>
      <c r="R2307" t="s">
        <v>8334</v>
      </c>
      <c r="S2307" s="12">
        <f t="shared" ref="S2307:T2370" si="147">(((J2307/60)/60)/24)+DATE(1970,1,1)+(-6/24)</f>
        <v>41834.445277777777</v>
      </c>
      <c r="T2307" s="12">
        <f t="shared" si="145"/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6"/>
        <v>51.185616438356163</v>
      </c>
      <c r="Q2308" t="s">
        <v>8314</v>
      </c>
      <c r="R2308" t="s">
        <v>8334</v>
      </c>
      <c r="S2308" s="12">
        <f t="shared" si="147"/>
        <v>40947.91815972222</v>
      </c>
      <c r="T2308" s="12">
        <f t="shared" si="145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6"/>
        <v>27.936800000000002</v>
      </c>
      <c r="Q2309" t="s">
        <v>8314</v>
      </c>
      <c r="R2309" t="s">
        <v>8334</v>
      </c>
      <c r="S2309" s="12">
        <f t="shared" si="147"/>
        <v>41004.552465277775</v>
      </c>
      <c r="T2309" s="12">
        <f t="shared" si="145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6"/>
        <v>82.496921824104234</v>
      </c>
      <c r="Q2310" t="s">
        <v>8314</v>
      </c>
      <c r="R2310" t="s">
        <v>8334</v>
      </c>
      <c r="S2310" s="12">
        <f t="shared" si="147"/>
        <v>41851.712916666671</v>
      </c>
      <c r="T2310" s="12">
        <f t="shared" si="145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ref="O2311:O2374" si="148">(E2311/D2311)</f>
        <v>1.0667450000000001</v>
      </c>
      <c r="P2311" s="7">
        <f t="shared" si="146"/>
        <v>59.817476635514019</v>
      </c>
      <c r="Q2311" t="s">
        <v>8314</v>
      </c>
      <c r="R2311" t="s">
        <v>8334</v>
      </c>
      <c r="S2311" s="12">
        <f t="shared" si="147"/>
        <v>41307.737696759257</v>
      </c>
      <c r="T2311" s="12">
        <f t="shared" si="145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8"/>
        <v>4.288397837837838</v>
      </c>
      <c r="P2312" s="7">
        <f t="shared" si="146"/>
        <v>64.816470588235291</v>
      </c>
      <c r="Q2312" t="s">
        <v>8314</v>
      </c>
      <c r="R2312" t="s">
        <v>8334</v>
      </c>
      <c r="S2312" s="12">
        <f t="shared" si="147"/>
        <v>41324.54415509259</v>
      </c>
      <c r="T2312" s="12">
        <f t="shared" si="145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8"/>
        <v>1.0411111111111111</v>
      </c>
      <c r="P2313" s="7">
        <f t="shared" si="146"/>
        <v>90.09615384615384</v>
      </c>
      <c r="Q2313" t="s">
        <v>8314</v>
      </c>
      <c r="R2313" t="s">
        <v>8334</v>
      </c>
      <c r="S2313" s="12">
        <f t="shared" si="147"/>
        <v>41735.754502314812</v>
      </c>
      <c r="T2313" s="12">
        <f t="shared" ref="T2313:T2376" si="149">(((I2313/60)/60)/24)+DATE(1970,1,1)+(-6/24)</f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8"/>
        <v>1.0786666666666667</v>
      </c>
      <c r="P2314" s="7">
        <f t="shared" si="146"/>
        <v>40.962025316455694</v>
      </c>
      <c r="Q2314" t="s">
        <v>8314</v>
      </c>
      <c r="R2314" t="s">
        <v>8334</v>
      </c>
      <c r="S2314" s="12">
        <f t="shared" si="147"/>
        <v>41716.382847222223</v>
      </c>
      <c r="T2314" s="12">
        <f t="shared" si="149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8"/>
        <v>1.7584040000000001</v>
      </c>
      <c r="P2315" s="7">
        <f t="shared" si="146"/>
        <v>56.000127388535034</v>
      </c>
      <c r="Q2315" t="s">
        <v>8314</v>
      </c>
      <c r="R2315" t="s">
        <v>8334</v>
      </c>
      <c r="S2315" s="12">
        <f t="shared" si="147"/>
        <v>41002.708634259259</v>
      </c>
      <c r="T2315" s="12">
        <f t="shared" si="149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8"/>
        <v>1.5697000000000001</v>
      </c>
      <c r="P2316" s="7">
        <f t="shared" si="146"/>
        <v>37.672800000000002</v>
      </c>
      <c r="Q2316" t="s">
        <v>8314</v>
      </c>
      <c r="R2316" t="s">
        <v>8334</v>
      </c>
      <c r="S2316" s="12">
        <f t="shared" si="147"/>
        <v>41037.301585648151</v>
      </c>
      <c r="T2316" s="12">
        <f t="shared" si="149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8"/>
        <v>1.026</v>
      </c>
      <c r="P2317" s="7">
        <f t="shared" si="146"/>
        <v>40.078125</v>
      </c>
      <c r="Q2317" t="s">
        <v>8314</v>
      </c>
      <c r="R2317" t="s">
        <v>8334</v>
      </c>
      <c r="S2317" s="12">
        <f t="shared" si="147"/>
        <v>41004.47619212963</v>
      </c>
      <c r="T2317" s="12">
        <f t="shared" si="149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8"/>
        <v>1.0404266666666666</v>
      </c>
      <c r="P2318" s="7">
        <f t="shared" si="146"/>
        <v>78.031999999999996</v>
      </c>
      <c r="Q2318" t="s">
        <v>8314</v>
      </c>
      <c r="R2318" t="s">
        <v>8334</v>
      </c>
      <c r="S2318" s="12">
        <f t="shared" si="147"/>
        <v>40079.475115740745</v>
      </c>
      <c r="T2318" s="12">
        <f t="shared" si="149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8"/>
        <v>1.04</v>
      </c>
      <c r="P2319" s="7">
        <f t="shared" si="146"/>
        <v>18.90909090909091</v>
      </c>
      <c r="Q2319" t="s">
        <v>8314</v>
      </c>
      <c r="R2319" t="s">
        <v>8334</v>
      </c>
      <c r="S2319" s="12">
        <f t="shared" si="147"/>
        <v>40192.292233796295</v>
      </c>
      <c r="T2319" s="12">
        <f t="shared" si="149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8"/>
        <v>1.2105999999999999</v>
      </c>
      <c r="P2320" s="7">
        <f t="shared" si="146"/>
        <v>37.134969325153371</v>
      </c>
      <c r="Q2320" t="s">
        <v>8314</v>
      </c>
      <c r="R2320" t="s">
        <v>8334</v>
      </c>
      <c r="S2320" s="12">
        <f t="shared" si="147"/>
        <v>40050.393680555557</v>
      </c>
      <c r="T2320" s="12">
        <f t="shared" si="149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8"/>
        <v>1.077</v>
      </c>
      <c r="P2321" s="7">
        <f t="shared" si="146"/>
        <v>41.961038961038959</v>
      </c>
      <c r="Q2321" t="s">
        <v>8314</v>
      </c>
      <c r="R2321" t="s">
        <v>8334</v>
      </c>
      <c r="S2321" s="12">
        <f t="shared" si="147"/>
        <v>41592.832002314812</v>
      </c>
      <c r="T2321" s="12">
        <f t="shared" si="149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8"/>
        <v>1.0866</v>
      </c>
      <c r="P2322" s="7">
        <f t="shared" si="146"/>
        <v>61.044943820224717</v>
      </c>
      <c r="Q2322" t="s">
        <v>8314</v>
      </c>
      <c r="R2322" t="s">
        <v>8334</v>
      </c>
      <c r="S2322" s="12">
        <f t="shared" si="147"/>
        <v>41696.567129629628</v>
      </c>
      <c r="T2322" s="12">
        <f t="shared" si="149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8"/>
        <v>0.39120962394619685</v>
      </c>
      <c r="P2323" s="7">
        <f t="shared" si="146"/>
        <v>64.53125</v>
      </c>
      <c r="Q2323" t="s">
        <v>8314</v>
      </c>
      <c r="R2323" t="s">
        <v>8334</v>
      </c>
      <c r="S2323" s="12">
        <f t="shared" si="147"/>
        <v>42799.010428240741</v>
      </c>
      <c r="T2323" s="12">
        <f t="shared" si="149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8"/>
        <v>3.1481481481481478E-2</v>
      </c>
      <c r="P2324" s="7">
        <f t="shared" si="146"/>
        <v>21.25</v>
      </c>
      <c r="Q2324" t="s">
        <v>8340</v>
      </c>
      <c r="R2324" t="s">
        <v>8352</v>
      </c>
      <c r="S2324" s="12">
        <f t="shared" si="147"/>
        <v>42804.645474537043</v>
      </c>
      <c r="T2324" s="12">
        <f t="shared" si="149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8"/>
        <v>0.48</v>
      </c>
      <c r="P2325" s="7">
        <f t="shared" si="146"/>
        <v>30</v>
      </c>
      <c r="Q2325" t="s">
        <v>8340</v>
      </c>
      <c r="R2325" t="s">
        <v>8352</v>
      </c>
      <c r="S2325" s="12">
        <f t="shared" si="147"/>
        <v>42807.505173611105</v>
      </c>
      <c r="T2325" s="12">
        <f t="shared" si="149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8"/>
        <v>0.20733333333333334</v>
      </c>
      <c r="P2326" s="7">
        <f t="shared" si="146"/>
        <v>25.491803278688526</v>
      </c>
      <c r="Q2326" t="s">
        <v>8340</v>
      </c>
      <c r="R2326" t="s">
        <v>8352</v>
      </c>
      <c r="S2326" s="12">
        <f t="shared" si="147"/>
        <v>42790.635243055556</v>
      </c>
      <c r="T2326" s="12">
        <f t="shared" si="149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8"/>
        <v>0.08</v>
      </c>
      <c r="P2327" s="7">
        <f t="shared" si="146"/>
        <v>11.428571428571429</v>
      </c>
      <c r="Q2327" t="s">
        <v>8340</v>
      </c>
      <c r="R2327" t="s">
        <v>8352</v>
      </c>
      <c r="S2327" s="12">
        <f t="shared" si="147"/>
        <v>42793.772349537037</v>
      </c>
      <c r="T2327" s="12">
        <f t="shared" si="149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8"/>
        <v>7.1999999999999998E-3</v>
      </c>
      <c r="P2328" s="7">
        <f t="shared" si="146"/>
        <v>108</v>
      </c>
      <c r="Q2328" t="s">
        <v>8340</v>
      </c>
      <c r="R2328" t="s">
        <v>8352</v>
      </c>
      <c r="S2328" s="12">
        <f t="shared" si="147"/>
        <v>42803.784120370372</v>
      </c>
      <c r="T2328" s="12">
        <f t="shared" si="149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8"/>
        <v>5.2609431428571432</v>
      </c>
      <c r="P2329" s="7">
        <f t="shared" si="146"/>
        <v>54.883162444113267</v>
      </c>
      <c r="Q2329" t="s">
        <v>8340</v>
      </c>
      <c r="R2329" t="s">
        <v>8352</v>
      </c>
      <c r="S2329" s="12">
        <f t="shared" si="147"/>
        <v>41842.667129629634</v>
      </c>
      <c r="T2329" s="12">
        <f t="shared" si="149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8"/>
        <v>2.5445000000000002</v>
      </c>
      <c r="P2330" s="7">
        <f t="shared" si="146"/>
        <v>47.383612662942269</v>
      </c>
      <c r="Q2330" t="s">
        <v>8340</v>
      </c>
      <c r="R2330" t="s">
        <v>8352</v>
      </c>
      <c r="S2330" s="12">
        <f t="shared" si="147"/>
        <v>42139.531678240746</v>
      </c>
      <c r="T2330" s="12">
        <f t="shared" si="149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8"/>
        <v>1.0591999999999999</v>
      </c>
      <c r="P2331" s="7">
        <f t="shared" si="146"/>
        <v>211.84</v>
      </c>
      <c r="Q2331" t="s">
        <v>8340</v>
      </c>
      <c r="R2331" t="s">
        <v>8352</v>
      </c>
      <c r="S2331" s="12">
        <f t="shared" si="147"/>
        <v>41807.374374999999</v>
      </c>
      <c r="T2331" s="12">
        <f t="shared" si="149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8"/>
        <v>1.0242285714285715</v>
      </c>
      <c r="P2332" s="7">
        <f t="shared" si="146"/>
        <v>219.92638036809817</v>
      </c>
      <c r="Q2332" t="s">
        <v>8340</v>
      </c>
      <c r="R2332" t="s">
        <v>8352</v>
      </c>
      <c r="S2332" s="12">
        <f t="shared" si="147"/>
        <v>42332.64980324074</v>
      </c>
      <c r="T2332" s="12">
        <f t="shared" si="149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8"/>
        <v>1.4431375</v>
      </c>
      <c r="P2333" s="7">
        <f t="shared" si="146"/>
        <v>40.795406360424032</v>
      </c>
      <c r="Q2333" t="s">
        <v>8340</v>
      </c>
      <c r="R2333" t="s">
        <v>8352</v>
      </c>
      <c r="S2333" s="12">
        <f t="shared" si="147"/>
        <v>41838.755671296298</v>
      </c>
      <c r="T2333" s="12">
        <f t="shared" si="149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8"/>
        <v>1.06308</v>
      </c>
      <c r="P2334" s="7">
        <f t="shared" si="146"/>
        <v>75.502840909090907</v>
      </c>
      <c r="Q2334" t="s">
        <v>8340</v>
      </c>
      <c r="R2334" t="s">
        <v>8352</v>
      </c>
      <c r="S2334" s="12">
        <f t="shared" si="147"/>
        <v>42011.378136574072</v>
      </c>
      <c r="T2334" s="12">
        <f t="shared" si="149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8"/>
        <v>2.1216666666666666</v>
      </c>
      <c r="P2335" s="7">
        <f t="shared" si="146"/>
        <v>13.542553191489361</v>
      </c>
      <c r="Q2335" t="s">
        <v>8340</v>
      </c>
      <c r="R2335" t="s">
        <v>8352</v>
      </c>
      <c r="S2335" s="12">
        <f t="shared" si="147"/>
        <v>41767.400347222225</v>
      </c>
      <c r="T2335" s="12">
        <f t="shared" si="149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8"/>
        <v>1.0195000000000001</v>
      </c>
      <c r="P2336" s="7">
        <f t="shared" si="146"/>
        <v>60.865671641791046</v>
      </c>
      <c r="Q2336" t="s">
        <v>8340</v>
      </c>
      <c r="R2336" t="s">
        <v>8352</v>
      </c>
      <c r="S2336" s="12">
        <f t="shared" si="147"/>
        <v>41918.420115740737</v>
      </c>
      <c r="T2336" s="12">
        <f t="shared" si="149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8"/>
        <v>1.0227200000000001</v>
      </c>
      <c r="P2337" s="7">
        <f t="shared" si="146"/>
        <v>115.69230769230769</v>
      </c>
      <c r="Q2337" t="s">
        <v>8340</v>
      </c>
      <c r="R2337" t="s">
        <v>8352</v>
      </c>
      <c r="S2337" s="12">
        <f t="shared" si="147"/>
        <v>41771.322256944448</v>
      </c>
      <c r="T2337" s="12">
        <f t="shared" si="149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8"/>
        <v>5.2073254999999996</v>
      </c>
      <c r="P2338" s="7">
        <f t="shared" si="146"/>
        <v>48.104623556581984</v>
      </c>
      <c r="Q2338" t="s">
        <v>8340</v>
      </c>
      <c r="R2338" t="s">
        <v>8352</v>
      </c>
      <c r="S2338" s="12">
        <f t="shared" si="147"/>
        <v>41666.674710648149</v>
      </c>
      <c r="T2338" s="12">
        <f t="shared" si="149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8"/>
        <v>1.1065833333333333</v>
      </c>
      <c r="P2339" s="7">
        <f t="shared" si="146"/>
        <v>74.184357541899445</v>
      </c>
      <c r="Q2339" t="s">
        <v>8340</v>
      </c>
      <c r="R2339" t="s">
        <v>8352</v>
      </c>
      <c r="S2339" s="12">
        <f t="shared" si="147"/>
        <v>41786.390543981484</v>
      </c>
      <c r="T2339" s="12">
        <f t="shared" si="149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8"/>
        <v>1.0114333333333334</v>
      </c>
      <c r="P2340" s="7">
        <f t="shared" si="146"/>
        <v>123.34552845528455</v>
      </c>
      <c r="Q2340" t="s">
        <v>8340</v>
      </c>
      <c r="R2340" t="s">
        <v>8352</v>
      </c>
      <c r="S2340" s="12">
        <f t="shared" si="147"/>
        <v>41789.646805555552</v>
      </c>
      <c r="T2340" s="12">
        <f t="shared" si="149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8"/>
        <v>2.9420799999999998</v>
      </c>
      <c r="P2341" s="7">
        <f t="shared" si="146"/>
        <v>66.623188405797094</v>
      </c>
      <c r="Q2341" t="s">
        <v>8340</v>
      </c>
      <c r="R2341" t="s">
        <v>8352</v>
      </c>
      <c r="S2341" s="12">
        <f t="shared" si="147"/>
        <v>42692.54987268518</v>
      </c>
      <c r="T2341" s="12">
        <f t="shared" si="149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8"/>
        <v>1.0577749999999999</v>
      </c>
      <c r="P2342" s="7">
        <f t="shared" si="146"/>
        <v>104.99007444168734</v>
      </c>
      <c r="Q2342" t="s">
        <v>8340</v>
      </c>
      <c r="R2342" t="s">
        <v>8352</v>
      </c>
      <c r="S2342" s="12">
        <f t="shared" si="147"/>
        <v>42643.392800925925</v>
      </c>
      <c r="T2342" s="12">
        <f t="shared" si="149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8"/>
        <v>0</v>
      </c>
      <c r="P2343" s="7">
        <f t="shared" si="146"/>
        <v>0</v>
      </c>
      <c r="Q2343" t="s">
        <v>8340</v>
      </c>
      <c r="R2343" t="s">
        <v>8352</v>
      </c>
      <c r="S2343" s="12">
        <f t="shared" si="147"/>
        <v>42167.563703703709</v>
      </c>
      <c r="T2343" s="12">
        <f t="shared" si="149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8"/>
        <v>0</v>
      </c>
      <c r="P2344" s="7">
        <f t="shared" si="146"/>
        <v>0</v>
      </c>
      <c r="Q2344" t="s">
        <v>8326</v>
      </c>
      <c r="R2344" t="s">
        <v>8327</v>
      </c>
      <c r="S2344" s="12">
        <f t="shared" si="147"/>
        <v>41897.452199074076</v>
      </c>
      <c r="T2344" s="12">
        <f t="shared" si="149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8"/>
        <v>0.03</v>
      </c>
      <c r="P2345" s="7">
        <f t="shared" si="146"/>
        <v>300</v>
      </c>
      <c r="Q2345" t="s">
        <v>8326</v>
      </c>
      <c r="R2345" t="s">
        <v>8327</v>
      </c>
      <c r="S2345" s="12">
        <f t="shared" si="147"/>
        <v>42327.575289351851</v>
      </c>
      <c r="T2345" s="12">
        <f t="shared" si="149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8"/>
        <v>1E-3</v>
      </c>
      <c r="P2346" s="7">
        <f t="shared" si="146"/>
        <v>1</v>
      </c>
      <c r="Q2346" t="s">
        <v>8326</v>
      </c>
      <c r="R2346" t="s">
        <v>8327</v>
      </c>
      <c r="S2346" s="12">
        <f t="shared" si="147"/>
        <v>42515.477650462963</v>
      </c>
      <c r="T2346" s="12">
        <f t="shared" si="149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8"/>
        <v>0</v>
      </c>
      <c r="P2347" s="7">
        <f t="shared" si="146"/>
        <v>0</v>
      </c>
      <c r="Q2347" t="s">
        <v>8326</v>
      </c>
      <c r="R2347" t="s">
        <v>8327</v>
      </c>
      <c r="S2347" s="12">
        <f t="shared" si="147"/>
        <v>42059.751805555556</v>
      </c>
      <c r="T2347" s="12">
        <f t="shared" si="149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8"/>
        <v>6.4999999999999997E-4</v>
      </c>
      <c r="P2348" s="7">
        <f t="shared" si="146"/>
        <v>13</v>
      </c>
      <c r="Q2348" t="s">
        <v>8326</v>
      </c>
      <c r="R2348" t="s">
        <v>8327</v>
      </c>
      <c r="S2348" s="12">
        <f t="shared" si="147"/>
        <v>42615.54896990741</v>
      </c>
      <c r="T2348" s="12">
        <f t="shared" si="149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8"/>
        <v>1.4999999999999999E-2</v>
      </c>
      <c r="P2349" s="7">
        <f t="shared" si="146"/>
        <v>15</v>
      </c>
      <c r="Q2349" t="s">
        <v>8326</v>
      </c>
      <c r="R2349" t="s">
        <v>8327</v>
      </c>
      <c r="S2349" s="12">
        <f t="shared" si="147"/>
        <v>42577.357361111113</v>
      </c>
      <c r="T2349" s="12">
        <f t="shared" si="149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8"/>
        <v>3.8571428571428572E-3</v>
      </c>
      <c r="P2350" s="7">
        <f t="shared" si="146"/>
        <v>54</v>
      </c>
      <c r="Q2350" t="s">
        <v>8326</v>
      </c>
      <c r="R2350" t="s">
        <v>8327</v>
      </c>
      <c r="S2350" s="12">
        <f t="shared" si="147"/>
        <v>42360.682152777779</v>
      </c>
      <c r="T2350" s="12">
        <f t="shared" si="149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8"/>
        <v>0</v>
      </c>
      <c r="P2351" s="7">
        <f t="shared" si="146"/>
        <v>0</v>
      </c>
      <c r="Q2351" t="s">
        <v>8326</v>
      </c>
      <c r="R2351" t="s">
        <v>8327</v>
      </c>
      <c r="S2351" s="12">
        <f t="shared" si="147"/>
        <v>42198.525787037041</v>
      </c>
      <c r="T2351" s="12">
        <f t="shared" si="149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8"/>
        <v>0</v>
      </c>
      <c r="P2352" s="7">
        <f t="shared" si="146"/>
        <v>0</v>
      </c>
      <c r="Q2352" t="s">
        <v>8326</v>
      </c>
      <c r="R2352" t="s">
        <v>8327</v>
      </c>
      <c r="S2352" s="12">
        <f t="shared" si="147"/>
        <v>42708.592245370368</v>
      </c>
      <c r="T2352" s="12">
        <f t="shared" si="149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8"/>
        <v>5.7142857142857143E-3</v>
      </c>
      <c r="P2353" s="7">
        <f t="shared" si="146"/>
        <v>15.428571428571429</v>
      </c>
      <c r="Q2353" t="s">
        <v>8326</v>
      </c>
      <c r="R2353" t="s">
        <v>8327</v>
      </c>
      <c r="S2353" s="12">
        <f t="shared" si="147"/>
        <v>42093.851145833338</v>
      </c>
      <c r="T2353" s="12">
        <f t="shared" si="149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8"/>
        <v>0</v>
      </c>
      <c r="P2354" s="7">
        <f t="shared" si="146"/>
        <v>0</v>
      </c>
      <c r="Q2354" t="s">
        <v>8326</v>
      </c>
      <c r="R2354" t="s">
        <v>8327</v>
      </c>
      <c r="S2354" s="12">
        <f t="shared" si="147"/>
        <v>42101.383703703701</v>
      </c>
      <c r="T2354" s="12">
        <f t="shared" si="149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8"/>
        <v>0</v>
      </c>
      <c r="P2355" s="7">
        <f t="shared" si="146"/>
        <v>0</v>
      </c>
      <c r="Q2355" t="s">
        <v>8326</v>
      </c>
      <c r="R2355" t="s">
        <v>8327</v>
      </c>
      <c r="S2355" s="12">
        <f t="shared" si="147"/>
        <v>42103.426180555558</v>
      </c>
      <c r="T2355" s="12">
        <f t="shared" si="149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8"/>
        <v>7.1428571428571429E-4</v>
      </c>
      <c r="P2356" s="7">
        <f t="shared" si="146"/>
        <v>25</v>
      </c>
      <c r="Q2356" t="s">
        <v>8326</v>
      </c>
      <c r="R2356" t="s">
        <v>8327</v>
      </c>
      <c r="S2356" s="12">
        <f t="shared" si="147"/>
        <v>41954.472916666666</v>
      </c>
      <c r="T2356" s="12">
        <f t="shared" si="149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8"/>
        <v>6.875E-3</v>
      </c>
      <c r="P2357" s="7">
        <f t="shared" si="146"/>
        <v>27.5</v>
      </c>
      <c r="Q2357" t="s">
        <v>8326</v>
      </c>
      <c r="R2357" t="s">
        <v>8327</v>
      </c>
      <c r="S2357" s="12">
        <f t="shared" si="147"/>
        <v>42096.668240740735</v>
      </c>
      <c r="T2357" s="12">
        <f t="shared" si="149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8"/>
        <v>0</v>
      </c>
      <c r="P2358" s="7">
        <f t="shared" si="146"/>
        <v>0</v>
      </c>
      <c r="Q2358" t="s">
        <v>8326</v>
      </c>
      <c r="R2358" t="s">
        <v>8327</v>
      </c>
      <c r="S2358" s="12">
        <f t="shared" si="147"/>
        <v>42130.53361111111</v>
      </c>
      <c r="T2358" s="12">
        <f t="shared" si="149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8"/>
        <v>0</v>
      </c>
      <c r="P2359" s="7">
        <f t="shared" si="146"/>
        <v>0</v>
      </c>
      <c r="Q2359" t="s">
        <v>8326</v>
      </c>
      <c r="R2359" t="s">
        <v>8327</v>
      </c>
      <c r="S2359" s="12">
        <f t="shared" si="147"/>
        <v>42264.370115740734</v>
      </c>
      <c r="T2359" s="12">
        <f t="shared" si="149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8"/>
        <v>0</v>
      </c>
      <c r="P2360" s="7">
        <f t="shared" si="146"/>
        <v>0</v>
      </c>
      <c r="Q2360" t="s">
        <v>8326</v>
      </c>
      <c r="R2360" t="s">
        <v>8327</v>
      </c>
      <c r="S2360" s="12">
        <f t="shared" si="147"/>
        <v>41978.680972222224</v>
      </c>
      <c r="T2360" s="12">
        <f t="shared" si="149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8"/>
        <v>0.14680000000000001</v>
      </c>
      <c r="P2361" s="7">
        <f t="shared" si="146"/>
        <v>367</v>
      </c>
      <c r="Q2361" t="s">
        <v>8326</v>
      </c>
      <c r="R2361" t="s">
        <v>8327</v>
      </c>
      <c r="S2361" s="12">
        <f t="shared" si="147"/>
        <v>42159.399583333332</v>
      </c>
      <c r="T2361" s="12">
        <f t="shared" si="149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8"/>
        <v>4.0000000000000002E-4</v>
      </c>
      <c r="P2362" s="7">
        <f t="shared" si="146"/>
        <v>2</v>
      </c>
      <c r="Q2362" t="s">
        <v>8326</v>
      </c>
      <c r="R2362" t="s">
        <v>8327</v>
      </c>
      <c r="S2362" s="12">
        <f t="shared" si="147"/>
        <v>42377.45694444445</v>
      </c>
      <c r="T2362" s="12">
        <f t="shared" si="149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8"/>
        <v>0</v>
      </c>
      <c r="P2363" s="7">
        <f t="shared" si="146"/>
        <v>0</v>
      </c>
      <c r="Q2363" t="s">
        <v>8326</v>
      </c>
      <c r="R2363" t="s">
        <v>8327</v>
      </c>
      <c r="S2363" s="12">
        <f t="shared" si="147"/>
        <v>42466.608888888892</v>
      </c>
      <c r="T2363" s="12">
        <f t="shared" si="149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8"/>
        <v>0.2857142857142857</v>
      </c>
      <c r="P2364" s="7">
        <f t="shared" si="146"/>
        <v>60</v>
      </c>
      <c r="Q2364" t="s">
        <v>8326</v>
      </c>
      <c r="R2364" t="s">
        <v>8327</v>
      </c>
      <c r="S2364" s="12">
        <f t="shared" si="147"/>
        <v>41954.438310185185</v>
      </c>
      <c r="T2364" s="12">
        <f t="shared" si="149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8"/>
        <v>0</v>
      </c>
      <c r="P2365" s="7">
        <f t="shared" si="146"/>
        <v>0</v>
      </c>
      <c r="Q2365" t="s">
        <v>8326</v>
      </c>
      <c r="R2365" t="s">
        <v>8327</v>
      </c>
      <c r="S2365" s="12">
        <f t="shared" si="147"/>
        <v>42321.761574074073</v>
      </c>
      <c r="T2365" s="12">
        <f t="shared" si="149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8"/>
        <v>0</v>
      </c>
      <c r="P2366" s="7">
        <f t="shared" si="146"/>
        <v>0</v>
      </c>
      <c r="Q2366" t="s">
        <v>8326</v>
      </c>
      <c r="R2366" t="s">
        <v>8327</v>
      </c>
      <c r="S2366" s="12">
        <f t="shared" si="147"/>
        <v>42248.684675925921</v>
      </c>
      <c r="T2366" s="12">
        <f t="shared" si="149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8"/>
        <v>0</v>
      </c>
      <c r="P2367" s="7">
        <f t="shared" si="146"/>
        <v>0</v>
      </c>
      <c r="Q2367" t="s">
        <v>8326</v>
      </c>
      <c r="R2367" t="s">
        <v>8327</v>
      </c>
      <c r="S2367" s="12">
        <f t="shared" si="147"/>
        <v>42346.486400462964</v>
      </c>
      <c r="T2367" s="12">
        <f t="shared" si="149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8"/>
        <v>0.1052</v>
      </c>
      <c r="P2368" s="7">
        <f t="shared" si="146"/>
        <v>97.407407407407405</v>
      </c>
      <c r="Q2368" t="s">
        <v>8326</v>
      </c>
      <c r="R2368" t="s">
        <v>8327</v>
      </c>
      <c r="S2368" s="12">
        <f t="shared" si="147"/>
        <v>42268.281631944439</v>
      </c>
      <c r="T2368" s="12">
        <f t="shared" si="149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8"/>
        <v>1.34E-2</v>
      </c>
      <c r="P2369" s="7">
        <f t="shared" ref="P2369:P2432" si="150">IFERROR(E2369/L2369,0)</f>
        <v>47.857142857142854</v>
      </c>
      <c r="Q2369" t="s">
        <v>8326</v>
      </c>
      <c r="R2369" t="s">
        <v>8327</v>
      </c>
      <c r="S2369" s="12">
        <f t="shared" si="147"/>
        <v>42425.720092592594</v>
      </c>
      <c r="T2369" s="12">
        <f t="shared" si="149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8"/>
        <v>2.5000000000000001E-3</v>
      </c>
      <c r="P2370" s="7">
        <f t="shared" si="150"/>
        <v>50</v>
      </c>
      <c r="Q2370" t="s">
        <v>8326</v>
      </c>
      <c r="R2370" t="s">
        <v>8327</v>
      </c>
      <c r="S2370" s="12">
        <f t="shared" si="147"/>
        <v>42063.471817129626</v>
      </c>
      <c r="T2370" s="12">
        <f t="shared" si="149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>
        <f t="shared" si="150"/>
        <v>0</v>
      </c>
      <c r="Q2371" t="s">
        <v>8326</v>
      </c>
      <c r="R2371" t="s">
        <v>8327</v>
      </c>
      <c r="S2371" s="12">
        <f t="shared" ref="S2371:T2434" si="151">(((J2371/60)/60)/24)+DATE(1970,1,1)+(-6/24)</f>
        <v>42380.562627314815</v>
      </c>
      <c r="T2371" s="12">
        <f t="shared" si="149"/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50"/>
        <v>20.5</v>
      </c>
      <c r="Q2372" t="s">
        <v>8326</v>
      </c>
      <c r="R2372" t="s">
        <v>8327</v>
      </c>
      <c r="S2372" s="12">
        <f t="shared" si="151"/>
        <v>41960.93913194444</v>
      </c>
      <c r="T2372" s="12">
        <f t="shared" si="149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50"/>
        <v>0</v>
      </c>
      <c r="Q2373" t="s">
        <v>8326</v>
      </c>
      <c r="R2373" t="s">
        <v>8327</v>
      </c>
      <c r="S2373" s="12">
        <f t="shared" si="151"/>
        <v>42150.527731481481</v>
      </c>
      <c r="T2373" s="12">
        <f t="shared" si="149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50"/>
        <v>30</v>
      </c>
      <c r="Q2374" t="s">
        <v>8326</v>
      </c>
      <c r="R2374" t="s">
        <v>8327</v>
      </c>
      <c r="S2374" s="12">
        <f t="shared" si="151"/>
        <v>42087.819108796291</v>
      </c>
      <c r="T2374" s="12">
        <f t="shared" si="149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ref="O2375:O2438" si="152">(E2375/D2375)</f>
        <v>5.8823529411764708E-5</v>
      </c>
      <c r="P2375" s="7">
        <f t="shared" si="150"/>
        <v>50</v>
      </c>
      <c r="Q2375" t="s">
        <v>8326</v>
      </c>
      <c r="R2375" t="s">
        <v>8327</v>
      </c>
      <c r="S2375" s="12">
        <f t="shared" si="151"/>
        <v>42215.412314814821</v>
      </c>
      <c r="T2375" s="12">
        <f t="shared" si="149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2"/>
        <v>4.5454545454545455E-4</v>
      </c>
      <c r="P2376" s="7">
        <f t="shared" si="150"/>
        <v>10</v>
      </c>
      <c r="Q2376" t="s">
        <v>8326</v>
      </c>
      <c r="R2376" t="s">
        <v>8327</v>
      </c>
      <c r="S2376" s="12">
        <f t="shared" si="151"/>
        <v>42017.593287037031</v>
      </c>
      <c r="T2376" s="12">
        <f t="shared" si="149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2"/>
        <v>0</v>
      </c>
      <c r="P2377" s="7">
        <f t="shared" si="150"/>
        <v>0</v>
      </c>
      <c r="Q2377" t="s">
        <v>8326</v>
      </c>
      <c r="R2377" t="s">
        <v>8327</v>
      </c>
      <c r="S2377" s="12">
        <f t="shared" si="151"/>
        <v>42592.586076388892</v>
      </c>
      <c r="T2377" s="12">
        <f t="shared" ref="T2377:T2440" si="153">(((I2377/60)/60)/24)+DATE(1970,1,1)+(-6/24)</f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2"/>
        <v>0.10877666666666666</v>
      </c>
      <c r="P2378" s="7">
        <f t="shared" si="150"/>
        <v>81.582499999999996</v>
      </c>
      <c r="Q2378" t="s">
        <v>8326</v>
      </c>
      <c r="R2378" t="s">
        <v>8327</v>
      </c>
      <c r="S2378" s="12">
        <f t="shared" si="151"/>
        <v>42318.675532407404</v>
      </c>
      <c r="T2378" s="12">
        <f t="shared" si="153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2"/>
        <v>0</v>
      </c>
      <c r="P2379" s="7">
        <f t="shared" si="150"/>
        <v>0</v>
      </c>
      <c r="Q2379" t="s">
        <v>8326</v>
      </c>
      <c r="R2379" t="s">
        <v>8327</v>
      </c>
      <c r="S2379" s="12">
        <f t="shared" si="151"/>
        <v>42669.620173611111</v>
      </c>
      <c r="T2379" s="12">
        <f t="shared" si="153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2"/>
        <v>0</v>
      </c>
      <c r="P2380" s="7">
        <f t="shared" si="150"/>
        <v>0</v>
      </c>
      <c r="Q2380" t="s">
        <v>8326</v>
      </c>
      <c r="R2380" t="s">
        <v>8327</v>
      </c>
      <c r="S2380" s="12">
        <f t="shared" si="151"/>
        <v>42212.763078703705</v>
      </c>
      <c r="T2380" s="12">
        <f t="shared" si="153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2"/>
        <v>0</v>
      </c>
      <c r="P2381" s="7">
        <f t="shared" si="150"/>
        <v>0</v>
      </c>
      <c r="Q2381" t="s">
        <v>8326</v>
      </c>
      <c r="R2381" t="s">
        <v>8327</v>
      </c>
      <c r="S2381" s="12">
        <f t="shared" si="151"/>
        <v>42236.766388888893</v>
      </c>
      <c r="T2381" s="12">
        <f t="shared" si="153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2"/>
        <v>3.6666666666666666E-3</v>
      </c>
      <c r="P2382" s="7">
        <f t="shared" si="150"/>
        <v>18.333333333333332</v>
      </c>
      <c r="Q2382" t="s">
        <v>8326</v>
      </c>
      <c r="R2382" t="s">
        <v>8327</v>
      </c>
      <c r="S2382" s="12">
        <f t="shared" si="151"/>
        <v>42248.543310185181</v>
      </c>
      <c r="T2382" s="12">
        <f t="shared" si="153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2"/>
        <v>1.8193398957730169E-2</v>
      </c>
      <c r="P2383" s="7">
        <f t="shared" si="150"/>
        <v>224.42857142857142</v>
      </c>
      <c r="Q2383" t="s">
        <v>8326</v>
      </c>
      <c r="R2383" t="s">
        <v>8327</v>
      </c>
      <c r="S2383" s="12">
        <f t="shared" si="151"/>
        <v>42074.685740740737</v>
      </c>
      <c r="T2383" s="12">
        <f t="shared" si="153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2"/>
        <v>2.5000000000000001E-2</v>
      </c>
      <c r="P2384" s="7">
        <f t="shared" si="150"/>
        <v>37.5</v>
      </c>
      <c r="Q2384" t="s">
        <v>8326</v>
      </c>
      <c r="R2384" t="s">
        <v>8327</v>
      </c>
      <c r="S2384" s="12">
        <f t="shared" si="151"/>
        <v>42194.937534722223</v>
      </c>
      <c r="T2384" s="12">
        <f t="shared" si="153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2"/>
        <v>4.3499999999999997E-2</v>
      </c>
      <c r="P2385" s="7">
        <f t="shared" si="150"/>
        <v>145</v>
      </c>
      <c r="Q2385" t="s">
        <v>8326</v>
      </c>
      <c r="R2385" t="s">
        <v>8327</v>
      </c>
      <c r="S2385" s="12">
        <f t="shared" si="151"/>
        <v>42026.806793981479</v>
      </c>
      <c r="T2385" s="12">
        <f t="shared" si="153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2"/>
        <v>8.0000000000000002E-3</v>
      </c>
      <c r="P2386" s="7">
        <f t="shared" si="150"/>
        <v>1</v>
      </c>
      <c r="Q2386" t="s">
        <v>8326</v>
      </c>
      <c r="R2386" t="s">
        <v>8327</v>
      </c>
      <c r="S2386" s="12">
        <f t="shared" si="151"/>
        <v>41926.817627314813</v>
      </c>
      <c r="T2386" s="12">
        <f t="shared" si="153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2"/>
        <v>1.2123076923076924E-2</v>
      </c>
      <c r="P2387" s="7">
        <f t="shared" si="150"/>
        <v>112.57142857142857</v>
      </c>
      <c r="Q2387" t="s">
        <v>8326</v>
      </c>
      <c r="R2387" t="s">
        <v>8327</v>
      </c>
      <c r="S2387" s="12">
        <f t="shared" si="151"/>
        <v>42191.45175925926</v>
      </c>
      <c r="T2387" s="12">
        <f t="shared" si="153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2"/>
        <v>0</v>
      </c>
      <c r="P2388" s="7">
        <f t="shared" si="150"/>
        <v>0</v>
      </c>
      <c r="Q2388" t="s">
        <v>8326</v>
      </c>
      <c r="R2388" t="s">
        <v>8327</v>
      </c>
      <c r="S2388" s="12">
        <f t="shared" si="151"/>
        <v>41954.588240740741</v>
      </c>
      <c r="T2388" s="12">
        <f t="shared" si="153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2"/>
        <v>6.8399999999999997E-3</v>
      </c>
      <c r="P2389" s="7">
        <f t="shared" si="150"/>
        <v>342</v>
      </c>
      <c r="Q2389" t="s">
        <v>8326</v>
      </c>
      <c r="R2389" t="s">
        <v>8327</v>
      </c>
      <c r="S2389" s="12">
        <f t="shared" si="151"/>
        <v>42528.376620370371</v>
      </c>
      <c r="T2389" s="12">
        <f t="shared" si="153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2"/>
        <v>1.2513513513513513E-2</v>
      </c>
      <c r="P2390" s="7">
        <f t="shared" si="150"/>
        <v>57.875</v>
      </c>
      <c r="Q2390" t="s">
        <v>8326</v>
      </c>
      <c r="R2390" t="s">
        <v>8327</v>
      </c>
      <c r="S2390" s="12">
        <f t="shared" si="151"/>
        <v>41989.603692129633</v>
      </c>
      <c r="T2390" s="12">
        <f t="shared" si="153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2"/>
        <v>1.8749999999999999E-3</v>
      </c>
      <c r="P2391" s="7">
        <f t="shared" si="150"/>
        <v>30</v>
      </c>
      <c r="Q2391" t="s">
        <v>8326</v>
      </c>
      <c r="R2391" t="s">
        <v>8327</v>
      </c>
      <c r="S2391" s="12">
        <f t="shared" si="151"/>
        <v>42179.403379629628</v>
      </c>
      <c r="T2391" s="12">
        <f t="shared" si="153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2"/>
        <v>0</v>
      </c>
      <c r="P2392" s="7">
        <f t="shared" si="150"/>
        <v>0</v>
      </c>
      <c r="Q2392" t="s">
        <v>8326</v>
      </c>
      <c r="R2392" t="s">
        <v>8327</v>
      </c>
      <c r="S2392" s="12">
        <f t="shared" si="151"/>
        <v>41968.012314814812</v>
      </c>
      <c r="T2392" s="12">
        <f t="shared" si="153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2"/>
        <v>1.25E-3</v>
      </c>
      <c r="P2393" s="7">
        <f t="shared" si="150"/>
        <v>25</v>
      </c>
      <c r="Q2393" t="s">
        <v>8326</v>
      </c>
      <c r="R2393" t="s">
        <v>8327</v>
      </c>
      <c r="S2393" s="12">
        <f t="shared" si="151"/>
        <v>42064.544490740736</v>
      </c>
      <c r="T2393" s="12">
        <f t="shared" si="153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2"/>
        <v>0</v>
      </c>
      <c r="P2394" s="7">
        <f t="shared" si="150"/>
        <v>0</v>
      </c>
      <c r="Q2394" t="s">
        <v>8326</v>
      </c>
      <c r="R2394" t="s">
        <v>8327</v>
      </c>
      <c r="S2394" s="12">
        <f t="shared" si="151"/>
        <v>42275.870636574073</v>
      </c>
      <c r="T2394" s="12">
        <f t="shared" si="153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2"/>
        <v>5.0000000000000001E-4</v>
      </c>
      <c r="P2395" s="7">
        <f t="shared" si="150"/>
        <v>50</v>
      </c>
      <c r="Q2395" t="s">
        <v>8326</v>
      </c>
      <c r="R2395" t="s">
        <v>8327</v>
      </c>
      <c r="S2395" s="12">
        <f t="shared" si="151"/>
        <v>42194.398344907408</v>
      </c>
      <c r="T2395" s="12">
        <f t="shared" si="153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2"/>
        <v>5.9999999999999995E-4</v>
      </c>
      <c r="P2396" s="7">
        <f t="shared" si="150"/>
        <v>1.5</v>
      </c>
      <c r="Q2396" t="s">
        <v>8326</v>
      </c>
      <c r="R2396" t="s">
        <v>8327</v>
      </c>
      <c r="S2396" s="12">
        <f t="shared" si="151"/>
        <v>42031.112187499995</v>
      </c>
      <c r="T2396" s="12">
        <f t="shared" si="153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2"/>
        <v>0</v>
      </c>
      <c r="P2397" s="7">
        <f t="shared" si="150"/>
        <v>0</v>
      </c>
      <c r="Q2397" t="s">
        <v>8326</v>
      </c>
      <c r="R2397" t="s">
        <v>8327</v>
      </c>
      <c r="S2397" s="12">
        <f t="shared" si="151"/>
        <v>42716.871377314819</v>
      </c>
      <c r="T2397" s="12">
        <f t="shared" si="153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2"/>
        <v>2E-3</v>
      </c>
      <c r="P2398" s="7">
        <f t="shared" si="150"/>
        <v>10</v>
      </c>
      <c r="Q2398" t="s">
        <v>8326</v>
      </c>
      <c r="R2398" t="s">
        <v>8327</v>
      </c>
      <c r="S2398" s="12">
        <f t="shared" si="151"/>
        <v>42262.599050925928</v>
      </c>
      <c r="T2398" s="12">
        <f t="shared" si="153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2"/>
        <v>0</v>
      </c>
      <c r="P2399" s="7">
        <f t="shared" si="150"/>
        <v>0</v>
      </c>
      <c r="Q2399" t="s">
        <v>8326</v>
      </c>
      <c r="R2399" t="s">
        <v>8327</v>
      </c>
      <c r="S2399" s="12">
        <f t="shared" si="151"/>
        <v>41976.63490740741</v>
      </c>
      <c r="T2399" s="12">
        <f t="shared" si="153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2"/>
        <v>0</v>
      </c>
      <c r="P2400" s="7">
        <f t="shared" si="150"/>
        <v>0</v>
      </c>
      <c r="Q2400" t="s">
        <v>8326</v>
      </c>
      <c r="R2400" t="s">
        <v>8327</v>
      </c>
      <c r="S2400" s="12">
        <f t="shared" si="151"/>
        <v>42157.666481481487</v>
      </c>
      <c r="T2400" s="12">
        <f t="shared" si="153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2"/>
        <v>0</v>
      </c>
      <c r="P2401" s="7">
        <f t="shared" si="150"/>
        <v>0</v>
      </c>
      <c r="Q2401" t="s">
        <v>8326</v>
      </c>
      <c r="R2401" t="s">
        <v>8327</v>
      </c>
      <c r="S2401" s="12">
        <f t="shared" si="151"/>
        <v>41956.603078703702</v>
      </c>
      <c r="T2401" s="12">
        <f t="shared" si="153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2"/>
        <v>0</v>
      </c>
      <c r="P2402" s="7">
        <f t="shared" si="150"/>
        <v>0</v>
      </c>
      <c r="Q2402" t="s">
        <v>8326</v>
      </c>
      <c r="R2402" t="s">
        <v>8327</v>
      </c>
      <c r="S2402" s="12">
        <f t="shared" si="151"/>
        <v>42444.018101851849</v>
      </c>
      <c r="T2402" s="12">
        <f t="shared" si="153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2"/>
        <v>7.1785714285714283E-3</v>
      </c>
      <c r="P2403" s="7">
        <f t="shared" si="150"/>
        <v>22.333333333333332</v>
      </c>
      <c r="Q2403" t="s">
        <v>8326</v>
      </c>
      <c r="R2403" t="s">
        <v>8327</v>
      </c>
      <c r="S2403" s="12">
        <f t="shared" si="151"/>
        <v>42374.572870370372</v>
      </c>
      <c r="T2403" s="12">
        <f t="shared" si="153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2"/>
        <v>4.3333333333333331E-3</v>
      </c>
      <c r="P2404" s="7">
        <f t="shared" si="150"/>
        <v>52</v>
      </c>
      <c r="Q2404" t="s">
        <v>8340</v>
      </c>
      <c r="R2404" t="s">
        <v>8341</v>
      </c>
      <c r="S2404" s="12">
        <f t="shared" si="151"/>
        <v>42107.429756944446</v>
      </c>
      <c r="T2404" s="12">
        <f t="shared" si="153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2"/>
        <v>0.16833333333333333</v>
      </c>
      <c r="P2405" s="7">
        <f t="shared" si="150"/>
        <v>16.833333333333332</v>
      </c>
      <c r="Q2405" t="s">
        <v>8340</v>
      </c>
      <c r="R2405" t="s">
        <v>8341</v>
      </c>
      <c r="S2405" s="12">
        <f t="shared" si="151"/>
        <v>42399.632615740738</v>
      </c>
      <c r="T2405" s="12">
        <f t="shared" si="153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2"/>
        <v>0</v>
      </c>
      <c r="P2406" s="7">
        <f t="shared" si="150"/>
        <v>0</v>
      </c>
      <c r="Q2406" t="s">
        <v>8340</v>
      </c>
      <c r="R2406" t="s">
        <v>8341</v>
      </c>
      <c r="S2406" s="12">
        <f t="shared" si="151"/>
        <v>42341.78943287037</v>
      </c>
      <c r="T2406" s="12">
        <f t="shared" si="153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2"/>
        <v>0.22520000000000001</v>
      </c>
      <c r="P2407" s="7">
        <f t="shared" si="150"/>
        <v>56.3</v>
      </c>
      <c r="Q2407" t="s">
        <v>8340</v>
      </c>
      <c r="R2407" t="s">
        <v>8341</v>
      </c>
      <c r="S2407" s="12">
        <f t="shared" si="151"/>
        <v>42595.335358796292</v>
      </c>
      <c r="T2407" s="12">
        <f t="shared" si="153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2"/>
        <v>0.41384615384615386</v>
      </c>
      <c r="P2408" s="7">
        <f t="shared" si="150"/>
        <v>84.0625</v>
      </c>
      <c r="Q2408" t="s">
        <v>8340</v>
      </c>
      <c r="R2408" t="s">
        <v>8341</v>
      </c>
      <c r="S2408" s="12">
        <f t="shared" si="151"/>
        <v>41982.860995370371</v>
      </c>
      <c r="T2408" s="12">
        <f t="shared" si="153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2"/>
        <v>0.25259090909090909</v>
      </c>
      <c r="P2409" s="7">
        <f t="shared" si="150"/>
        <v>168.39393939393941</v>
      </c>
      <c r="Q2409" t="s">
        <v>8340</v>
      </c>
      <c r="R2409" t="s">
        <v>8341</v>
      </c>
      <c r="S2409" s="12">
        <f t="shared" si="151"/>
        <v>42082.325555555552</v>
      </c>
      <c r="T2409" s="12">
        <f t="shared" si="153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2"/>
        <v>2E-3</v>
      </c>
      <c r="P2410" s="7">
        <f t="shared" si="150"/>
        <v>15</v>
      </c>
      <c r="Q2410" t="s">
        <v>8340</v>
      </c>
      <c r="R2410" t="s">
        <v>8341</v>
      </c>
      <c r="S2410" s="12">
        <f t="shared" si="151"/>
        <v>41918.890706018516</v>
      </c>
      <c r="T2410" s="12">
        <f t="shared" si="153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2"/>
        <v>1.84E-2</v>
      </c>
      <c r="P2411" s="7">
        <f t="shared" si="150"/>
        <v>76.666666666666671</v>
      </c>
      <c r="Q2411" t="s">
        <v>8340</v>
      </c>
      <c r="R2411" t="s">
        <v>8341</v>
      </c>
      <c r="S2411" s="12">
        <f t="shared" si="151"/>
        <v>42204.625868055555</v>
      </c>
      <c r="T2411" s="12">
        <f t="shared" si="153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2"/>
        <v>0</v>
      </c>
      <c r="P2412" s="7">
        <f t="shared" si="150"/>
        <v>0</v>
      </c>
      <c r="Q2412" t="s">
        <v>8340</v>
      </c>
      <c r="R2412" t="s">
        <v>8341</v>
      </c>
      <c r="S2412" s="12">
        <f t="shared" si="151"/>
        <v>42224.158275462964</v>
      </c>
      <c r="T2412" s="12">
        <f t="shared" si="153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2"/>
        <v>6.0400000000000002E-3</v>
      </c>
      <c r="P2413" s="7">
        <f t="shared" si="150"/>
        <v>50.333333333333336</v>
      </c>
      <c r="Q2413" t="s">
        <v>8340</v>
      </c>
      <c r="R2413" t="s">
        <v>8341</v>
      </c>
      <c r="S2413" s="12">
        <f t="shared" si="151"/>
        <v>42211.482430555552</v>
      </c>
      <c r="T2413" s="12">
        <f t="shared" si="153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2"/>
        <v>0</v>
      </c>
      <c r="P2414" s="7">
        <f t="shared" si="150"/>
        <v>0</v>
      </c>
      <c r="Q2414" t="s">
        <v>8340</v>
      </c>
      <c r="R2414" t="s">
        <v>8341</v>
      </c>
      <c r="S2414" s="12">
        <f t="shared" si="151"/>
        <v>42655.486956018518</v>
      </c>
      <c r="T2414" s="12">
        <f t="shared" si="153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2"/>
        <v>8.3333333333333332E-3</v>
      </c>
      <c r="P2415" s="7">
        <f t="shared" si="150"/>
        <v>8.3333333333333339</v>
      </c>
      <c r="Q2415" t="s">
        <v>8340</v>
      </c>
      <c r="R2415" t="s">
        <v>8341</v>
      </c>
      <c r="S2415" s="12">
        <f t="shared" si="151"/>
        <v>41759.85974537037</v>
      </c>
      <c r="T2415" s="12">
        <f t="shared" si="153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2"/>
        <v>3.0666666666666665E-2</v>
      </c>
      <c r="P2416" s="7">
        <f t="shared" si="150"/>
        <v>35.384615384615387</v>
      </c>
      <c r="Q2416" t="s">
        <v>8340</v>
      </c>
      <c r="R2416" t="s">
        <v>8341</v>
      </c>
      <c r="S2416" s="12">
        <f t="shared" si="151"/>
        <v>42198.445138888885</v>
      </c>
      <c r="T2416" s="12">
        <f t="shared" si="153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2"/>
        <v>5.5833333333333334E-3</v>
      </c>
      <c r="P2417" s="7">
        <f t="shared" si="150"/>
        <v>55.833333333333336</v>
      </c>
      <c r="Q2417" t="s">
        <v>8340</v>
      </c>
      <c r="R2417" t="s">
        <v>8341</v>
      </c>
      <c r="S2417" s="12">
        <f t="shared" si="151"/>
        <v>42536.612800925926</v>
      </c>
      <c r="T2417" s="12">
        <f t="shared" si="153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2"/>
        <v>2.5000000000000001E-4</v>
      </c>
      <c r="P2418" s="7">
        <f t="shared" si="150"/>
        <v>5</v>
      </c>
      <c r="Q2418" t="s">
        <v>8340</v>
      </c>
      <c r="R2418" t="s">
        <v>8341</v>
      </c>
      <c r="S2418" s="12">
        <f t="shared" si="151"/>
        <v>42019.487766203703</v>
      </c>
      <c r="T2418" s="12">
        <f t="shared" si="153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2"/>
        <v>0</v>
      </c>
      <c r="P2419" s="7">
        <f t="shared" si="150"/>
        <v>0</v>
      </c>
      <c r="Q2419" t="s">
        <v>8340</v>
      </c>
      <c r="R2419" t="s">
        <v>8341</v>
      </c>
      <c r="S2419" s="12">
        <f t="shared" si="151"/>
        <v>41831.634108796294</v>
      </c>
      <c r="T2419" s="12">
        <f t="shared" si="153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2"/>
        <v>2.0000000000000001E-4</v>
      </c>
      <c r="P2420" s="7">
        <f t="shared" si="150"/>
        <v>1</v>
      </c>
      <c r="Q2420" t="s">
        <v>8340</v>
      </c>
      <c r="R2420" t="s">
        <v>8341</v>
      </c>
      <c r="S2420" s="12">
        <f t="shared" si="151"/>
        <v>42027.606990740736</v>
      </c>
      <c r="T2420" s="12">
        <f t="shared" si="153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2"/>
        <v>0</v>
      </c>
      <c r="P2421" s="7">
        <f t="shared" si="150"/>
        <v>0</v>
      </c>
      <c r="Q2421" t="s">
        <v>8340</v>
      </c>
      <c r="R2421" t="s">
        <v>8341</v>
      </c>
      <c r="S2421" s="12">
        <f t="shared" si="151"/>
        <v>41993.488298611104</v>
      </c>
      <c r="T2421" s="12">
        <f t="shared" si="153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2"/>
        <v>0.14825133372851215</v>
      </c>
      <c r="P2422" s="7">
        <f t="shared" si="150"/>
        <v>69.472222222222229</v>
      </c>
      <c r="Q2422" t="s">
        <v>8340</v>
      </c>
      <c r="R2422" t="s">
        <v>8341</v>
      </c>
      <c r="S2422" s="12">
        <f t="shared" si="151"/>
        <v>41892.778877314813</v>
      </c>
      <c r="T2422" s="12">
        <f t="shared" si="153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2"/>
        <v>1.6666666666666666E-4</v>
      </c>
      <c r="P2423" s="7">
        <f t="shared" si="150"/>
        <v>1</v>
      </c>
      <c r="Q2423" t="s">
        <v>8340</v>
      </c>
      <c r="R2423" t="s">
        <v>8341</v>
      </c>
      <c r="S2423" s="12">
        <f t="shared" si="151"/>
        <v>42026.437453703707</v>
      </c>
      <c r="T2423" s="12">
        <f t="shared" si="153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2"/>
        <v>2E-3</v>
      </c>
      <c r="P2424" s="7">
        <f t="shared" si="150"/>
        <v>1</v>
      </c>
      <c r="Q2424" t="s">
        <v>8340</v>
      </c>
      <c r="R2424" t="s">
        <v>8341</v>
      </c>
      <c r="S2424" s="12">
        <f t="shared" si="151"/>
        <v>42044.474953703699</v>
      </c>
      <c r="T2424" s="12">
        <f t="shared" si="153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2"/>
        <v>1.3333333333333334E-4</v>
      </c>
      <c r="P2425" s="7">
        <f t="shared" si="150"/>
        <v>8</v>
      </c>
      <c r="Q2425" t="s">
        <v>8340</v>
      </c>
      <c r="R2425" t="s">
        <v>8341</v>
      </c>
      <c r="S2425" s="12">
        <f t="shared" si="151"/>
        <v>41974.454745370371</v>
      </c>
      <c r="T2425" s="12">
        <f t="shared" si="153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2"/>
        <v>1.24E-2</v>
      </c>
      <c r="P2426" s="7">
        <f t="shared" si="150"/>
        <v>34.444444444444443</v>
      </c>
      <c r="Q2426" t="s">
        <v>8340</v>
      </c>
      <c r="R2426" t="s">
        <v>8341</v>
      </c>
      <c r="S2426" s="12">
        <f t="shared" si="151"/>
        <v>41909.642453703702</v>
      </c>
      <c r="T2426" s="12">
        <f t="shared" si="153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2"/>
        <v>2.8571428571428574E-4</v>
      </c>
      <c r="P2427" s="7">
        <f t="shared" si="150"/>
        <v>1</v>
      </c>
      <c r="Q2427" t="s">
        <v>8340</v>
      </c>
      <c r="R2427" t="s">
        <v>8341</v>
      </c>
      <c r="S2427" s="12">
        <f t="shared" si="151"/>
        <v>42502.663761574076</v>
      </c>
      <c r="T2427" s="12">
        <f t="shared" si="153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2"/>
        <v>0</v>
      </c>
      <c r="P2428" s="7">
        <f t="shared" si="150"/>
        <v>0</v>
      </c>
      <c r="Q2428" t="s">
        <v>8340</v>
      </c>
      <c r="R2428" t="s">
        <v>8341</v>
      </c>
      <c r="S2428" s="12">
        <f t="shared" si="151"/>
        <v>42163.920046296291</v>
      </c>
      <c r="T2428" s="12">
        <f t="shared" si="153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2"/>
        <v>2.0000000000000002E-5</v>
      </c>
      <c r="P2429" s="7">
        <f t="shared" si="150"/>
        <v>1</v>
      </c>
      <c r="Q2429" t="s">
        <v>8340</v>
      </c>
      <c r="R2429" t="s">
        <v>8341</v>
      </c>
      <c r="S2429" s="12">
        <f t="shared" si="151"/>
        <v>42412.068668981476</v>
      </c>
      <c r="T2429" s="12">
        <f t="shared" si="153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2"/>
        <v>2.8571428571428571E-5</v>
      </c>
      <c r="P2430" s="7">
        <f t="shared" si="150"/>
        <v>1</v>
      </c>
      <c r="Q2430" t="s">
        <v>8340</v>
      </c>
      <c r="R2430" t="s">
        <v>8341</v>
      </c>
      <c r="S2430" s="12">
        <f t="shared" si="151"/>
        <v>42045.534155092595</v>
      </c>
      <c r="T2430" s="12">
        <f t="shared" si="153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2"/>
        <v>1.4321428571428572E-2</v>
      </c>
      <c r="P2431" s="7">
        <f t="shared" si="150"/>
        <v>501.25</v>
      </c>
      <c r="Q2431" t="s">
        <v>8340</v>
      </c>
      <c r="R2431" t="s">
        <v>8341</v>
      </c>
      <c r="S2431" s="12">
        <f t="shared" si="151"/>
        <v>42734.629236111112</v>
      </c>
      <c r="T2431" s="12">
        <f t="shared" si="153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2"/>
        <v>7.0000000000000001E-3</v>
      </c>
      <c r="P2432" s="7">
        <f t="shared" si="150"/>
        <v>10.5</v>
      </c>
      <c r="Q2432" t="s">
        <v>8340</v>
      </c>
      <c r="R2432" t="s">
        <v>8341</v>
      </c>
      <c r="S2432" s="12">
        <f t="shared" si="151"/>
        <v>42381.880833333329</v>
      </c>
      <c r="T2432" s="12">
        <f t="shared" si="153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2"/>
        <v>2.0000000000000002E-5</v>
      </c>
      <c r="P2433" s="7">
        <f t="shared" ref="P2433:P2496" si="154">IFERROR(E2433/L2433,0)</f>
        <v>1</v>
      </c>
      <c r="Q2433" t="s">
        <v>8340</v>
      </c>
      <c r="R2433" t="s">
        <v>8341</v>
      </c>
      <c r="S2433" s="12">
        <f t="shared" si="151"/>
        <v>42488.849687499998</v>
      </c>
      <c r="T2433" s="12">
        <f t="shared" si="153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2"/>
        <v>1.4285714285714287E-4</v>
      </c>
      <c r="P2434" s="7">
        <f t="shared" si="154"/>
        <v>1</v>
      </c>
      <c r="Q2434" t="s">
        <v>8340</v>
      </c>
      <c r="R2434" t="s">
        <v>8341</v>
      </c>
      <c r="S2434" s="12">
        <f t="shared" si="151"/>
        <v>42040.968715277777</v>
      </c>
      <c r="T2434" s="12">
        <f t="shared" si="153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>
        <f t="shared" si="154"/>
        <v>0</v>
      </c>
      <c r="Q2435" t="s">
        <v>8340</v>
      </c>
      <c r="R2435" t="s">
        <v>8341</v>
      </c>
      <c r="S2435" s="12">
        <f t="shared" ref="S2435:T2498" si="155">(((J2435/60)/60)/24)+DATE(1970,1,1)+(-6/24)</f>
        <v>42397.64980324074</v>
      </c>
      <c r="T2435" s="12">
        <f t="shared" si="153"/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4"/>
        <v>13</v>
      </c>
      <c r="Q2436" t="s">
        <v>8340</v>
      </c>
      <c r="R2436" t="s">
        <v>8341</v>
      </c>
      <c r="S2436" s="12">
        <f t="shared" si="155"/>
        <v>42179.93604166666</v>
      </c>
      <c r="T2436" s="12">
        <f t="shared" si="153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4"/>
        <v>306</v>
      </c>
      <c r="Q2437" t="s">
        <v>8340</v>
      </c>
      <c r="R2437" t="s">
        <v>8341</v>
      </c>
      <c r="S2437" s="12">
        <f t="shared" si="155"/>
        <v>42252.027615740735</v>
      </c>
      <c r="T2437" s="12">
        <f t="shared" si="153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4"/>
        <v>22.5</v>
      </c>
      <c r="Q2438" t="s">
        <v>8340</v>
      </c>
      <c r="R2438" t="s">
        <v>8341</v>
      </c>
      <c r="S2438" s="12">
        <f t="shared" si="155"/>
        <v>42338.365393518514</v>
      </c>
      <c r="T2438" s="12">
        <f t="shared" si="15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ref="O2439:O2502" si="156">(E2439/D2439)</f>
        <v>0</v>
      </c>
      <c r="P2439" s="7">
        <f t="shared" si="154"/>
        <v>0</v>
      </c>
      <c r="Q2439" t="s">
        <v>8340</v>
      </c>
      <c r="R2439" t="s">
        <v>8341</v>
      </c>
      <c r="S2439" s="12">
        <f t="shared" si="155"/>
        <v>42031.715138888889</v>
      </c>
      <c r="T2439" s="12">
        <f t="shared" si="15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6"/>
        <v>3.3333333333333335E-3</v>
      </c>
      <c r="P2440" s="7">
        <f t="shared" si="154"/>
        <v>50</v>
      </c>
      <c r="Q2440" t="s">
        <v>8340</v>
      </c>
      <c r="R2440" t="s">
        <v>8341</v>
      </c>
      <c r="S2440" s="12">
        <f t="shared" si="155"/>
        <v>42285.66506944444</v>
      </c>
      <c r="T2440" s="12">
        <f t="shared" si="15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6"/>
        <v>0</v>
      </c>
      <c r="P2441" s="7">
        <f t="shared" si="154"/>
        <v>0</v>
      </c>
      <c r="Q2441" t="s">
        <v>8340</v>
      </c>
      <c r="R2441" t="s">
        <v>8341</v>
      </c>
      <c r="S2441" s="12">
        <f t="shared" si="155"/>
        <v>42265.568622685183</v>
      </c>
      <c r="T2441" s="12">
        <f t="shared" ref="T2441:T2504" si="157">(((I2441/60)/60)/24)+DATE(1970,1,1)+(-6/24)</f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6"/>
        <v>2E-3</v>
      </c>
      <c r="P2442" s="7">
        <f t="shared" si="154"/>
        <v>5</v>
      </c>
      <c r="Q2442" t="s">
        <v>8340</v>
      </c>
      <c r="R2442" t="s">
        <v>8341</v>
      </c>
      <c r="S2442" s="12">
        <f t="shared" si="155"/>
        <v>42383.649456018517</v>
      </c>
      <c r="T2442" s="12">
        <f t="shared" si="157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6"/>
        <v>1.0788</v>
      </c>
      <c r="P2443" s="7">
        <f t="shared" si="154"/>
        <v>74.22935779816514</v>
      </c>
      <c r="Q2443" t="s">
        <v>8340</v>
      </c>
      <c r="R2443" t="s">
        <v>8341</v>
      </c>
      <c r="S2443" s="12">
        <f t="shared" si="155"/>
        <v>42186.875625000001</v>
      </c>
      <c r="T2443" s="12">
        <f t="shared" si="157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6"/>
        <v>1.2594166666666666</v>
      </c>
      <c r="P2444" s="7">
        <f t="shared" si="154"/>
        <v>81.252688172043008</v>
      </c>
      <c r="Q2444" t="s">
        <v>8340</v>
      </c>
      <c r="R2444" t="s">
        <v>8352</v>
      </c>
      <c r="S2444" s="12">
        <f t="shared" si="155"/>
        <v>42052.416990740734</v>
      </c>
      <c r="T2444" s="12">
        <f t="shared" si="157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6"/>
        <v>2.0251494999999999</v>
      </c>
      <c r="P2445" s="7">
        <f t="shared" si="154"/>
        <v>130.23469453376205</v>
      </c>
      <c r="Q2445" t="s">
        <v>8340</v>
      </c>
      <c r="R2445" t="s">
        <v>8352</v>
      </c>
      <c r="S2445" s="12">
        <f t="shared" si="155"/>
        <v>41836.375254629631</v>
      </c>
      <c r="T2445" s="12">
        <f t="shared" si="157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6"/>
        <v>1.0860000000000001</v>
      </c>
      <c r="P2446" s="7">
        <f t="shared" si="154"/>
        <v>53.409836065573771</v>
      </c>
      <c r="Q2446" t="s">
        <v>8340</v>
      </c>
      <c r="R2446" t="s">
        <v>8352</v>
      </c>
      <c r="S2446" s="12">
        <f t="shared" si="155"/>
        <v>42485.504525462966</v>
      </c>
      <c r="T2446" s="12">
        <f t="shared" si="157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6"/>
        <v>1.728</v>
      </c>
      <c r="P2447" s="7">
        <f t="shared" si="154"/>
        <v>75.130434782608702</v>
      </c>
      <c r="Q2447" t="s">
        <v>8340</v>
      </c>
      <c r="R2447" t="s">
        <v>8352</v>
      </c>
      <c r="S2447" s="12">
        <f t="shared" si="155"/>
        <v>42242.940057870372</v>
      </c>
      <c r="T2447" s="12">
        <f t="shared" si="157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6"/>
        <v>1.6798</v>
      </c>
      <c r="P2448" s="7">
        <f t="shared" si="154"/>
        <v>75.666666666666671</v>
      </c>
      <c r="Q2448" t="s">
        <v>8340</v>
      </c>
      <c r="R2448" t="s">
        <v>8352</v>
      </c>
      <c r="S2448" s="12">
        <f t="shared" si="155"/>
        <v>42670.352673611109</v>
      </c>
      <c r="T2448" s="12">
        <f t="shared" si="157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6"/>
        <v>4.2720000000000002</v>
      </c>
      <c r="P2449" s="7">
        <f t="shared" si="154"/>
        <v>31.691394658753708</v>
      </c>
      <c r="Q2449" t="s">
        <v>8340</v>
      </c>
      <c r="R2449" t="s">
        <v>8352</v>
      </c>
      <c r="S2449" s="12">
        <f t="shared" si="155"/>
        <v>42654.219826388886</v>
      </c>
      <c r="T2449" s="12">
        <f t="shared" si="157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6"/>
        <v>1.075</v>
      </c>
      <c r="P2450" s="7">
        <f t="shared" si="154"/>
        <v>47.777777777777779</v>
      </c>
      <c r="Q2450" t="s">
        <v>8340</v>
      </c>
      <c r="R2450" t="s">
        <v>8352</v>
      </c>
      <c r="S2450" s="12">
        <f t="shared" si="155"/>
        <v>42607.066122685181</v>
      </c>
      <c r="T2450" s="12">
        <f t="shared" si="157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6"/>
        <v>1.08</v>
      </c>
      <c r="P2451" s="7">
        <f t="shared" si="154"/>
        <v>90</v>
      </c>
      <c r="Q2451" t="s">
        <v>8340</v>
      </c>
      <c r="R2451" t="s">
        <v>8352</v>
      </c>
      <c r="S2451" s="12">
        <f t="shared" si="155"/>
        <v>41942.892534722225</v>
      </c>
      <c r="T2451" s="12">
        <f t="shared" si="157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6"/>
        <v>1.0153353333333335</v>
      </c>
      <c r="P2452" s="7">
        <f t="shared" si="154"/>
        <v>149.31401960784314</v>
      </c>
      <c r="Q2452" t="s">
        <v>8340</v>
      </c>
      <c r="R2452" t="s">
        <v>8352</v>
      </c>
      <c r="S2452" s="12">
        <f t="shared" si="155"/>
        <v>41901.82240740741</v>
      </c>
      <c r="T2452" s="12">
        <f t="shared" si="157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6"/>
        <v>1.1545000000000001</v>
      </c>
      <c r="P2453" s="7">
        <f t="shared" si="154"/>
        <v>62.06989247311828</v>
      </c>
      <c r="Q2453" t="s">
        <v>8340</v>
      </c>
      <c r="R2453" t="s">
        <v>8352</v>
      </c>
      <c r="S2453" s="12">
        <f t="shared" si="155"/>
        <v>42779.658449074079</v>
      </c>
      <c r="T2453" s="12">
        <f t="shared" si="157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6"/>
        <v>1.335</v>
      </c>
      <c r="P2454" s="7">
        <f t="shared" si="154"/>
        <v>53.4</v>
      </c>
      <c r="Q2454" t="s">
        <v>8340</v>
      </c>
      <c r="R2454" t="s">
        <v>8352</v>
      </c>
      <c r="S2454" s="12">
        <f t="shared" si="155"/>
        <v>42338.59375</v>
      </c>
      <c r="T2454" s="12">
        <f t="shared" si="157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6"/>
        <v>1.5469999999999999</v>
      </c>
      <c r="P2455" s="7">
        <f t="shared" si="154"/>
        <v>69.268656716417908</v>
      </c>
      <c r="Q2455" t="s">
        <v>8340</v>
      </c>
      <c r="R2455" t="s">
        <v>8352</v>
      </c>
      <c r="S2455" s="12">
        <f t="shared" si="155"/>
        <v>42738.442233796297</v>
      </c>
      <c r="T2455" s="12">
        <f t="shared" si="157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6"/>
        <v>1.0084571428571429</v>
      </c>
      <c r="P2456" s="7">
        <f t="shared" si="154"/>
        <v>271.50769230769231</v>
      </c>
      <c r="Q2456" t="s">
        <v>8340</v>
      </c>
      <c r="R2456" t="s">
        <v>8352</v>
      </c>
      <c r="S2456" s="12">
        <f t="shared" si="155"/>
        <v>42769.951481481476</v>
      </c>
      <c r="T2456" s="12">
        <f t="shared" si="157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6"/>
        <v>1.82</v>
      </c>
      <c r="P2457" s="7">
        <f t="shared" si="154"/>
        <v>34.125</v>
      </c>
      <c r="Q2457" t="s">
        <v>8340</v>
      </c>
      <c r="R2457" t="s">
        <v>8352</v>
      </c>
      <c r="S2457" s="12">
        <f t="shared" si="155"/>
        <v>42452.531828703708</v>
      </c>
      <c r="T2457" s="12">
        <f t="shared" si="157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6"/>
        <v>1.8086666666666666</v>
      </c>
      <c r="P2458" s="7">
        <f t="shared" si="154"/>
        <v>40.492537313432834</v>
      </c>
      <c r="Q2458" t="s">
        <v>8340</v>
      </c>
      <c r="R2458" t="s">
        <v>8352</v>
      </c>
      <c r="S2458" s="12">
        <f t="shared" si="155"/>
        <v>42761.711099537039</v>
      </c>
      <c r="T2458" s="12">
        <f t="shared" si="157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6"/>
        <v>1.0230434782608695</v>
      </c>
      <c r="P2459" s="7">
        <f t="shared" si="154"/>
        <v>189.75806451612902</v>
      </c>
      <c r="Q2459" t="s">
        <v>8340</v>
      </c>
      <c r="R2459" t="s">
        <v>8352</v>
      </c>
      <c r="S2459" s="12">
        <f t="shared" si="155"/>
        <v>42423.352500000001</v>
      </c>
      <c r="T2459" s="12">
        <f t="shared" si="157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6"/>
        <v>1.1017999999999999</v>
      </c>
      <c r="P2460" s="7">
        <f t="shared" si="154"/>
        <v>68.862499999999997</v>
      </c>
      <c r="Q2460" t="s">
        <v>8340</v>
      </c>
      <c r="R2460" t="s">
        <v>8352</v>
      </c>
      <c r="S2460" s="12">
        <f t="shared" si="155"/>
        <v>42495.621736111112</v>
      </c>
      <c r="T2460" s="12">
        <f t="shared" si="157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6"/>
        <v>1.0225</v>
      </c>
      <c r="P2461" s="7">
        <f t="shared" si="154"/>
        <v>108.77659574468085</v>
      </c>
      <c r="Q2461" t="s">
        <v>8340</v>
      </c>
      <c r="R2461" t="s">
        <v>8352</v>
      </c>
      <c r="S2461" s="12">
        <f t="shared" si="155"/>
        <v>42407.387557870374</v>
      </c>
      <c r="T2461" s="12">
        <f t="shared" si="157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6"/>
        <v>1.0078823529411765</v>
      </c>
      <c r="P2462" s="7">
        <f t="shared" si="154"/>
        <v>125.98529411764706</v>
      </c>
      <c r="Q2462" t="s">
        <v>8340</v>
      </c>
      <c r="R2462" t="s">
        <v>8352</v>
      </c>
      <c r="S2462" s="12">
        <f t="shared" si="155"/>
        <v>42703.937118055561</v>
      </c>
      <c r="T2462" s="12">
        <f t="shared" si="157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6"/>
        <v>1.038</v>
      </c>
      <c r="P2463" s="7">
        <f t="shared" si="154"/>
        <v>90.523255813953483</v>
      </c>
      <c r="Q2463" t="s">
        <v>8340</v>
      </c>
      <c r="R2463" t="s">
        <v>8352</v>
      </c>
      <c r="S2463" s="12">
        <f t="shared" si="155"/>
        <v>40783.762696759259</v>
      </c>
      <c r="T2463" s="12">
        <f t="shared" si="157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6"/>
        <v>1.1070833333333334</v>
      </c>
      <c r="P2464" s="7">
        <f t="shared" si="154"/>
        <v>28.880434782608695</v>
      </c>
      <c r="Q2464" t="s">
        <v>8314</v>
      </c>
      <c r="R2464" t="s">
        <v>8334</v>
      </c>
      <c r="S2464" s="12">
        <f t="shared" si="155"/>
        <v>41088.936296296299</v>
      </c>
      <c r="T2464" s="12">
        <f t="shared" si="157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6"/>
        <v>1.1625000000000001</v>
      </c>
      <c r="P2465" s="7">
        <f t="shared" si="154"/>
        <v>31</v>
      </c>
      <c r="Q2465" t="s">
        <v>8314</v>
      </c>
      <c r="R2465" t="s">
        <v>8334</v>
      </c>
      <c r="S2465" s="12">
        <f t="shared" si="155"/>
        <v>41340.861400462964</v>
      </c>
      <c r="T2465" s="12">
        <f t="shared" si="157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6"/>
        <v>1.111</v>
      </c>
      <c r="P2466" s="7">
        <f t="shared" si="154"/>
        <v>51.674418604651166</v>
      </c>
      <c r="Q2466" t="s">
        <v>8314</v>
      </c>
      <c r="R2466" t="s">
        <v>8334</v>
      </c>
      <c r="S2466" s="12">
        <f t="shared" si="155"/>
        <v>42248.65042824074</v>
      </c>
      <c r="T2466" s="12">
        <f t="shared" si="157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6"/>
        <v>1.8014285714285714</v>
      </c>
      <c r="P2467" s="7">
        <f t="shared" si="154"/>
        <v>26.270833333333332</v>
      </c>
      <c r="Q2467" t="s">
        <v>8314</v>
      </c>
      <c r="R2467" t="s">
        <v>8334</v>
      </c>
      <c r="S2467" s="12">
        <f t="shared" si="155"/>
        <v>41145.469305555554</v>
      </c>
      <c r="T2467" s="12">
        <f t="shared" si="157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6"/>
        <v>1</v>
      </c>
      <c r="P2468" s="7">
        <f t="shared" si="154"/>
        <v>48.07692307692308</v>
      </c>
      <c r="Q2468" t="s">
        <v>8314</v>
      </c>
      <c r="R2468" t="s">
        <v>8334</v>
      </c>
      <c r="S2468" s="12">
        <f t="shared" si="155"/>
        <v>41372.852465277778</v>
      </c>
      <c r="T2468" s="12">
        <f t="shared" si="157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6"/>
        <v>1.1850000000000001</v>
      </c>
      <c r="P2469" s="7">
        <f t="shared" si="154"/>
        <v>27.558139534883722</v>
      </c>
      <c r="Q2469" t="s">
        <v>8314</v>
      </c>
      <c r="R2469" t="s">
        <v>8334</v>
      </c>
      <c r="S2469" s="12">
        <f t="shared" si="155"/>
        <v>41025.624201388891</v>
      </c>
      <c r="T2469" s="12">
        <f t="shared" si="157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6"/>
        <v>1.0721700000000001</v>
      </c>
      <c r="P2470" s="7">
        <f t="shared" si="154"/>
        <v>36.97137931034483</v>
      </c>
      <c r="Q2470" t="s">
        <v>8314</v>
      </c>
      <c r="R2470" t="s">
        <v>8334</v>
      </c>
      <c r="S2470" s="12">
        <f t="shared" si="155"/>
        <v>41173.904178240737</v>
      </c>
      <c r="T2470" s="12">
        <f t="shared" si="157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6"/>
        <v>1.1366666666666667</v>
      </c>
      <c r="P2471" s="7">
        <f t="shared" si="154"/>
        <v>29.021276595744681</v>
      </c>
      <c r="Q2471" t="s">
        <v>8314</v>
      </c>
      <c r="R2471" t="s">
        <v>8334</v>
      </c>
      <c r="S2471" s="12">
        <f t="shared" si="155"/>
        <v>40557.179733796293</v>
      </c>
      <c r="T2471" s="12">
        <f t="shared" si="157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6"/>
        <v>1.0316400000000001</v>
      </c>
      <c r="P2472" s="7">
        <f t="shared" si="154"/>
        <v>28.65666666666667</v>
      </c>
      <c r="Q2472" t="s">
        <v>8314</v>
      </c>
      <c r="R2472" t="s">
        <v>8334</v>
      </c>
      <c r="S2472" s="12">
        <f t="shared" si="155"/>
        <v>41022.82471064815</v>
      </c>
      <c r="T2472" s="12">
        <f t="shared" si="157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6"/>
        <v>1.28</v>
      </c>
      <c r="P2473" s="7">
        <f t="shared" si="154"/>
        <v>37.647058823529413</v>
      </c>
      <c r="Q2473" t="s">
        <v>8314</v>
      </c>
      <c r="R2473" t="s">
        <v>8334</v>
      </c>
      <c r="S2473" s="12">
        <f t="shared" si="155"/>
        <v>40893.742962962962</v>
      </c>
      <c r="T2473" s="12">
        <f t="shared" si="157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6"/>
        <v>1.3576026666666667</v>
      </c>
      <c r="P2474" s="7">
        <f t="shared" si="154"/>
        <v>97.904038461538462</v>
      </c>
      <c r="Q2474" t="s">
        <v>8314</v>
      </c>
      <c r="R2474" t="s">
        <v>8334</v>
      </c>
      <c r="S2474" s="12">
        <f t="shared" si="155"/>
        <v>40353.86550925926</v>
      </c>
      <c r="T2474" s="12">
        <f t="shared" si="157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6"/>
        <v>1</v>
      </c>
      <c r="P2475" s="7">
        <f t="shared" si="154"/>
        <v>42.553191489361701</v>
      </c>
      <c r="Q2475" t="s">
        <v>8314</v>
      </c>
      <c r="R2475" t="s">
        <v>8334</v>
      </c>
      <c r="S2475" s="12">
        <f t="shared" si="155"/>
        <v>41193.498483796298</v>
      </c>
      <c r="T2475" s="12">
        <f t="shared" si="157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6"/>
        <v>1.0000360000000001</v>
      </c>
      <c r="P2476" s="7">
        <f t="shared" si="154"/>
        <v>131.58368421052631</v>
      </c>
      <c r="Q2476" t="s">
        <v>8314</v>
      </c>
      <c r="R2476" t="s">
        <v>8334</v>
      </c>
      <c r="S2476" s="12">
        <f t="shared" si="155"/>
        <v>40416.761296296296</v>
      </c>
      <c r="T2476" s="12">
        <f t="shared" si="157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6"/>
        <v>1.0471999999999999</v>
      </c>
      <c r="P2477" s="7">
        <f t="shared" si="154"/>
        <v>32.320987654320987</v>
      </c>
      <c r="Q2477" t="s">
        <v>8314</v>
      </c>
      <c r="R2477" t="s">
        <v>8334</v>
      </c>
      <c r="S2477" s="12">
        <f t="shared" si="155"/>
        <v>40310.037673611114</v>
      </c>
      <c r="T2477" s="12">
        <f t="shared" si="157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6"/>
        <v>1.050225</v>
      </c>
      <c r="P2478" s="7">
        <f t="shared" si="154"/>
        <v>61.103999999999999</v>
      </c>
      <c r="Q2478" t="s">
        <v>8314</v>
      </c>
      <c r="R2478" t="s">
        <v>8334</v>
      </c>
      <c r="S2478" s="12">
        <f t="shared" si="155"/>
        <v>41913.078356481477</v>
      </c>
      <c r="T2478" s="12">
        <f t="shared" si="157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6"/>
        <v>1.7133333333333334</v>
      </c>
      <c r="P2479" s="7">
        <f t="shared" si="154"/>
        <v>31.341463414634145</v>
      </c>
      <c r="Q2479" t="s">
        <v>8314</v>
      </c>
      <c r="R2479" t="s">
        <v>8334</v>
      </c>
      <c r="S2479" s="12">
        <f t="shared" si="155"/>
        <v>41088.441493055558</v>
      </c>
      <c r="T2479" s="12">
        <f t="shared" si="157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6"/>
        <v>1.2749999999999999</v>
      </c>
      <c r="P2480" s="7">
        <f t="shared" si="154"/>
        <v>129.1139240506329</v>
      </c>
      <c r="Q2480" t="s">
        <v>8314</v>
      </c>
      <c r="R2480" t="s">
        <v>8334</v>
      </c>
      <c r="S2480" s="12">
        <f t="shared" si="155"/>
        <v>41257.700381944444</v>
      </c>
      <c r="T2480" s="12">
        <f t="shared" si="157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6"/>
        <v>1.3344333333333334</v>
      </c>
      <c r="P2481" s="7">
        <f t="shared" si="154"/>
        <v>25.020624999999999</v>
      </c>
      <c r="Q2481" t="s">
        <v>8314</v>
      </c>
      <c r="R2481" t="s">
        <v>8334</v>
      </c>
      <c r="S2481" s="12">
        <f t="shared" si="155"/>
        <v>41107.476782407408</v>
      </c>
      <c r="T2481" s="12">
        <f t="shared" si="157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6"/>
        <v>1</v>
      </c>
      <c r="P2482" s="7">
        <f t="shared" si="154"/>
        <v>250</v>
      </c>
      <c r="Q2482" t="s">
        <v>8314</v>
      </c>
      <c r="R2482" t="s">
        <v>8334</v>
      </c>
      <c r="S2482" s="12">
        <f t="shared" si="155"/>
        <v>42227.686157407406</v>
      </c>
      <c r="T2482" s="12">
        <f t="shared" si="157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6"/>
        <v>1.1291099999999998</v>
      </c>
      <c r="P2483" s="7">
        <f t="shared" si="154"/>
        <v>47.541473684210523</v>
      </c>
      <c r="Q2483" t="s">
        <v>8314</v>
      </c>
      <c r="R2483" t="s">
        <v>8334</v>
      </c>
      <c r="S2483" s="12">
        <f t="shared" si="155"/>
        <v>40999.395925925928</v>
      </c>
      <c r="T2483" s="12">
        <f t="shared" si="157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6"/>
        <v>1.0009999999999999</v>
      </c>
      <c r="P2484" s="7">
        <f t="shared" si="154"/>
        <v>40.04</v>
      </c>
      <c r="Q2484" t="s">
        <v>8314</v>
      </c>
      <c r="R2484" t="s">
        <v>8334</v>
      </c>
      <c r="S2484" s="12">
        <f t="shared" si="155"/>
        <v>40711.532210648147</v>
      </c>
      <c r="T2484" s="12">
        <f t="shared" si="157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6"/>
        <v>1.1372727272727272</v>
      </c>
      <c r="P2485" s="7">
        <f t="shared" si="154"/>
        <v>65.84210526315789</v>
      </c>
      <c r="Q2485" t="s">
        <v>8314</v>
      </c>
      <c r="R2485" t="s">
        <v>8334</v>
      </c>
      <c r="S2485" s="12">
        <f t="shared" si="155"/>
        <v>40970.500034722223</v>
      </c>
      <c r="T2485" s="12">
        <f t="shared" si="157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6"/>
        <v>1.1931742857142855</v>
      </c>
      <c r="P2486" s="7">
        <f t="shared" si="154"/>
        <v>46.401222222222216</v>
      </c>
      <c r="Q2486" t="s">
        <v>8314</v>
      </c>
      <c r="R2486" t="s">
        <v>8334</v>
      </c>
      <c r="S2486" s="12">
        <f t="shared" si="155"/>
        <v>40771.666701388887</v>
      </c>
      <c r="T2486" s="12">
        <f t="shared" si="157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6"/>
        <v>1.0325</v>
      </c>
      <c r="P2487" s="7">
        <f t="shared" si="154"/>
        <v>50.365853658536587</v>
      </c>
      <c r="Q2487" t="s">
        <v>8314</v>
      </c>
      <c r="R2487" t="s">
        <v>8334</v>
      </c>
      <c r="S2487" s="12">
        <f t="shared" si="155"/>
        <v>40793.748599537037</v>
      </c>
      <c r="T2487" s="12">
        <f t="shared" si="157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6"/>
        <v>2.6566666666666667</v>
      </c>
      <c r="P2488" s="7">
        <f t="shared" si="154"/>
        <v>26.566666666666666</v>
      </c>
      <c r="Q2488" t="s">
        <v>8314</v>
      </c>
      <c r="R2488" t="s">
        <v>8334</v>
      </c>
      <c r="S2488" s="12">
        <f t="shared" si="155"/>
        <v>40991.458055555559</v>
      </c>
      <c r="T2488" s="12">
        <f t="shared" si="157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6"/>
        <v>1.0005066666666667</v>
      </c>
      <c r="P2489" s="7">
        <f t="shared" si="154"/>
        <v>39.493684210526318</v>
      </c>
      <c r="Q2489" t="s">
        <v>8314</v>
      </c>
      <c r="R2489" t="s">
        <v>8334</v>
      </c>
      <c r="S2489" s="12">
        <f t="shared" si="155"/>
        <v>41025.833298611113</v>
      </c>
      <c r="T2489" s="12">
        <f t="shared" si="157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6"/>
        <v>1.0669999999999999</v>
      </c>
      <c r="P2490" s="7">
        <f t="shared" si="154"/>
        <v>49.246153846153845</v>
      </c>
      <c r="Q2490" t="s">
        <v>8314</v>
      </c>
      <c r="R2490" t="s">
        <v>8334</v>
      </c>
      <c r="S2490" s="12">
        <f t="shared" si="155"/>
        <v>40833.383194444446</v>
      </c>
      <c r="T2490" s="12">
        <f t="shared" si="157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6"/>
        <v>1.3367142857142857</v>
      </c>
      <c r="P2491" s="7">
        <f t="shared" si="154"/>
        <v>62.38</v>
      </c>
      <c r="Q2491" t="s">
        <v>8314</v>
      </c>
      <c r="R2491" t="s">
        <v>8334</v>
      </c>
      <c r="S2491" s="12">
        <f t="shared" si="155"/>
        <v>41373.440266203703</v>
      </c>
      <c r="T2491" s="12">
        <f t="shared" si="157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6"/>
        <v>1.214</v>
      </c>
      <c r="P2492" s="7">
        <f t="shared" si="154"/>
        <v>37.9375</v>
      </c>
      <c r="Q2492" t="s">
        <v>8314</v>
      </c>
      <c r="R2492" t="s">
        <v>8334</v>
      </c>
      <c r="S2492" s="12">
        <f t="shared" si="155"/>
        <v>41022.977731481478</v>
      </c>
      <c r="T2492" s="12">
        <f t="shared" si="157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6"/>
        <v>1.032</v>
      </c>
      <c r="P2493" s="7">
        <f t="shared" si="154"/>
        <v>51.6</v>
      </c>
      <c r="Q2493" t="s">
        <v>8314</v>
      </c>
      <c r="R2493" t="s">
        <v>8334</v>
      </c>
      <c r="S2493" s="12">
        <f t="shared" si="155"/>
        <v>40542.589282407411</v>
      </c>
      <c r="T2493" s="12">
        <f t="shared" si="157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6"/>
        <v>1.25</v>
      </c>
      <c r="P2494" s="7">
        <f t="shared" si="154"/>
        <v>27.777777777777779</v>
      </c>
      <c r="Q2494" t="s">
        <v>8314</v>
      </c>
      <c r="R2494" t="s">
        <v>8334</v>
      </c>
      <c r="S2494" s="12">
        <f t="shared" si="155"/>
        <v>41024.735972222225</v>
      </c>
      <c r="T2494" s="12">
        <f t="shared" si="157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6"/>
        <v>1.2869999999999999</v>
      </c>
      <c r="P2495" s="7">
        <f t="shared" si="154"/>
        <v>99.382239382239376</v>
      </c>
      <c r="Q2495" t="s">
        <v>8314</v>
      </c>
      <c r="R2495" t="s">
        <v>8334</v>
      </c>
      <c r="S2495" s="12">
        <f t="shared" si="155"/>
        <v>41347.918287037035</v>
      </c>
      <c r="T2495" s="12">
        <f t="shared" si="157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6"/>
        <v>1.0100533333333332</v>
      </c>
      <c r="P2496" s="7">
        <f t="shared" si="154"/>
        <v>38.848205128205123</v>
      </c>
      <c r="Q2496" t="s">
        <v>8314</v>
      </c>
      <c r="R2496" t="s">
        <v>8334</v>
      </c>
      <c r="S2496" s="12">
        <f t="shared" si="155"/>
        <v>41022.395185185182</v>
      </c>
      <c r="T2496" s="12">
        <f t="shared" si="157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6"/>
        <v>1.2753666666666665</v>
      </c>
      <c r="P2497" s="7">
        <f t="shared" ref="P2497:P2560" si="158">IFERROR(E2497/L2497,0)</f>
        <v>45.548809523809524</v>
      </c>
      <c r="Q2497" t="s">
        <v>8314</v>
      </c>
      <c r="R2497" t="s">
        <v>8334</v>
      </c>
      <c r="S2497" s="12">
        <f t="shared" si="155"/>
        <v>41036.696469907409</v>
      </c>
      <c r="T2497" s="12">
        <f t="shared" si="157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6"/>
        <v>1</v>
      </c>
      <c r="P2498" s="7">
        <f t="shared" si="158"/>
        <v>600</v>
      </c>
      <c r="Q2498" t="s">
        <v>8314</v>
      </c>
      <c r="R2498" t="s">
        <v>8334</v>
      </c>
      <c r="S2498" s="12">
        <f t="shared" si="155"/>
        <v>41327.746435185189</v>
      </c>
      <c r="T2498" s="12">
        <f t="shared" si="157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7">
        <f t="shared" si="158"/>
        <v>80.551071428571419</v>
      </c>
      <c r="Q2499" t="s">
        <v>8314</v>
      </c>
      <c r="R2499" t="s">
        <v>8334</v>
      </c>
      <c r="S2499" s="12">
        <f t="shared" ref="S2499:T2562" si="159">(((J2499/60)/60)/24)+DATE(1970,1,1)+(-6/24)</f>
        <v>40730.628912037035</v>
      </c>
      <c r="T2499" s="12">
        <f t="shared" si="157"/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8"/>
        <v>52.8</v>
      </c>
      <c r="Q2500" t="s">
        <v>8314</v>
      </c>
      <c r="R2500" t="s">
        <v>8334</v>
      </c>
      <c r="S2500" s="12">
        <f t="shared" si="159"/>
        <v>42017.717442129629</v>
      </c>
      <c r="T2500" s="12">
        <f t="shared" si="157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8"/>
        <v>47.676470588235297</v>
      </c>
      <c r="Q2501" t="s">
        <v>8314</v>
      </c>
      <c r="R2501" t="s">
        <v>8334</v>
      </c>
      <c r="S2501" s="12">
        <f t="shared" si="159"/>
        <v>41226.398576388885</v>
      </c>
      <c r="T2501" s="12">
        <f t="shared" si="157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8"/>
        <v>23.448275862068964</v>
      </c>
      <c r="Q2502" t="s">
        <v>8314</v>
      </c>
      <c r="R2502" t="s">
        <v>8334</v>
      </c>
      <c r="S2502" s="12">
        <f t="shared" si="159"/>
        <v>41053.522858796299</v>
      </c>
      <c r="T2502" s="12">
        <f t="shared" si="157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ref="O2503:O2566" si="160">(E2503/D2503)</f>
        <v>2.5545454545454545E-2</v>
      </c>
      <c r="P2503" s="7">
        <f t="shared" si="158"/>
        <v>40.142857142857146</v>
      </c>
      <c r="Q2503" t="s">
        <v>8314</v>
      </c>
      <c r="R2503" t="s">
        <v>8334</v>
      </c>
      <c r="S2503" s="12">
        <f t="shared" si="159"/>
        <v>42244.526666666665</v>
      </c>
      <c r="T2503" s="12">
        <f t="shared" si="157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60"/>
        <v>7.8181818181818181E-4</v>
      </c>
      <c r="P2504" s="7">
        <f t="shared" si="158"/>
        <v>17.2</v>
      </c>
      <c r="Q2504" t="s">
        <v>8340</v>
      </c>
      <c r="R2504" t="s">
        <v>8353</v>
      </c>
      <c r="S2504" s="12">
        <f t="shared" si="159"/>
        <v>41858.575439814813</v>
      </c>
      <c r="T2504" s="12">
        <f t="shared" si="157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60"/>
        <v>0</v>
      </c>
      <c r="P2505" s="7">
        <f t="shared" si="158"/>
        <v>0</v>
      </c>
      <c r="Q2505" t="s">
        <v>8340</v>
      </c>
      <c r="R2505" t="s">
        <v>8353</v>
      </c>
      <c r="S2505" s="12">
        <f t="shared" si="159"/>
        <v>42498.649398148147</v>
      </c>
      <c r="T2505" s="12">
        <f t="shared" ref="T2505:T2568" si="161">(((I2505/60)/60)/24)+DATE(1970,1,1)+(-6/24)</f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60"/>
        <v>0</v>
      </c>
      <c r="P2506" s="7">
        <f t="shared" si="158"/>
        <v>0</v>
      </c>
      <c r="Q2506" t="s">
        <v>8340</v>
      </c>
      <c r="R2506" t="s">
        <v>8353</v>
      </c>
      <c r="S2506" s="12">
        <f t="shared" si="159"/>
        <v>41927.765439814815</v>
      </c>
      <c r="T2506" s="12">
        <f t="shared" si="161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60"/>
        <v>0</v>
      </c>
      <c r="P2507" s="7">
        <f t="shared" si="158"/>
        <v>0</v>
      </c>
      <c r="Q2507" t="s">
        <v>8340</v>
      </c>
      <c r="R2507" t="s">
        <v>8353</v>
      </c>
      <c r="S2507" s="12">
        <f t="shared" si="159"/>
        <v>42046.80574074074</v>
      </c>
      <c r="T2507" s="12">
        <f t="shared" si="161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60"/>
        <v>6.0000000000000001E-3</v>
      </c>
      <c r="P2508" s="7">
        <f t="shared" si="158"/>
        <v>15</v>
      </c>
      <c r="Q2508" t="s">
        <v>8340</v>
      </c>
      <c r="R2508" t="s">
        <v>8353</v>
      </c>
      <c r="S2508" s="12">
        <f t="shared" si="159"/>
        <v>42258.047094907408</v>
      </c>
      <c r="T2508" s="12">
        <f t="shared" si="161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60"/>
        <v>0</v>
      </c>
      <c r="P2509" s="7">
        <f t="shared" si="158"/>
        <v>0</v>
      </c>
      <c r="Q2509" t="s">
        <v>8340</v>
      </c>
      <c r="R2509" t="s">
        <v>8353</v>
      </c>
      <c r="S2509" s="12">
        <f t="shared" si="159"/>
        <v>42104.822962962964</v>
      </c>
      <c r="T2509" s="12">
        <f t="shared" si="161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60"/>
        <v>0</v>
      </c>
      <c r="P2510" s="7">
        <f t="shared" si="158"/>
        <v>0</v>
      </c>
      <c r="Q2510" t="s">
        <v>8340</v>
      </c>
      <c r="R2510" t="s">
        <v>8353</v>
      </c>
      <c r="S2510" s="12">
        <f t="shared" si="159"/>
        <v>41835.701782407406</v>
      </c>
      <c r="T2510" s="12">
        <f t="shared" si="161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60"/>
        <v>1.0526315789473684E-2</v>
      </c>
      <c r="P2511" s="7">
        <f t="shared" si="158"/>
        <v>35.714285714285715</v>
      </c>
      <c r="Q2511" t="s">
        <v>8340</v>
      </c>
      <c r="R2511" t="s">
        <v>8353</v>
      </c>
      <c r="S2511" s="12">
        <f t="shared" si="159"/>
        <v>42058.559594907405</v>
      </c>
      <c r="T2511" s="12">
        <f t="shared" si="161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60"/>
        <v>1.5E-3</v>
      </c>
      <c r="P2512" s="7">
        <f t="shared" si="158"/>
        <v>37.5</v>
      </c>
      <c r="Q2512" t="s">
        <v>8340</v>
      </c>
      <c r="R2512" t="s">
        <v>8353</v>
      </c>
      <c r="S2512" s="12">
        <f t="shared" si="159"/>
        <v>42078.747361111105</v>
      </c>
      <c r="T2512" s="12">
        <f t="shared" si="161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60"/>
        <v>0</v>
      </c>
      <c r="P2513" s="7">
        <f t="shared" si="158"/>
        <v>0</v>
      </c>
      <c r="Q2513" t="s">
        <v>8340</v>
      </c>
      <c r="R2513" t="s">
        <v>8353</v>
      </c>
      <c r="S2513" s="12">
        <f t="shared" si="159"/>
        <v>42371.196909722217</v>
      </c>
      <c r="T2513" s="12">
        <f t="shared" si="161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60"/>
        <v>0</v>
      </c>
      <c r="P2514" s="7">
        <f t="shared" si="158"/>
        <v>0</v>
      </c>
      <c r="Q2514" t="s">
        <v>8340</v>
      </c>
      <c r="R2514" t="s">
        <v>8353</v>
      </c>
      <c r="S2514" s="12">
        <f t="shared" si="159"/>
        <v>41971.626863425925</v>
      </c>
      <c r="T2514" s="12">
        <f t="shared" si="161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60"/>
        <v>0</v>
      </c>
      <c r="P2515" s="7">
        <f t="shared" si="158"/>
        <v>0</v>
      </c>
      <c r="Q2515" t="s">
        <v>8340</v>
      </c>
      <c r="R2515" t="s">
        <v>8353</v>
      </c>
      <c r="S2515" s="12">
        <f t="shared" si="159"/>
        <v>42731.75681712963</v>
      </c>
      <c r="T2515" s="12">
        <f t="shared" si="161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0"/>
        <v>1.7500000000000002E-2</v>
      </c>
      <c r="P2516" s="7">
        <f t="shared" si="158"/>
        <v>52.5</v>
      </c>
      <c r="Q2516" t="s">
        <v>8340</v>
      </c>
      <c r="R2516" t="s">
        <v>8353</v>
      </c>
      <c r="S2516" s="12">
        <f t="shared" si="159"/>
        <v>41854.139780092592</v>
      </c>
      <c r="T2516" s="12">
        <f t="shared" si="161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0"/>
        <v>0.186</v>
      </c>
      <c r="P2517" s="7">
        <f t="shared" si="158"/>
        <v>77.5</v>
      </c>
      <c r="Q2517" t="s">
        <v>8340</v>
      </c>
      <c r="R2517" t="s">
        <v>8353</v>
      </c>
      <c r="S2517" s="12">
        <f t="shared" si="159"/>
        <v>42027.589733796296</v>
      </c>
      <c r="T2517" s="12">
        <f t="shared" si="161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0"/>
        <v>0</v>
      </c>
      <c r="P2518" s="7">
        <f t="shared" si="158"/>
        <v>0</v>
      </c>
      <c r="Q2518" t="s">
        <v>8340</v>
      </c>
      <c r="R2518" t="s">
        <v>8353</v>
      </c>
      <c r="S2518" s="12">
        <f t="shared" si="159"/>
        <v>41942.403379629628</v>
      </c>
      <c r="T2518" s="12">
        <f t="shared" si="161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0"/>
        <v>9.8166666666666666E-2</v>
      </c>
      <c r="P2519" s="7">
        <f t="shared" si="158"/>
        <v>53.545454545454547</v>
      </c>
      <c r="Q2519" t="s">
        <v>8340</v>
      </c>
      <c r="R2519" t="s">
        <v>8353</v>
      </c>
      <c r="S2519" s="12">
        <f t="shared" si="159"/>
        <v>42052.552430555559</v>
      </c>
      <c r="T2519" s="12">
        <f t="shared" si="161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0"/>
        <v>0</v>
      </c>
      <c r="P2520" s="7">
        <f t="shared" si="158"/>
        <v>0</v>
      </c>
      <c r="Q2520" t="s">
        <v>8340</v>
      </c>
      <c r="R2520" t="s">
        <v>8353</v>
      </c>
      <c r="S2520" s="12">
        <f t="shared" si="159"/>
        <v>41926.430879629632</v>
      </c>
      <c r="T2520" s="12">
        <f t="shared" si="161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0"/>
        <v>4.3333333333333331E-4</v>
      </c>
      <c r="P2521" s="7">
        <f t="shared" si="158"/>
        <v>16.25</v>
      </c>
      <c r="Q2521" t="s">
        <v>8340</v>
      </c>
      <c r="R2521" t="s">
        <v>8353</v>
      </c>
      <c r="S2521" s="12">
        <f t="shared" si="159"/>
        <v>41808.905138888891</v>
      </c>
      <c r="T2521" s="12">
        <f t="shared" si="161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0"/>
        <v>0</v>
      </c>
      <c r="P2522" s="7">
        <f t="shared" si="158"/>
        <v>0</v>
      </c>
      <c r="Q2522" t="s">
        <v>8340</v>
      </c>
      <c r="R2522" t="s">
        <v>8353</v>
      </c>
      <c r="S2522" s="12">
        <f t="shared" si="159"/>
        <v>42612.350520833337</v>
      </c>
      <c r="T2522" s="12">
        <f t="shared" si="161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0"/>
        <v>1.0948792000000001</v>
      </c>
      <c r="P2523" s="7">
        <f t="shared" si="158"/>
        <v>103.68174242424243</v>
      </c>
      <c r="Q2523" t="s">
        <v>8340</v>
      </c>
      <c r="R2523" t="s">
        <v>8353</v>
      </c>
      <c r="S2523" s="12">
        <f t="shared" si="159"/>
        <v>42269.717835648145</v>
      </c>
      <c r="T2523" s="12">
        <f t="shared" si="161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0"/>
        <v>1</v>
      </c>
      <c r="P2524" s="7">
        <f t="shared" si="158"/>
        <v>185.18518518518519</v>
      </c>
      <c r="Q2524" t="s">
        <v>8314</v>
      </c>
      <c r="R2524" t="s">
        <v>8354</v>
      </c>
      <c r="S2524" s="12">
        <f t="shared" si="159"/>
        <v>42460.323611111111</v>
      </c>
      <c r="T2524" s="12">
        <f t="shared" si="161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0"/>
        <v>1.5644444444444445</v>
      </c>
      <c r="P2525" s="7">
        <f t="shared" si="158"/>
        <v>54.153846153846153</v>
      </c>
      <c r="Q2525" t="s">
        <v>8314</v>
      </c>
      <c r="R2525" t="s">
        <v>8354</v>
      </c>
      <c r="S2525" s="12">
        <f t="shared" si="159"/>
        <v>41930.725601851853</v>
      </c>
      <c r="T2525" s="12">
        <f t="shared" si="161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0"/>
        <v>1.016</v>
      </c>
      <c r="P2526" s="7">
        <f t="shared" si="158"/>
        <v>177.2093023255814</v>
      </c>
      <c r="Q2526" t="s">
        <v>8314</v>
      </c>
      <c r="R2526" t="s">
        <v>8354</v>
      </c>
      <c r="S2526" s="12">
        <f t="shared" si="159"/>
        <v>41961.557372685187</v>
      </c>
      <c r="T2526" s="12">
        <f t="shared" si="161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0"/>
        <v>1.00325</v>
      </c>
      <c r="P2527" s="7">
        <f t="shared" si="158"/>
        <v>100.325</v>
      </c>
      <c r="Q2527" t="s">
        <v>8314</v>
      </c>
      <c r="R2527" t="s">
        <v>8354</v>
      </c>
      <c r="S2527" s="12">
        <f t="shared" si="159"/>
        <v>41058.594571759262</v>
      </c>
      <c r="T2527" s="12">
        <f t="shared" si="161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0"/>
        <v>1.1294999999999999</v>
      </c>
      <c r="P2528" s="7">
        <f t="shared" si="158"/>
        <v>136.90909090909091</v>
      </c>
      <c r="Q2528" t="s">
        <v>8314</v>
      </c>
      <c r="R2528" t="s">
        <v>8354</v>
      </c>
      <c r="S2528" s="12">
        <f t="shared" si="159"/>
        <v>41952.841134259259</v>
      </c>
      <c r="T2528" s="12">
        <f t="shared" si="161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0"/>
        <v>1.02125</v>
      </c>
      <c r="P2529" s="7">
        <f t="shared" si="158"/>
        <v>57.535211267605632</v>
      </c>
      <c r="Q2529" t="s">
        <v>8314</v>
      </c>
      <c r="R2529" t="s">
        <v>8354</v>
      </c>
      <c r="S2529" s="12">
        <f t="shared" si="159"/>
        <v>41546.50105324074</v>
      </c>
      <c r="T2529" s="12">
        <f t="shared" si="161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0"/>
        <v>1.0724974999999999</v>
      </c>
      <c r="P2530" s="7">
        <f t="shared" si="158"/>
        <v>52.962839506172834</v>
      </c>
      <c r="Q2530" t="s">
        <v>8314</v>
      </c>
      <c r="R2530" t="s">
        <v>8354</v>
      </c>
      <c r="S2530" s="12">
        <f t="shared" si="159"/>
        <v>42217.584525462968</v>
      </c>
      <c r="T2530" s="12">
        <f t="shared" si="161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0"/>
        <v>1.0428333333333333</v>
      </c>
      <c r="P2531" s="7">
        <f t="shared" si="158"/>
        <v>82.328947368421055</v>
      </c>
      <c r="Q2531" t="s">
        <v>8314</v>
      </c>
      <c r="R2531" t="s">
        <v>8354</v>
      </c>
      <c r="S2531" s="12">
        <f t="shared" si="159"/>
        <v>40947.830729166664</v>
      </c>
      <c r="T2531" s="12">
        <f t="shared" si="161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0"/>
        <v>1</v>
      </c>
      <c r="P2532" s="7">
        <f t="shared" si="158"/>
        <v>135.41666666666666</v>
      </c>
      <c r="Q2532" t="s">
        <v>8314</v>
      </c>
      <c r="R2532" t="s">
        <v>8354</v>
      </c>
      <c r="S2532" s="12">
        <f t="shared" si="159"/>
        <v>42081.614641203705</v>
      </c>
      <c r="T2532" s="12">
        <f t="shared" si="161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0"/>
        <v>1.004</v>
      </c>
      <c r="P2533" s="7">
        <f t="shared" si="158"/>
        <v>74.06557377049181</v>
      </c>
      <c r="Q2533" t="s">
        <v>8314</v>
      </c>
      <c r="R2533" t="s">
        <v>8354</v>
      </c>
      <c r="S2533" s="12">
        <f t="shared" si="159"/>
        <v>42208.430023148147</v>
      </c>
      <c r="T2533" s="12">
        <f t="shared" si="161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0"/>
        <v>1.26125</v>
      </c>
      <c r="P2534" s="7">
        <f t="shared" si="158"/>
        <v>84.083333333333329</v>
      </c>
      <c r="Q2534" t="s">
        <v>8314</v>
      </c>
      <c r="R2534" t="s">
        <v>8354</v>
      </c>
      <c r="S2534" s="12">
        <f t="shared" si="159"/>
        <v>41107.599143518521</v>
      </c>
      <c r="T2534" s="12">
        <f t="shared" si="161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0"/>
        <v>1.1066666666666667</v>
      </c>
      <c r="P2535" s="7">
        <f t="shared" si="158"/>
        <v>61.029411764705884</v>
      </c>
      <c r="Q2535" t="s">
        <v>8314</v>
      </c>
      <c r="R2535" t="s">
        <v>8354</v>
      </c>
      <c r="S2535" s="12">
        <f t="shared" si="159"/>
        <v>41304.501284722224</v>
      </c>
      <c r="T2535" s="12">
        <f t="shared" si="161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0"/>
        <v>1.05</v>
      </c>
      <c r="P2536" s="7">
        <f t="shared" si="158"/>
        <v>150</v>
      </c>
      <c r="Q2536" t="s">
        <v>8314</v>
      </c>
      <c r="R2536" t="s">
        <v>8354</v>
      </c>
      <c r="S2536" s="12">
        <f t="shared" si="159"/>
        <v>40127.450370370374</v>
      </c>
      <c r="T2536" s="12">
        <f t="shared" si="161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0"/>
        <v>1.03775</v>
      </c>
      <c r="P2537" s="7">
        <f t="shared" si="158"/>
        <v>266.08974358974359</v>
      </c>
      <c r="Q2537" t="s">
        <v>8314</v>
      </c>
      <c r="R2537" t="s">
        <v>8354</v>
      </c>
      <c r="S2537" s="12">
        <f t="shared" si="159"/>
        <v>41943.541030092594</v>
      </c>
      <c r="T2537" s="12">
        <f t="shared" si="161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0"/>
        <v>1.1599999999999999</v>
      </c>
      <c r="P2538" s="7">
        <f t="shared" si="158"/>
        <v>7.25</v>
      </c>
      <c r="Q2538" t="s">
        <v>8314</v>
      </c>
      <c r="R2538" t="s">
        <v>8354</v>
      </c>
      <c r="S2538" s="12">
        <f t="shared" si="159"/>
        <v>41463.856087962966</v>
      </c>
      <c r="T2538" s="12">
        <f t="shared" si="161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0"/>
        <v>1.1000000000000001</v>
      </c>
      <c r="P2539" s="7">
        <f t="shared" si="158"/>
        <v>100</v>
      </c>
      <c r="Q2539" t="s">
        <v>8314</v>
      </c>
      <c r="R2539" t="s">
        <v>8354</v>
      </c>
      <c r="S2539" s="12">
        <f t="shared" si="159"/>
        <v>40696.398784722223</v>
      </c>
      <c r="T2539" s="12">
        <f t="shared" si="161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0"/>
        <v>1.130176111111111</v>
      </c>
      <c r="P2540" s="7">
        <f t="shared" si="158"/>
        <v>109.96308108108107</v>
      </c>
      <c r="Q2540" t="s">
        <v>8314</v>
      </c>
      <c r="R2540" t="s">
        <v>8354</v>
      </c>
      <c r="S2540" s="12">
        <f t="shared" si="159"/>
        <v>41298.259965277779</v>
      </c>
      <c r="T2540" s="12">
        <f t="shared" si="161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0"/>
        <v>1.0024999999999999</v>
      </c>
      <c r="P2541" s="7">
        <f t="shared" si="158"/>
        <v>169.91525423728814</v>
      </c>
      <c r="Q2541" t="s">
        <v>8314</v>
      </c>
      <c r="R2541" t="s">
        <v>8354</v>
      </c>
      <c r="S2541" s="12">
        <f t="shared" si="159"/>
        <v>41977.652222222227</v>
      </c>
      <c r="T2541" s="12">
        <f t="shared" si="161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0"/>
        <v>1.034</v>
      </c>
      <c r="P2542" s="7">
        <f t="shared" si="158"/>
        <v>95.740740740740748</v>
      </c>
      <c r="Q2542" t="s">
        <v>8314</v>
      </c>
      <c r="R2542" t="s">
        <v>8354</v>
      </c>
      <c r="S2542" s="12">
        <f t="shared" si="159"/>
        <v>40785.425011574072</v>
      </c>
      <c r="T2542" s="12">
        <f t="shared" si="161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0"/>
        <v>1.0702857142857143</v>
      </c>
      <c r="P2543" s="7">
        <f t="shared" si="158"/>
        <v>59.460317460317462</v>
      </c>
      <c r="Q2543" t="s">
        <v>8314</v>
      </c>
      <c r="R2543" t="s">
        <v>8354</v>
      </c>
      <c r="S2543" s="12">
        <f t="shared" si="159"/>
        <v>41483.199282407404</v>
      </c>
      <c r="T2543" s="12">
        <f t="shared" si="161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0"/>
        <v>1.0357142857142858</v>
      </c>
      <c r="P2544" s="7">
        <f t="shared" si="158"/>
        <v>55.769230769230766</v>
      </c>
      <c r="Q2544" t="s">
        <v>8314</v>
      </c>
      <c r="R2544" t="s">
        <v>8354</v>
      </c>
      <c r="S2544" s="12">
        <f t="shared" si="159"/>
        <v>41509.176585648151</v>
      </c>
      <c r="T2544" s="12">
        <f t="shared" si="161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0"/>
        <v>1.5640000000000001</v>
      </c>
      <c r="P2545" s="7">
        <f t="shared" si="158"/>
        <v>30.076923076923077</v>
      </c>
      <c r="Q2545" t="s">
        <v>8314</v>
      </c>
      <c r="R2545" t="s">
        <v>8354</v>
      </c>
      <c r="S2545" s="12">
        <f t="shared" si="159"/>
        <v>40513.857615740737</v>
      </c>
      <c r="T2545" s="12">
        <f t="shared" si="161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0"/>
        <v>1.0082</v>
      </c>
      <c r="P2546" s="7">
        <f t="shared" si="158"/>
        <v>88.438596491228068</v>
      </c>
      <c r="Q2546" t="s">
        <v>8314</v>
      </c>
      <c r="R2546" t="s">
        <v>8354</v>
      </c>
      <c r="S2546" s="12">
        <f t="shared" si="159"/>
        <v>41068.270474537036</v>
      </c>
      <c r="T2546" s="12">
        <f t="shared" si="161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0"/>
        <v>1.9530000000000001</v>
      </c>
      <c r="P2547" s="7">
        <f t="shared" si="158"/>
        <v>64.032786885245898</v>
      </c>
      <c r="Q2547" t="s">
        <v>8314</v>
      </c>
      <c r="R2547" t="s">
        <v>8354</v>
      </c>
      <c r="S2547" s="12">
        <f t="shared" si="159"/>
        <v>42026.88817129629</v>
      </c>
      <c r="T2547" s="12">
        <f t="shared" si="161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0"/>
        <v>1.1171428571428572</v>
      </c>
      <c r="P2548" s="7">
        <f t="shared" si="158"/>
        <v>60.153846153846153</v>
      </c>
      <c r="Q2548" t="s">
        <v>8314</v>
      </c>
      <c r="R2548" t="s">
        <v>8354</v>
      </c>
      <c r="S2548" s="12">
        <f t="shared" si="159"/>
        <v>41524.608553240738</v>
      </c>
      <c r="T2548" s="12">
        <f t="shared" si="161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0"/>
        <v>1.1985454545454546</v>
      </c>
      <c r="P2549" s="7">
        <f t="shared" si="158"/>
        <v>49.194029850746269</v>
      </c>
      <c r="Q2549" t="s">
        <v>8314</v>
      </c>
      <c r="R2549" t="s">
        <v>8354</v>
      </c>
      <c r="S2549" s="12">
        <f t="shared" si="159"/>
        <v>40973.523182870369</v>
      </c>
      <c r="T2549" s="12">
        <f t="shared" si="161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0"/>
        <v>1.0185</v>
      </c>
      <c r="P2550" s="7">
        <f t="shared" si="158"/>
        <v>165.16216216216216</v>
      </c>
      <c r="Q2550" t="s">
        <v>8314</v>
      </c>
      <c r="R2550" t="s">
        <v>8354</v>
      </c>
      <c r="S2550" s="12">
        <f t="shared" si="159"/>
        <v>42618.375428240746</v>
      </c>
      <c r="T2550" s="12">
        <f t="shared" si="161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0"/>
        <v>1.0280254777070064</v>
      </c>
      <c r="P2551" s="7">
        <f t="shared" si="158"/>
        <v>43.621621621621621</v>
      </c>
      <c r="Q2551" t="s">
        <v>8314</v>
      </c>
      <c r="R2551" t="s">
        <v>8354</v>
      </c>
      <c r="S2551" s="12">
        <f t="shared" si="159"/>
        <v>41390.507754629631</v>
      </c>
      <c r="T2551" s="12">
        <f t="shared" si="161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0"/>
        <v>1.0084615384615385</v>
      </c>
      <c r="P2552" s="7">
        <f t="shared" si="158"/>
        <v>43.7</v>
      </c>
      <c r="Q2552" t="s">
        <v>8314</v>
      </c>
      <c r="R2552" t="s">
        <v>8354</v>
      </c>
      <c r="S2552" s="12">
        <f t="shared" si="159"/>
        <v>42228.384328703702</v>
      </c>
      <c r="T2552" s="12">
        <f t="shared" si="161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0"/>
        <v>1.0273469387755103</v>
      </c>
      <c r="P2553" s="7">
        <f t="shared" si="158"/>
        <v>67.419642857142861</v>
      </c>
      <c r="Q2553" t="s">
        <v>8314</v>
      </c>
      <c r="R2553" t="s">
        <v>8354</v>
      </c>
      <c r="S2553" s="12">
        <f t="shared" si="159"/>
        <v>40961.002141203702</v>
      </c>
      <c r="T2553" s="12">
        <f t="shared" si="161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0"/>
        <v>1.0649999999999999</v>
      </c>
      <c r="P2554" s="7">
        <f t="shared" si="158"/>
        <v>177.5</v>
      </c>
      <c r="Q2554" t="s">
        <v>8314</v>
      </c>
      <c r="R2554" t="s">
        <v>8354</v>
      </c>
      <c r="S2554" s="12">
        <f t="shared" si="159"/>
        <v>42769.559965277775</v>
      </c>
      <c r="T2554" s="12">
        <f t="shared" si="161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0"/>
        <v>1.5553333333333332</v>
      </c>
      <c r="P2555" s="7">
        <f t="shared" si="158"/>
        <v>38.883333333333333</v>
      </c>
      <c r="Q2555" t="s">
        <v>8314</v>
      </c>
      <c r="R2555" t="s">
        <v>8354</v>
      </c>
      <c r="S2555" s="12">
        <f t="shared" si="159"/>
        <v>41112.949155092596</v>
      </c>
      <c r="T2555" s="12">
        <f t="shared" si="161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0"/>
        <v>1.228</v>
      </c>
      <c r="P2556" s="7">
        <f t="shared" si="158"/>
        <v>54.985074626865675</v>
      </c>
      <c r="Q2556" t="s">
        <v>8314</v>
      </c>
      <c r="R2556" t="s">
        <v>8354</v>
      </c>
      <c r="S2556" s="12">
        <f t="shared" si="159"/>
        <v>42124.828275462962</v>
      </c>
      <c r="T2556" s="12">
        <f t="shared" si="161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0"/>
        <v>1.0734999999999999</v>
      </c>
      <c r="P2557" s="7">
        <f t="shared" si="158"/>
        <v>61.342857142857142</v>
      </c>
      <c r="Q2557" t="s">
        <v>8314</v>
      </c>
      <c r="R2557" t="s">
        <v>8354</v>
      </c>
      <c r="S2557" s="12">
        <f t="shared" si="159"/>
        <v>41026.405011574076</v>
      </c>
      <c r="T2557" s="12">
        <f t="shared" si="161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0"/>
        <v>1.0550335570469798</v>
      </c>
      <c r="P2558" s="7">
        <f t="shared" si="158"/>
        <v>23.117647058823529</v>
      </c>
      <c r="Q2558" t="s">
        <v>8314</v>
      </c>
      <c r="R2558" t="s">
        <v>8354</v>
      </c>
      <c r="S2558" s="12">
        <f t="shared" si="159"/>
        <v>41222.741400462961</v>
      </c>
      <c r="T2558" s="12">
        <f t="shared" si="161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0"/>
        <v>1.1844444444444444</v>
      </c>
      <c r="P2559" s="7">
        <f t="shared" si="158"/>
        <v>29.611111111111111</v>
      </c>
      <c r="Q2559" t="s">
        <v>8314</v>
      </c>
      <c r="R2559" t="s">
        <v>8354</v>
      </c>
      <c r="S2559" s="12">
        <f t="shared" si="159"/>
        <v>41744.495208333334</v>
      </c>
      <c r="T2559" s="12">
        <f t="shared" si="161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0"/>
        <v>1.0888</v>
      </c>
      <c r="P2560" s="7">
        <f t="shared" si="158"/>
        <v>75.611111111111114</v>
      </c>
      <c r="Q2560" t="s">
        <v>8314</v>
      </c>
      <c r="R2560" t="s">
        <v>8354</v>
      </c>
      <c r="S2560" s="12">
        <f t="shared" si="159"/>
        <v>42093.610023148154</v>
      </c>
      <c r="T2560" s="12">
        <f t="shared" si="161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0"/>
        <v>1.1125</v>
      </c>
      <c r="P2561" s="7">
        <f t="shared" ref="P2561:P2624" si="162">IFERROR(E2561/L2561,0)</f>
        <v>35.6</v>
      </c>
      <c r="Q2561" t="s">
        <v>8314</v>
      </c>
      <c r="R2561" t="s">
        <v>8354</v>
      </c>
      <c r="S2561" s="12">
        <f t="shared" si="159"/>
        <v>40829.623657407406</v>
      </c>
      <c r="T2561" s="12">
        <f t="shared" si="161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0"/>
        <v>1.0009999999999999</v>
      </c>
      <c r="P2562" s="7">
        <f t="shared" si="162"/>
        <v>143</v>
      </c>
      <c r="Q2562" t="s">
        <v>8314</v>
      </c>
      <c r="R2562" t="s">
        <v>8354</v>
      </c>
      <c r="S2562" s="12">
        <f t="shared" si="159"/>
        <v>42039.701087962967</v>
      </c>
      <c r="T2562" s="12">
        <f t="shared" si="161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>
        <f t="shared" si="162"/>
        <v>0</v>
      </c>
      <c r="Q2563" t="s">
        <v>8314</v>
      </c>
      <c r="R2563" t="s">
        <v>8354</v>
      </c>
      <c r="S2563" s="12">
        <f t="shared" ref="S2563:T2626" si="163">(((J2563/60)/60)/24)+DATE(1970,1,1)+(-6/24)</f>
        <v>42260.278807870374</v>
      </c>
      <c r="T2563" s="12">
        <f t="shared" si="161"/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2"/>
        <v>25</v>
      </c>
      <c r="Q2564" t="s">
        <v>8340</v>
      </c>
      <c r="R2564" t="s">
        <v>8341</v>
      </c>
      <c r="S2564" s="12">
        <f t="shared" si="163"/>
        <v>42594.274756944447</v>
      </c>
      <c r="T2564" s="12">
        <f t="shared" si="161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2"/>
        <v>0</v>
      </c>
      <c r="Q2565" t="s">
        <v>8340</v>
      </c>
      <c r="R2565" t="s">
        <v>8341</v>
      </c>
      <c r="S2565" s="12">
        <f t="shared" si="163"/>
        <v>42154.889479166668</v>
      </c>
      <c r="T2565" s="12">
        <f t="shared" si="161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2"/>
        <v>0</v>
      </c>
      <c r="Q2566" t="s">
        <v>8340</v>
      </c>
      <c r="R2566" t="s">
        <v>8341</v>
      </c>
      <c r="S2566" s="12">
        <f t="shared" si="163"/>
        <v>41821.790497685186</v>
      </c>
      <c r="T2566" s="12">
        <f t="shared" si="161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ref="O2567:O2630" si="164">(E2567/D2567)</f>
        <v>0.01</v>
      </c>
      <c r="P2567" s="7">
        <f t="shared" si="162"/>
        <v>100</v>
      </c>
      <c r="Q2567" t="s">
        <v>8340</v>
      </c>
      <c r="R2567" t="s">
        <v>8341</v>
      </c>
      <c r="S2567" s="12">
        <f t="shared" si="163"/>
        <v>42440.400335648148</v>
      </c>
      <c r="T2567" s="12">
        <f t="shared" si="161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4"/>
        <v>0</v>
      </c>
      <c r="P2568" s="7">
        <f t="shared" si="162"/>
        <v>0</v>
      </c>
      <c r="Q2568" t="s">
        <v>8340</v>
      </c>
      <c r="R2568" t="s">
        <v>8341</v>
      </c>
      <c r="S2568" s="12">
        <f t="shared" si="163"/>
        <v>41842.730879629627</v>
      </c>
      <c r="T2568" s="12">
        <f t="shared" si="161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4"/>
        <v>2.6666666666666666E-3</v>
      </c>
      <c r="P2569" s="7">
        <f t="shared" si="162"/>
        <v>60</v>
      </c>
      <c r="Q2569" t="s">
        <v>8340</v>
      </c>
      <c r="R2569" t="s">
        <v>8341</v>
      </c>
      <c r="S2569" s="12">
        <f t="shared" si="163"/>
        <v>42087.628912037035</v>
      </c>
      <c r="T2569" s="12">
        <f t="shared" ref="T2569:T2632" si="165">(((I2569/60)/60)/24)+DATE(1970,1,1)+(-6/24)</f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4"/>
        <v>5.0000000000000001E-3</v>
      </c>
      <c r="P2570" s="7">
        <f t="shared" si="162"/>
        <v>50</v>
      </c>
      <c r="Q2570" t="s">
        <v>8340</v>
      </c>
      <c r="R2570" t="s">
        <v>8341</v>
      </c>
      <c r="S2570" s="12">
        <f t="shared" si="163"/>
        <v>42584.416597222225</v>
      </c>
      <c r="T2570" s="12">
        <f t="shared" si="16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4"/>
        <v>2.2307692307692306E-2</v>
      </c>
      <c r="P2571" s="7">
        <f t="shared" si="162"/>
        <v>72.5</v>
      </c>
      <c r="Q2571" t="s">
        <v>8340</v>
      </c>
      <c r="R2571" t="s">
        <v>8341</v>
      </c>
      <c r="S2571" s="12">
        <f t="shared" si="163"/>
        <v>42233.855462962965</v>
      </c>
      <c r="T2571" s="12">
        <f t="shared" si="16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4"/>
        <v>8.4285714285714294E-3</v>
      </c>
      <c r="P2572" s="7">
        <f t="shared" si="162"/>
        <v>29.5</v>
      </c>
      <c r="Q2572" t="s">
        <v>8340</v>
      </c>
      <c r="R2572" t="s">
        <v>8341</v>
      </c>
      <c r="S2572" s="12">
        <f t="shared" si="163"/>
        <v>42744.653182870374</v>
      </c>
      <c r="T2572" s="12">
        <f t="shared" si="16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4"/>
        <v>2.5000000000000001E-3</v>
      </c>
      <c r="P2573" s="7">
        <f t="shared" si="162"/>
        <v>62.5</v>
      </c>
      <c r="Q2573" t="s">
        <v>8340</v>
      </c>
      <c r="R2573" t="s">
        <v>8341</v>
      </c>
      <c r="S2573" s="12">
        <f t="shared" si="163"/>
        <v>42449.091678240744</v>
      </c>
      <c r="T2573" s="12">
        <f t="shared" si="16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4"/>
        <v>0</v>
      </c>
      <c r="P2574" s="7">
        <f t="shared" si="162"/>
        <v>0</v>
      </c>
      <c r="Q2574" t="s">
        <v>8340</v>
      </c>
      <c r="R2574" t="s">
        <v>8341</v>
      </c>
      <c r="S2574" s="12">
        <f t="shared" si="163"/>
        <v>42076.869409722218</v>
      </c>
      <c r="T2574" s="12">
        <f t="shared" si="16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4"/>
        <v>0</v>
      </c>
      <c r="P2575" s="7">
        <f t="shared" si="162"/>
        <v>0</v>
      </c>
      <c r="Q2575" t="s">
        <v>8340</v>
      </c>
      <c r="R2575" t="s">
        <v>8341</v>
      </c>
      <c r="S2575" s="12">
        <f t="shared" si="163"/>
        <v>41829.342002314814</v>
      </c>
      <c r="T2575" s="12">
        <f t="shared" si="16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4"/>
        <v>0</v>
      </c>
      <c r="P2576" s="7">
        <f t="shared" si="162"/>
        <v>0</v>
      </c>
      <c r="Q2576" t="s">
        <v>8340</v>
      </c>
      <c r="R2576" t="s">
        <v>8341</v>
      </c>
      <c r="S2576" s="12">
        <f t="shared" si="163"/>
        <v>42487.575752314813</v>
      </c>
      <c r="T2576" s="12">
        <f t="shared" si="16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4"/>
        <v>0</v>
      </c>
      <c r="P2577" s="7">
        <f t="shared" si="162"/>
        <v>0</v>
      </c>
      <c r="Q2577" t="s">
        <v>8340</v>
      </c>
      <c r="R2577" t="s">
        <v>8341</v>
      </c>
      <c r="S2577" s="12">
        <f t="shared" si="163"/>
        <v>41985.858726851846</v>
      </c>
      <c r="T2577" s="12">
        <f t="shared" si="165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4"/>
        <v>0</v>
      </c>
      <c r="P2578" s="7">
        <f t="shared" si="162"/>
        <v>0</v>
      </c>
      <c r="Q2578" t="s">
        <v>8340</v>
      </c>
      <c r="R2578" t="s">
        <v>8341</v>
      </c>
      <c r="S2578" s="12">
        <f t="shared" si="163"/>
        <v>42059.75980324074</v>
      </c>
      <c r="T2578" s="12">
        <f t="shared" si="16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4"/>
        <v>0</v>
      </c>
      <c r="P2579" s="7">
        <f t="shared" si="162"/>
        <v>0</v>
      </c>
      <c r="Q2579" t="s">
        <v>8340</v>
      </c>
      <c r="R2579" t="s">
        <v>8341</v>
      </c>
      <c r="S2579" s="12">
        <f t="shared" si="163"/>
        <v>41830.570567129631</v>
      </c>
      <c r="T2579" s="12">
        <f t="shared" si="16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4"/>
        <v>0</v>
      </c>
      <c r="P2580" s="7">
        <f t="shared" si="162"/>
        <v>0</v>
      </c>
      <c r="Q2580" t="s">
        <v>8340</v>
      </c>
      <c r="R2580" t="s">
        <v>8341</v>
      </c>
      <c r="S2580" s="12">
        <f t="shared" si="163"/>
        <v>42237.772905092599</v>
      </c>
      <c r="T2580" s="12">
        <f t="shared" si="16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4"/>
        <v>1.3849999999999999E-3</v>
      </c>
      <c r="P2581" s="7">
        <f t="shared" si="162"/>
        <v>23.083333333333332</v>
      </c>
      <c r="Q2581" t="s">
        <v>8340</v>
      </c>
      <c r="R2581" t="s">
        <v>8341</v>
      </c>
      <c r="S2581" s="12">
        <f t="shared" si="163"/>
        <v>41837.579895833333</v>
      </c>
      <c r="T2581" s="12">
        <f t="shared" si="16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4"/>
        <v>6.0000000000000001E-3</v>
      </c>
      <c r="P2582" s="7">
        <f t="shared" si="162"/>
        <v>25.5</v>
      </c>
      <c r="Q2582" t="s">
        <v>8340</v>
      </c>
      <c r="R2582" t="s">
        <v>8341</v>
      </c>
      <c r="S2582" s="12">
        <f t="shared" si="163"/>
        <v>42110.076423611114</v>
      </c>
      <c r="T2582" s="12">
        <f t="shared" si="16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4"/>
        <v>0.106</v>
      </c>
      <c r="P2583" s="7">
        <f t="shared" si="162"/>
        <v>48.18181818181818</v>
      </c>
      <c r="Q2583" t="s">
        <v>8340</v>
      </c>
      <c r="R2583" t="s">
        <v>8341</v>
      </c>
      <c r="S2583" s="12">
        <f t="shared" si="163"/>
        <v>42294.378449074073</v>
      </c>
      <c r="T2583" s="12">
        <f t="shared" si="16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4"/>
        <v>1.1111111111111112E-5</v>
      </c>
      <c r="P2584" s="7">
        <f t="shared" si="162"/>
        <v>1</v>
      </c>
      <c r="Q2584" t="s">
        <v>8340</v>
      </c>
      <c r="R2584" t="s">
        <v>8341</v>
      </c>
      <c r="S2584" s="12">
        <f t="shared" si="163"/>
        <v>42642.738819444443</v>
      </c>
      <c r="T2584" s="12">
        <f t="shared" si="16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4"/>
        <v>5.0000000000000001E-3</v>
      </c>
      <c r="P2585" s="7">
        <f t="shared" si="162"/>
        <v>1</v>
      </c>
      <c r="Q2585" t="s">
        <v>8340</v>
      </c>
      <c r="R2585" t="s">
        <v>8341</v>
      </c>
      <c r="S2585" s="12">
        <f t="shared" si="163"/>
        <v>42019.51944444445</v>
      </c>
      <c r="T2585" s="12">
        <f t="shared" si="16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4"/>
        <v>0</v>
      </c>
      <c r="P2586" s="7">
        <f t="shared" si="162"/>
        <v>0</v>
      </c>
      <c r="Q2586" t="s">
        <v>8340</v>
      </c>
      <c r="R2586" t="s">
        <v>8341</v>
      </c>
      <c r="S2586" s="12">
        <f t="shared" si="163"/>
        <v>42139.923252314817</v>
      </c>
      <c r="T2586" s="12">
        <f t="shared" si="165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4"/>
        <v>1.6666666666666668E-3</v>
      </c>
      <c r="P2587" s="7">
        <f t="shared" si="162"/>
        <v>50</v>
      </c>
      <c r="Q2587" t="s">
        <v>8340</v>
      </c>
      <c r="R2587" t="s">
        <v>8341</v>
      </c>
      <c r="S2587" s="12">
        <f t="shared" si="163"/>
        <v>41795.713333333333</v>
      </c>
      <c r="T2587" s="12">
        <f t="shared" si="16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4"/>
        <v>1.6666666666666668E-3</v>
      </c>
      <c r="P2588" s="7">
        <f t="shared" si="162"/>
        <v>5</v>
      </c>
      <c r="Q2588" t="s">
        <v>8340</v>
      </c>
      <c r="R2588" t="s">
        <v>8341</v>
      </c>
      <c r="S2588" s="12">
        <f t="shared" si="163"/>
        <v>42333.080277777779</v>
      </c>
      <c r="T2588" s="12">
        <f t="shared" si="16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4"/>
        <v>2.4340000000000001E-2</v>
      </c>
      <c r="P2589" s="7">
        <f t="shared" si="162"/>
        <v>202.83333333333334</v>
      </c>
      <c r="Q2589" t="s">
        <v>8340</v>
      </c>
      <c r="R2589" t="s">
        <v>8341</v>
      </c>
      <c r="S2589" s="12">
        <f t="shared" si="163"/>
        <v>42338.425381944442</v>
      </c>
      <c r="T2589" s="12">
        <f t="shared" si="16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4"/>
        <v>3.8833333333333331E-2</v>
      </c>
      <c r="P2590" s="7">
        <f t="shared" si="162"/>
        <v>29.125</v>
      </c>
      <c r="Q2590" t="s">
        <v>8340</v>
      </c>
      <c r="R2590" t="s">
        <v>8341</v>
      </c>
      <c r="S2590" s="12">
        <f t="shared" si="163"/>
        <v>42042.426226851851</v>
      </c>
      <c r="T2590" s="12">
        <f t="shared" si="16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4"/>
        <v>1E-4</v>
      </c>
      <c r="P2591" s="7">
        <f t="shared" si="162"/>
        <v>5</v>
      </c>
      <c r="Q2591" t="s">
        <v>8340</v>
      </c>
      <c r="R2591" t="s">
        <v>8341</v>
      </c>
      <c r="S2591" s="12">
        <f t="shared" si="163"/>
        <v>42422.286192129628</v>
      </c>
      <c r="T2591" s="12">
        <f t="shared" si="16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4"/>
        <v>0</v>
      </c>
      <c r="P2592" s="7">
        <f t="shared" si="162"/>
        <v>0</v>
      </c>
      <c r="Q2592" t="s">
        <v>8340</v>
      </c>
      <c r="R2592" t="s">
        <v>8341</v>
      </c>
      <c r="S2592" s="12">
        <f t="shared" si="163"/>
        <v>42388.339085648149</v>
      </c>
      <c r="T2592" s="12">
        <f t="shared" si="16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4"/>
        <v>1.7333333333333333E-2</v>
      </c>
      <c r="P2593" s="7">
        <f t="shared" si="162"/>
        <v>13</v>
      </c>
      <c r="Q2593" t="s">
        <v>8340</v>
      </c>
      <c r="R2593" t="s">
        <v>8341</v>
      </c>
      <c r="S2593" s="12">
        <f t="shared" si="163"/>
        <v>42382.656527777777</v>
      </c>
      <c r="T2593" s="12">
        <f t="shared" si="16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4"/>
        <v>1.6666666666666668E-3</v>
      </c>
      <c r="P2594" s="7">
        <f t="shared" si="162"/>
        <v>50</v>
      </c>
      <c r="Q2594" t="s">
        <v>8340</v>
      </c>
      <c r="R2594" t="s">
        <v>8341</v>
      </c>
      <c r="S2594" s="12">
        <f t="shared" si="163"/>
        <v>41887.551168981481</v>
      </c>
      <c r="T2594" s="12">
        <f t="shared" si="16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4"/>
        <v>0</v>
      </c>
      <c r="P2595" s="7">
        <f t="shared" si="162"/>
        <v>0</v>
      </c>
      <c r="Q2595" t="s">
        <v>8340</v>
      </c>
      <c r="R2595" t="s">
        <v>8341</v>
      </c>
      <c r="S2595" s="12">
        <f t="shared" si="163"/>
        <v>42089.59520833334</v>
      </c>
      <c r="T2595" s="12">
        <f t="shared" si="165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4"/>
        <v>1.2500000000000001E-5</v>
      </c>
      <c r="P2596" s="7">
        <f t="shared" si="162"/>
        <v>1</v>
      </c>
      <c r="Q2596" t="s">
        <v>8340</v>
      </c>
      <c r="R2596" t="s">
        <v>8341</v>
      </c>
      <c r="S2596" s="12">
        <f t="shared" si="163"/>
        <v>41828.717916666668</v>
      </c>
      <c r="T2596" s="12">
        <f t="shared" si="16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4"/>
        <v>0.12166666666666667</v>
      </c>
      <c r="P2597" s="7">
        <f t="shared" si="162"/>
        <v>96.05263157894737</v>
      </c>
      <c r="Q2597" t="s">
        <v>8340</v>
      </c>
      <c r="R2597" t="s">
        <v>8341</v>
      </c>
      <c r="S2597" s="12">
        <f t="shared" si="163"/>
        <v>42759.994212962964</v>
      </c>
      <c r="T2597" s="12">
        <f t="shared" si="16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4"/>
        <v>0.23588571428571428</v>
      </c>
      <c r="P2598" s="7">
        <f t="shared" si="162"/>
        <v>305.77777777777777</v>
      </c>
      <c r="Q2598" t="s">
        <v>8340</v>
      </c>
      <c r="R2598" t="s">
        <v>8341</v>
      </c>
      <c r="S2598" s="12">
        <f t="shared" si="163"/>
        <v>41828.414456018516</v>
      </c>
      <c r="T2598" s="12">
        <f t="shared" si="16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4"/>
        <v>5.6666666666666664E-2</v>
      </c>
      <c r="P2599" s="7">
        <f t="shared" si="162"/>
        <v>12.142857142857142</v>
      </c>
      <c r="Q2599" t="s">
        <v>8340</v>
      </c>
      <c r="R2599" t="s">
        <v>8341</v>
      </c>
      <c r="S2599" s="12">
        <f t="shared" si="163"/>
        <v>42510.091631944444</v>
      </c>
      <c r="T2599" s="12">
        <f t="shared" si="16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4"/>
        <v>0.39</v>
      </c>
      <c r="P2600" s="7">
        <f t="shared" si="162"/>
        <v>83.571428571428569</v>
      </c>
      <c r="Q2600" t="s">
        <v>8340</v>
      </c>
      <c r="R2600" t="s">
        <v>8341</v>
      </c>
      <c r="S2600" s="12">
        <f t="shared" si="163"/>
        <v>42240.590289351851</v>
      </c>
      <c r="T2600" s="12">
        <f t="shared" si="16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4"/>
        <v>9.9546510341776348E-3</v>
      </c>
      <c r="P2601" s="7">
        <f t="shared" si="162"/>
        <v>18</v>
      </c>
      <c r="Q2601" t="s">
        <v>8340</v>
      </c>
      <c r="R2601" t="s">
        <v>8341</v>
      </c>
      <c r="S2601" s="12">
        <f t="shared" si="163"/>
        <v>41809.504016203704</v>
      </c>
      <c r="T2601" s="12">
        <f t="shared" si="16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4"/>
        <v>6.9320000000000007E-2</v>
      </c>
      <c r="P2602" s="7">
        <f t="shared" si="162"/>
        <v>115.53333333333333</v>
      </c>
      <c r="Q2602" t="s">
        <v>8340</v>
      </c>
      <c r="R2602" t="s">
        <v>8341</v>
      </c>
      <c r="S2602" s="12">
        <f t="shared" si="163"/>
        <v>42394.650462962964</v>
      </c>
      <c r="T2602" s="12">
        <f t="shared" si="16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4"/>
        <v>6.6139999999999999</v>
      </c>
      <c r="P2603" s="7">
        <f t="shared" si="162"/>
        <v>21.900662251655628</v>
      </c>
      <c r="Q2603" t="s">
        <v>8340</v>
      </c>
      <c r="R2603" t="s">
        <v>8341</v>
      </c>
      <c r="S2603" s="12">
        <f t="shared" si="163"/>
        <v>41150.652187499996</v>
      </c>
      <c r="T2603" s="12">
        <f t="shared" si="16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4"/>
        <v>3.2609166666666667</v>
      </c>
      <c r="P2604" s="7">
        <f t="shared" si="162"/>
        <v>80.022494887525568</v>
      </c>
      <c r="Q2604" t="s">
        <v>8326</v>
      </c>
      <c r="R2604" t="s">
        <v>8355</v>
      </c>
      <c r="S2604" s="12">
        <f t="shared" si="163"/>
        <v>41915.497314814813</v>
      </c>
      <c r="T2604" s="12">
        <f t="shared" si="16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4"/>
        <v>1.0148571428571429</v>
      </c>
      <c r="P2605" s="7">
        <f t="shared" si="162"/>
        <v>35.520000000000003</v>
      </c>
      <c r="Q2605" t="s">
        <v>8326</v>
      </c>
      <c r="R2605" t="s">
        <v>8355</v>
      </c>
      <c r="S2605" s="12">
        <f t="shared" si="163"/>
        <v>41617.662662037037</v>
      </c>
      <c r="T2605" s="12">
        <f t="shared" si="16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4"/>
        <v>1.0421799999999999</v>
      </c>
      <c r="P2606" s="7">
        <f t="shared" si="162"/>
        <v>64.933333333333323</v>
      </c>
      <c r="Q2606" t="s">
        <v>8326</v>
      </c>
      <c r="R2606" t="s">
        <v>8355</v>
      </c>
      <c r="S2606" s="12">
        <f t="shared" si="163"/>
        <v>40997.801192129627</v>
      </c>
      <c r="T2606" s="12">
        <f t="shared" si="16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4"/>
        <v>1.0742157000000001</v>
      </c>
      <c r="P2607" s="7">
        <f t="shared" si="162"/>
        <v>60.965703745743475</v>
      </c>
      <c r="Q2607" t="s">
        <v>8326</v>
      </c>
      <c r="R2607" t="s">
        <v>8355</v>
      </c>
      <c r="S2607" s="12">
        <f t="shared" si="163"/>
        <v>42508.291550925926</v>
      </c>
      <c r="T2607" s="12">
        <f t="shared" si="16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4"/>
        <v>1.1005454545454545</v>
      </c>
      <c r="P2608" s="7">
        <f t="shared" si="162"/>
        <v>31.444155844155844</v>
      </c>
      <c r="Q2608" t="s">
        <v>8326</v>
      </c>
      <c r="R2608" t="s">
        <v>8355</v>
      </c>
      <c r="S2608" s="12">
        <f t="shared" si="163"/>
        <v>41726.462754629632</v>
      </c>
      <c r="T2608" s="12">
        <f t="shared" si="165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4"/>
        <v>4.077</v>
      </c>
      <c r="P2609" s="7">
        <f t="shared" si="162"/>
        <v>81.949748743718587</v>
      </c>
      <c r="Q2609" t="s">
        <v>8326</v>
      </c>
      <c r="R2609" t="s">
        <v>8355</v>
      </c>
      <c r="S2609" s="12">
        <f t="shared" si="163"/>
        <v>42184.624675925923</v>
      </c>
      <c r="T2609" s="12">
        <f t="shared" si="16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4"/>
        <v>2.2392500000000002</v>
      </c>
      <c r="P2610" s="7">
        <f t="shared" si="162"/>
        <v>58.92763157894737</v>
      </c>
      <c r="Q2610" t="s">
        <v>8326</v>
      </c>
      <c r="R2610" t="s">
        <v>8355</v>
      </c>
      <c r="S2610" s="12">
        <f t="shared" si="163"/>
        <v>42767.551712962959</v>
      </c>
      <c r="T2610" s="12">
        <f t="shared" si="16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4"/>
        <v>3.038011142857143</v>
      </c>
      <c r="P2611" s="7">
        <f t="shared" si="162"/>
        <v>157.29347633136095</v>
      </c>
      <c r="Q2611" t="s">
        <v>8326</v>
      </c>
      <c r="R2611" t="s">
        <v>8355</v>
      </c>
      <c r="S2611" s="12">
        <f t="shared" si="163"/>
        <v>41074.987858796296</v>
      </c>
      <c r="T2611" s="12">
        <f t="shared" si="16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4"/>
        <v>1.4132510432681749</v>
      </c>
      <c r="P2612" s="7">
        <f t="shared" si="162"/>
        <v>55.758509532062391</v>
      </c>
      <c r="Q2612" t="s">
        <v>8326</v>
      </c>
      <c r="R2612" t="s">
        <v>8355</v>
      </c>
      <c r="S2612" s="12">
        <f t="shared" si="163"/>
        <v>42564.631076388891</v>
      </c>
      <c r="T2612" s="12">
        <f t="shared" si="16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4"/>
        <v>27.906363636363636</v>
      </c>
      <c r="P2613" s="7">
        <f t="shared" si="162"/>
        <v>83.802893802893806</v>
      </c>
      <c r="Q2613" t="s">
        <v>8326</v>
      </c>
      <c r="R2613" t="s">
        <v>8355</v>
      </c>
      <c r="S2613" s="12">
        <f t="shared" si="163"/>
        <v>42704.085810185185</v>
      </c>
      <c r="T2613" s="12">
        <f t="shared" si="16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4"/>
        <v>1.7176130000000001</v>
      </c>
      <c r="P2614" s="7">
        <f t="shared" si="162"/>
        <v>58.422210884353746</v>
      </c>
      <c r="Q2614" t="s">
        <v>8326</v>
      </c>
      <c r="R2614" t="s">
        <v>8355</v>
      </c>
      <c r="S2614" s="12">
        <f t="shared" si="163"/>
        <v>41981.893171296295</v>
      </c>
      <c r="T2614" s="12">
        <f t="shared" si="16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4"/>
        <v>1.0101333333333333</v>
      </c>
      <c r="P2615" s="7">
        <f t="shared" si="162"/>
        <v>270.57142857142856</v>
      </c>
      <c r="Q2615" t="s">
        <v>8326</v>
      </c>
      <c r="R2615" t="s">
        <v>8355</v>
      </c>
      <c r="S2615" s="12">
        <f t="shared" si="163"/>
        <v>41143.56821759259</v>
      </c>
      <c r="T2615" s="12">
        <f t="shared" si="16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4"/>
        <v>1.02</v>
      </c>
      <c r="P2616" s="7">
        <f t="shared" si="162"/>
        <v>107.1</v>
      </c>
      <c r="Q2616" t="s">
        <v>8326</v>
      </c>
      <c r="R2616" t="s">
        <v>8355</v>
      </c>
      <c r="S2616" s="12">
        <f t="shared" si="163"/>
        <v>41730.458472222221</v>
      </c>
      <c r="T2616" s="12">
        <f t="shared" si="16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4"/>
        <v>1.6976511744127936</v>
      </c>
      <c r="P2617" s="7">
        <f t="shared" si="162"/>
        <v>47.180555555555557</v>
      </c>
      <c r="Q2617" t="s">
        <v>8326</v>
      </c>
      <c r="R2617" t="s">
        <v>8355</v>
      </c>
      <c r="S2617" s="12">
        <f t="shared" si="163"/>
        <v>42453.24726851852</v>
      </c>
      <c r="T2617" s="12">
        <f t="shared" si="16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4"/>
        <v>1.14534</v>
      </c>
      <c r="P2618" s="7">
        <f t="shared" si="162"/>
        <v>120.30882352941177</v>
      </c>
      <c r="Q2618" t="s">
        <v>8326</v>
      </c>
      <c r="R2618" t="s">
        <v>8355</v>
      </c>
      <c r="S2618" s="12">
        <f t="shared" si="163"/>
        <v>42211.74454861111</v>
      </c>
      <c r="T2618" s="12">
        <f t="shared" si="16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4"/>
        <v>8.7759999999999998</v>
      </c>
      <c r="P2619" s="7">
        <f t="shared" si="162"/>
        <v>27.59748427672956</v>
      </c>
      <c r="Q2619" t="s">
        <v>8326</v>
      </c>
      <c r="R2619" t="s">
        <v>8355</v>
      </c>
      <c r="S2619" s="12">
        <f t="shared" si="163"/>
        <v>41902.624432870369</v>
      </c>
      <c r="T2619" s="12">
        <f t="shared" si="16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4"/>
        <v>1.0538666666666667</v>
      </c>
      <c r="P2620" s="7">
        <f t="shared" si="162"/>
        <v>205.2987012987013</v>
      </c>
      <c r="Q2620" t="s">
        <v>8326</v>
      </c>
      <c r="R2620" t="s">
        <v>8355</v>
      </c>
      <c r="S2620" s="12">
        <f t="shared" si="163"/>
        <v>42279.542372685188</v>
      </c>
      <c r="T2620" s="12">
        <f t="shared" si="16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4"/>
        <v>1.8839999999999999</v>
      </c>
      <c r="P2621" s="7">
        <f t="shared" si="162"/>
        <v>35.547169811320757</v>
      </c>
      <c r="Q2621" t="s">
        <v>8326</v>
      </c>
      <c r="R2621" t="s">
        <v>8355</v>
      </c>
      <c r="S2621" s="12">
        <f t="shared" si="163"/>
        <v>42273.634305555555</v>
      </c>
      <c r="T2621" s="12">
        <f t="shared" si="16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4"/>
        <v>1.436523076923077</v>
      </c>
      <c r="P2622" s="7">
        <f t="shared" si="162"/>
        <v>74.639488409272587</v>
      </c>
      <c r="Q2622" t="s">
        <v>8326</v>
      </c>
      <c r="R2622" t="s">
        <v>8355</v>
      </c>
      <c r="S2622" s="12">
        <f t="shared" si="163"/>
        <v>42250.91715277778</v>
      </c>
      <c r="T2622" s="12">
        <f t="shared" si="16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4"/>
        <v>1.4588000000000001</v>
      </c>
      <c r="P2623" s="7">
        <f t="shared" si="162"/>
        <v>47.058064516129029</v>
      </c>
      <c r="Q2623" t="s">
        <v>8326</v>
      </c>
      <c r="R2623" t="s">
        <v>8355</v>
      </c>
      <c r="S2623" s="12">
        <f t="shared" si="163"/>
        <v>42115.49754629629</v>
      </c>
      <c r="T2623" s="12">
        <f t="shared" si="165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4"/>
        <v>1.3118399999999999</v>
      </c>
      <c r="P2624" s="7">
        <f t="shared" si="162"/>
        <v>26.591351351351353</v>
      </c>
      <c r="Q2624" t="s">
        <v>8326</v>
      </c>
      <c r="R2624" t="s">
        <v>8355</v>
      </c>
      <c r="S2624" s="12">
        <f t="shared" si="163"/>
        <v>42689.49324074074</v>
      </c>
      <c r="T2624" s="12">
        <f t="shared" si="16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4"/>
        <v>1.1399999999999999</v>
      </c>
      <c r="P2625" s="7">
        <f t="shared" ref="P2625:P2688" si="166">IFERROR(E2625/L2625,0)</f>
        <v>36.774193548387096</v>
      </c>
      <c r="Q2625" t="s">
        <v>8326</v>
      </c>
      <c r="R2625" t="s">
        <v>8355</v>
      </c>
      <c r="S2625" s="12">
        <f t="shared" si="163"/>
        <v>42692.006550925929</v>
      </c>
      <c r="T2625" s="12">
        <f t="shared" si="16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4"/>
        <v>13.794206249999998</v>
      </c>
      <c r="P2626" s="7">
        <f t="shared" si="166"/>
        <v>31.820544982698959</v>
      </c>
      <c r="Q2626" t="s">
        <v>8326</v>
      </c>
      <c r="R2626" t="s">
        <v>8355</v>
      </c>
      <c r="S2626" s="12">
        <f t="shared" si="163"/>
        <v>41144.17155092593</v>
      </c>
      <c r="T2626" s="12">
        <f t="shared" si="165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7">
        <f t="shared" si="166"/>
        <v>27.576923076923077</v>
      </c>
      <c r="Q2627" t="s">
        <v>8326</v>
      </c>
      <c r="R2627" t="s">
        <v>8355</v>
      </c>
      <c r="S2627" s="12">
        <f t="shared" ref="S2627:T2690" si="167">(((J2627/60)/60)/24)+DATE(1970,1,1)+(-6/24)</f>
        <v>42658.560277777782</v>
      </c>
      <c r="T2627" s="12">
        <f t="shared" si="165"/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6"/>
        <v>56</v>
      </c>
      <c r="Q2628" t="s">
        <v>8326</v>
      </c>
      <c r="R2628" t="s">
        <v>8355</v>
      </c>
      <c r="S2628" s="12">
        <f t="shared" si="167"/>
        <v>42128.378113425926</v>
      </c>
      <c r="T2628" s="12">
        <f t="shared" si="165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6"/>
        <v>21.555555555555557</v>
      </c>
      <c r="Q2629" t="s">
        <v>8326</v>
      </c>
      <c r="R2629" t="s">
        <v>8355</v>
      </c>
      <c r="S2629" s="12">
        <f t="shared" si="167"/>
        <v>42304.579409722224</v>
      </c>
      <c r="T2629" s="12">
        <f t="shared" si="165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6"/>
        <v>44.095238095238095</v>
      </c>
      <c r="Q2630" t="s">
        <v>8326</v>
      </c>
      <c r="R2630" t="s">
        <v>8355</v>
      </c>
      <c r="S2630" s="12">
        <f t="shared" si="167"/>
        <v>41953.716053240743</v>
      </c>
      <c r="T2630" s="12">
        <f t="shared" si="165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ref="O2631:O2694" si="168">(E2631/D2631)</f>
        <v>1.2774000000000001</v>
      </c>
      <c r="P2631" s="7">
        <f t="shared" si="166"/>
        <v>63.87</v>
      </c>
      <c r="Q2631" t="s">
        <v>8326</v>
      </c>
      <c r="R2631" t="s">
        <v>8355</v>
      </c>
      <c r="S2631" s="12">
        <f t="shared" si="167"/>
        <v>42108.288449074069</v>
      </c>
      <c r="T2631" s="12">
        <f t="shared" si="165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8"/>
        <v>1.579</v>
      </c>
      <c r="P2632" s="7">
        <f t="shared" si="166"/>
        <v>38.987654320987652</v>
      </c>
      <c r="Q2632" t="s">
        <v>8326</v>
      </c>
      <c r="R2632" t="s">
        <v>8355</v>
      </c>
      <c r="S2632" s="12">
        <f t="shared" si="167"/>
        <v>42523.855462962965</v>
      </c>
      <c r="T2632" s="12">
        <f t="shared" si="165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8"/>
        <v>1.1466525000000001</v>
      </c>
      <c r="P2633" s="7">
        <f t="shared" si="166"/>
        <v>80.185489510489504</v>
      </c>
      <c r="Q2633" t="s">
        <v>8326</v>
      </c>
      <c r="R2633" t="s">
        <v>8355</v>
      </c>
      <c r="S2633" s="12">
        <f t="shared" si="167"/>
        <v>42217.919293981482</v>
      </c>
      <c r="T2633" s="12">
        <f t="shared" ref="T2633:T2696" si="169">(((I2633/60)/60)/24)+DATE(1970,1,1)+(-6/24)</f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8"/>
        <v>1.3700934579439252</v>
      </c>
      <c r="P2634" s="7">
        <f t="shared" si="166"/>
        <v>34.904761904761905</v>
      </c>
      <c r="Q2634" t="s">
        <v>8326</v>
      </c>
      <c r="R2634" t="s">
        <v>8355</v>
      </c>
      <c r="S2634" s="12">
        <f t="shared" si="167"/>
        <v>42493.811793981484</v>
      </c>
      <c r="T2634" s="12">
        <f t="shared" si="169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8"/>
        <v>3.5461999999999998</v>
      </c>
      <c r="P2635" s="7">
        <f t="shared" si="166"/>
        <v>89.100502512562812</v>
      </c>
      <c r="Q2635" t="s">
        <v>8326</v>
      </c>
      <c r="R2635" t="s">
        <v>8355</v>
      </c>
      <c r="S2635" s="12">
        <f t="shared" si="167"/>
        <v>41667.573287037041</v>
      </c>
      <c r="T2635" s="12">
        <f t="shared" si="169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8"/>
        <v>1.0602150537634409</v>
      </c>
      <c r="P2636" s="7">
        <f t="shared" si="166"/>
        <v>39.44</v>
      </c>
      <c r="Q2636" t="s">
        <v>8326</v>
      </c>
      <c r="R2636" t="s">
        <v>8355</v>
      </c>
      <c r="S2636" s="12">
        <f t="shared" si="167"/>
        <v>42612.406493055561</v>
      </c>
      <c r="T2636" s="12">
        <f t="shared" si="169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8"/>
        <v>1</v>
      </c>
      <c r="P2637" s="7">
        <f t="shared" si="166"/>
        <v>136.9047619047619</v>
      </c>
      <c r="Q2637" t="s">
        <v>8326</v>
      </c>
      <c r="R2637" t="s">
        <v>8355</v>
      </c>
      <c r="S2637" s="12">
        <f t="shared" si="167"/>
        <v>42037.700937500005</v>
      </c>
      <c r="T2637" s="12">
        <f t="shared" si="169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8"/>
        <v>1.873</v>
      </c>
      <c r="P2638" s="7">
        <f t="shared" si="166"/>
        <v>37.46</v>
      </c>
      <c r="Q2638" t="s">
        <v>8326</v>
      </c>
      <c r="R2638" t="s">
        <v>8355</v>
      </c>
      <c r="S2638" s="12">
        <f t="shared" si="167"/>
        <v>42636.364745370374</v>
      </c>
      <c r="T2638" s="12">
        <f t="shared" si="169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8"/>
        <v>1.6619999999999999</v>
      </c>
      <c r="P2639" s="7">
        <f t="shared" si="166"/>
        <v>31.96153846153846</v>
      </c>
      <c r="Q2639" t="s">
        <v>8326</v>
      </c>
      <c r="R2639" t="s">
        <v>8355</v>
      </c>
      <c r="S2639" s="12">
        <f t="shared" si="167"/>
        <v>42639.299479166672</v>
      </c>
      <c r="T2639" s="12">
        <f t="shared" si="169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8"/>
        <v>1.0172910662824208</v>
      </c>
      <c r="P2640" s="7">
        <f t="shared" si="166"/>
        <v>25.214285714285715</v>
      </c>
      <c r="Q2640" t="s">
        <v>8326</v>
      </c>
      <c r="R2640" t="s">
        <v>8355</v>
      </c>
      <c r="S2640" s="12">
        <f t="shared" si="167"/>
        <v>41989.663136574076</v>
      </c>
      <c r="T2640" s="12">
        <f t="shared" si="169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8"/>
        <v>1.64</v>
      </c>
      <c r="P2641" s="7">
        <f t="shared" si="166"/>
        <v>10.040816326530612</v>
      </c>
      <c r="Q2641" t="s">
        <v>8326</v>
      </c>
      <c r="R2641" t="s">
        <v>8355</v>
      </c>
      <c r="S2641" s="12">
        <f t="shared" si="167"/>
        <v>42024.61513888889</v>
      </c>
      <c r="T2641" s="12">
        <f t="shared" si="169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8"/>
        <v>1.0566666666666666</v>
      </c>
      <c r="P2642" s="7">
        <f t="shared" si="166"/>
        <v>45.94202898550725</v>
      </c>
      <c r="Q2642" t="s">
        <v>8326</v>
      </c>
      <c r="R2642" t="s">
        <v>8355</v>
      </c>
      <c r="S2642" s="12">
        <f t="shared" si="167"/>
        <v>42102.910578703704</v>
      </c>
      <c r="T2642" s="12">
        <f t="shared" si="169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8"/>
        <v>0.01</v>
      </c>
      <c r="P2643" s="7">
        <f t="shared" si="166"/>
        <v>15</v>
      </c>
      <c r="Q2643" t="s">
        <v>8326</v>
      </c>
      <c r="R2643" t="s">
        <v>8355</v>
      </c>
      <c r="S2643" s="12">
        <f t="shared" si="167"/>
        <v>41880.577118055553</v>
      </c>
      <c r="T2643" s="12">
        <f t="shared" si="169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8"/>
        <v>0</v>
      </c>
      <c r="P2644" s="7">
        <f t="shared" si="166"/>
        <v>0</v>
      </c>
      <c r="Q2644" t="s">
        <v>8326</v>
      </c>
      <c r="R2644" t="s">
        <v>8355</v>
      </c>
      <c r="S2644" s="12">
        <f t="shared" si="167"/>
        <v>42535.996620370366</v>
      </c>
      <c r="T2644" s="12">
        <f t="shared" si="169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8"/>
        <v>0.33559730999999998</v>
      </c>
      <c r="P2645" s="7">
        <f t="shared" si="166"/>
        <v>223.58248500999335</v>
      </c>
      <c r="Q2645" t="s">
        <v>8326</v>
      </c>
      <c r="R2645" t="s">
        <v>8355</v>
      </c>
      <c r="S2645" s="12">
        <f t="shared" si="167"/>
        <v>42689.332349537035</v>
      </c>
      <c r="T2645" s="12">
        <f t="shared" si="169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8"/>
        <v>2.053E-2</v>
      </c>
      <c r="P2646" s="7">
        <f t="shared" si="166"/>
        <v>39.480769230769234</v>
      </c>
      <c r="Q2646" t="s">
        <v>8326</v>
      </c>
      <c r="R2646" t="s">
        <v>8355</v>
      </c>
      <c r="S2646" s="12">
        <f t="shared" si="167"/>
        <v>42774.542071759264</v>
      </c>
      <c r="T2646" s="12">
        <f t="shared" si="169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8"/>
        <v>0.105</v>
      </c>
      <c r="P2647" s="7">
        <f t="shared" si="166"/>
        <v>91.304347826086953</v>
      </c>
      <c r="Q2647" t="s">
        <v>8326</v>
      </c>
      <c r="R2647" t="s">
        <v>8355</v>
      </c>
      <c r="S2647" s="12">
        <f t="shared" si="167"/>
        <v>41921.592627314814</v>
      </c>
      <c r="T2647" s="12">
        <f t="shared" si="169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8"/>
        <v>8.4172839999999999E-2</v>
      </c>
      <c r="P2648" s="7">
        <f t="shared" si="166"/>
        <v>78.666205607476627</v>
      </c>
      <c r="Q2648" t="s">
        <v>8326</v>
      </c>
      <c r="R2648" t="s">
        <v>8355</v>
      </c>
      <c r="S2648" s="12">
        <f t="shared" si="167"/>
        <v>42226.063298611116</v>
      </c>
      <c r="T2648" s="12">
        <f t="shared" si="169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8"/>
        <v>1.44E-2</v>
      </c>
      <c r="P2649" s="7">
        <f t="shared" si="166"/>
        <v>12</v>
      </c>
      <c r="Q2649" t="s">
        <v>8326</v>
      </c>
      <c r="R2649" t="s">
        <v>8355</v>
      </c>
      <c r="S2649" s="12">
        <f t="shared" si="167"/>
        <v>42200.011793981481</v>
      </c>
      <c r="T2649" s="12">
        <f t="shared" si="169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8"/>
        <v>8.8333333333333337E-3</v>
      </c>
      <c r="P2650" s="7">
        <f t="shared" si="166"/>
        <v>17.666666666666668</v>
      </c>
      <c r="Q2650" t="s">
        <v>8326</v>
      </c>
      <c r="R2650" t="s">
        <v>8355</v>
      </c>
      <c r="S2650" s="12">
        <f t="shared" si="167"/>
        <v>42408.464814814812</v>
      </c>
      <c r="T2650" s="12">
        <f t="shared" si="169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8"/>
        <v>9.9200000000000004E-4</v>
      </c>
      <c r="P2651" s="7">
        <f t="shared" si="166"/>
        <v>41.333333333333336</v>
      </c>
      <c r="Q2651" t="s">
        <v>8326</v>
      </c>
      <c r="R2651" t="s">
        <v>8355</v>
      </c>
      <c r="S2651" s="12">
        <f t="shared" si="167"/>
        <v>42341.74700231482</v>
      </c>
      <c r="T2651" s="12">
        <f t="shared" si="169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8"/>
        <v>5.966666666666667E-3</v>
      </c>
      <c r="P2652" s="7">
        <f t="shared" si="166"/>
        <v>71.599999999999994</v>
      </c>
      <c r="Q2652" t="s">
        <v>8326</v>
      </c>
      <c r="R2652" t="s">
        <v>8355</v>
      </c>
      <c r="S2652" s="12">
        <f t="shared" si="167"/>
        <v>42695.374340277776</v>
      </c>
      <c r="T2652" s="12">
        <f t="shared" si="169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8"/>
        <v>1.8689285714285714E-2</v>
      </c>
      <c r="P2653" s="7">
        <f t="shared" si="166"/>
        <v>307.8235294117647</v>
      </c>
      <c r="Q2653" t="s">
        <v>8326</v>
      </c>
      <c r="R2653" t="s">
        <v>8355</v>
      </c>
      <c r="S2653" s="12">
        <f t="shared" si="167"/>
        <v>42327.555659722217</v>
      </c>
      <c r="T2653" s="12">
        <f t="shared" si="169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8"/>
        <v>8.8500000000000002E-3</v>
      </c>
      <c r="P2654" s="7">
        <f t="shared" si="166"/>
        <v>80.454545454545453</v>
      </c>
      <c r="Q2654" t="s">
        <v>8326</v>
      </c>
      <c r="R2654" t="s">
        <v>8355</v>
      </c>
      <c r="S2654" s="12">
        <f t="shared" si="167"/>
        <v>41952.908854166672</v>
      </c>
      <c r="T2654" s="12">
        <f t="shared" si="169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8"/>
        <v>0.1152156862745098</v>
      </c>
      <c r="P2655" s="7">
        <f t="shared" si="166"/>
        <v>83.942857142857136</v>
      </c>
      <c r="Q2655" t="s">
        <v>8326</v>
      </c>
      <c r="R2655" t="s">
        <v>8355</v>
      </c>
      <c r="S2655" s="12">
        <f t="shared" si="167"/>
        <v>41771.401932870373</v>
      </c>
      <c r="T2655" s="12">
        <f t="shared" si="169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8"/>
        <v>5.1000000000000004E-4</v>
      </c>
      <c r="P2656" s="7">
        <f t="shared" si="166"/>
        <v>8.5</v>
      </c>
      <c r="Q2656" t="s">
        <v>8326</v>
      </c>
      <c r="R2656" t="s">
        <v>8355</v>
      </c>
      <c r="S2656" s="12">
        <f t="shared" si="167"/>
        <v>42055.350995370376</v>
      </c>
      <c r="T2656" s="12">
        <f t="shared" si="169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8"/>
        <v>0.21033333333333334</v>
      </c>
      <c r="P2657" s="7">
        <f t="shared" si="166"/>
        <v>73.372093023255815</v>
      </c>
      <c r="Q2657" t="s">
        <v>8326</v>
      </c>
      <c r="R2657" t="s">
        <v>8355</v>
      </c>
      <c r="S2657" s="12">
        <f t="shared" si="167"/>
        <v>42381.616284722222</v>
      </c>
      <c r="T2657" s="12">
        <f t="shared" si="169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8"/>
        <v>0.11436666666666667</v>
      </c>
      <c r="P2658" s="7">
        <f t="shared" si="166"/>
        <v>112.86184210526316</v>
      </c>
      <c r="Q2658" t="s">
        <v>8326</v>
      </c>
      <c r="R2658" t="s">
        <v>8355</v>
      </c>
      <c r="S2658" s="12">
        <f t="shared" si="167"/>
        <v>42767.438518518517</v>
      </c>
      <c r="T2658" s="12">
        <f t="shared" si="169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8"/>
        <v>0.18737933333333334</v>
      </c>
      <c r="P2659" s="7">
        <f t="shared" si="166"/>
        <v>95.277627118644077</v>
      </c>
      <c r="Q2659" t="s">
        <v>8326</v>
      </c>
      <c r="R2659" t="s">
        <v>8355</v>
      </c>
      <c r="S2659" s="12">
        <f t="shared" si="167"/>
        <v>42551.678854166668</v>
      </c>
      <c r="T2659" s="12">
        <f t="shared" si="169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8"/>
        <v>9.2857142857142856E-4</v>
      </c>
      <c r="P2660" s="7">
        <f t="shared" si="166"/>
        <v>22.75</v>
      </c>
      <c r="Q2660" t="s">
        <v>8326</v>
      </c>
      <c r="R2660" t="s">
        <v>8355</v>
      </c>
      <c r="S2660" s="12">
        <f t="shared" si="167"/>
        <v>42551.634189814817</v>
      </c>
      <c r="T2660" s="12">
        <f t="shared" si="169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8"/>
        <v>2.720408163265306E-2</v>
      </c>
      <c r="P2661" s="7">
        <f t="shared" si="166"/>
        <v>133.30000000000001</v>
      </c>
      <c r="Q2661" t="s">
        <v>8326</v>
      </c>
      <c r="R2661" t="s">
        <v>8355</v>
      </c>
      <c r="S2661" s="12">
        <f t="shared" si="167"/>
        <v>42081.819560185191</v>
      </c>
      <c r="T2661" s="12">
        <f t="shared" si="169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8"/>
        <v>9.5E-4</v>
      </c>
      <c r="P2662" s="7">
        <f t="shared" si="166"/>
        <v>3.8</v>
      </c>
      <c r="Q2662" t="s">
        <v>8326</v>
      </c>
      <c r="R2662" t="s">
        <v>8355</v>
      </c>
      <c r="S2662" s="12">
        <f t="shared" si="167"/>
        <v>42272.463171296295</v>
      </c>
      <c r="T2662" s="12">
        <f t="shared" si="169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8"/>
        <v>1.0289999999999999</v>
      </c>
      <c r="P2663" s="7">
        <f t="shared" si="166"/>
        <v>85.75</v>
      </c>
      <c r="Q2663" t="s">
        <v>8326</v>
      </c>
      <c r="R2663" t="s">
        <v>8355</v>
      </c>
      <c r="S2663" s="12">
        <f t="shared" si="167"/>
        <v>41542.708449074074</v>
      </c>
      <c r="T2663" s="12">
        <f t="shared" si="169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8"/>
        <v>1.0680000000000001</v>
      </c>
      <c r="P2664" s="7">
        <f t="shared" si="166"/>
        <v>267</v>
      </c>
      <c r="Q2664" t="s">
        <v>8326</v>
      </c>
      <c r="R2664" t="s">
        <v>8356</v>
      </c>
      <c r="S2664" s="12">
        <f t="shared" si="167"/>
        <v>42207.496678240743</v>
      </c>
      <c r="T2664" s="12">
        <f t="shared" si="169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8"/>
        <v>1.0459624999999999</v>
      </c>
      <c r="P2665" s="7">
        <f t="shared" si="166"/>
        <v>373.55803571428572</v>
      </c>
      <c r="Q2665" t="s">
        <v>8326</v>
      </c>
      <c r="R2665" t="s">
        <v>8356</v>
      </c>
      <c r="S2665" s="12">
        <f t="shared" si="167"/>
        <v>42222.372766203705</v>
      </c>
      <c r="T2665" s="12">
        <f t="shared" si="169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8"/>
        <v>1.0342857142857143</v>
      </c>
      <c r="P2666" s="7">
        <f t="shared" si="166"/>
        <v>174.03846153846155</v>
      </c>
      <c r="Q2666" t="s">
        <v>8326</v>
      </c>
      <c r="R2666" t="s">
        <v>8356</v>
      </c>
      <c r="S2666" s="12">
        <f t="shared" si="167"/>
        <v>42312.77542824074</v>
      </c>
      <c r="T2666" s="12">
        <f t="shared" si="169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8"/>
        <v>1.2314285714285715</v>
      </c>
      <c r="P2667" s="7">
        <f t="shared" si="166"/>
        <v>93.695652173913047</v>
      </c>
      <c r="Q2667" t="s">
        <v>8326</v>
      </c>
      <c r="R2667" t="s">
        <v>8356</v>
      </c>
      <c r="S2667" s="12">
        <f t="shared" si="167"/>
        <v>42083.645532407405</v>
      </c>
      <c r="T2667" s="12">
        <f t="shared" si="169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8"/>
        <v>1.592951</v>
      </c>
      <c r="P2668" s="7">
        <f t="shared" si="166"/>
        <v>77.327718446601949</v>
      </c>
      <c r="Q2668" t="s">
        <v>8326</v>
      </c>
      <c r="R2668" t="s">
        <v>8356</v>
      </c>
      <c r="S2668" s="12">
        <f t="shared" si="167"/>
        <v>42235.514340277776</v>
      </c>
      <c r="T2668" s="12">
        <f t="shared" si="169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8"/>
        <v>1.1066666666666667</v>
      </c>
      <c r="P2669" s="7">
        <f t="shared" si="166"/>
        <v>92.222222222222229</v>
      </c>
      <c r="Q2669" t="s">
        <v>8326</v>
      </c>
      <c r="R2669" t="s">
        <v>8356</v>
      </c>
      <c r="S2669" s="12">
        <f t="shared" si="167"/>
        <v>42380.676111111112</v>
      </c>
      <c r="T2669" s="12">
        <f t="shared" si="169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8"/>
        <v>1.7070000000000001</v>
      </c>
      <c r="P2670" s="7">
        <f t="shared" si="166"/>
        <v>60.964285714285715</v>
      </c>
      <c r="Q2670" t="s">
        <v>8326</v>
      </c>
      <c r="R2670" t="s">
        <v>8356</v>
      </c>
      <c r="S2670" s="12">
        <f t="shared" si="167"/>
        <v>42275.338715277772</v>
      </c>
      <c r="T2670" s="12">
        <f t="shared" si="169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8"/>
        <v>1.25125</v>
      </c>
      <c r="P2671" s="7">
        <f t="shared" si="166"/>
        <v>91</v>
      </c>
      <c r="Q2671" t="s">
        <v>8326</v>
      </c>
      <c r="R2671" t="s">
        <v>8356</v>
      </c>
      <c r="S2671" s="12">
        <f t="shared" si="167"/>
        <v>42318.785833333335</v>
      </c>
      <c r="T2671" s="12">
        <f t="shared" si="169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8"/>
        <v>6.4158609339642042E-2</v>
      </c>
      <c r="P2672" s="7">
        <f t="shared" si="166"/>
        <v>41.583333333333336</v>
      </c>
      <c r="Q2672" t="s">
        <v>8326</v>
      </c>
      <c r="R2672" t="s">
        <v>8356</v>
      </c>
      <c r="S2672" s="12">
        <f t="shared" si="167"/>
        <v>41820.770601851851</v>
      </c>
      <c r="T2672" s="12">
        <f t="shared" si="169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8"/>
        <v>0.11344</v>
      </c>
      <c r="P2673" s="7">
        <f t="shared" si="166"/>
        <v>33.761904761904759</v>
      </c>
      <c r="Q2673" t="s">
        <v>8326</v>
      </c>
      <c r="R2673" t="s">
        <v>8356</v>
      </c>
      <c r="S2673" s="12">
        <f t="shared" si="167"/>
        <v>41962.499027777783</v>
      </c>
      <c r="T2673" s="12">
        <f t="shared" si="169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8"/>
        <v>0.33189999999999997</v>
      </c>
      <c r="P2674" s="7">
        <f t="shared" si="166"/>
        <v>70.61702127659575</v>
      </c>
      <c r="Q2674" t="s">
        <v>8326</v>
      </c>
      <c r="R2674" t="s">
        <v>8356</v>
      </c>
      <c r="S2674" s="12">
        <f t="shared" si="167"/>
        <v>42344.634143518517</v>
      </c>
      <c r="T2674" s="12">
        <f t="shared" si="169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8"/>
        <v>0.27579999999999999</v>
      </c>
      <c r="P2675" s="7">
        <f t="shared" si="166"/>
        <v>167.15151515151516</v>
      </c>
      <c r="Q2675" t="s">
        <v>8326</v>
      </c>
      <c r="R2675" t="s">
        <v>8356</v>
      </c>
      <c r="S2675" s="12">
        <f t="shared" si="167"/>
        <v>41912.291655092595</v>
      </c>
      <c r="T2675" s="12">
        <f t="shared" si="169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8"/>
        <v>0.62839999999999996</v>
      </c>
      <c r="P2676" s="7">
        <f t="shared" si="166"/>
        <v>128.61988304093566</v>
      </c>
      <c r="Q2676" t="s">
        <v>8326</v>
      </c>
      <c r="R2676" t="s">
        <v>8356</v>
      </c>
      <c r="S2676" s="12">
        <f t="shared" si="167"/>
        <v>42529.382754629631</v>
      </c>
      <c r="T2676" s="12">
        <f t="shared" si="169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8"/>
        <v>7.5880000000000003E-2</v>
      </c>
      <c r="P2677" s="7">
        <f t="shared" si="166"/>
        <v>65.41379310344827</v>
      </c>
      <c r="Q2677" t="s">
        <v>8326</v>
      </c>
      <c r="R2677" t="s">
        <v>8356</v>
      </c>
      <c r="S2677" s="12">
        <f t="shared" si="167"/>
        <v>41923.607511574075</v>
      </c>
      <c r="T2677" s="12">
        <f t="shared" si="169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8"/>
        <v>0.50380952380952382</v>
      </c>
      <c r="P2678" s="7">
        <f t="shared" si="166"/>
        <v>117.55555555555556</v>
      </c>
      <c r="Q2678" t="s">
        <v>8326</v>
      </c>
      <c r="R2678" t="s">
        <v>8356</v>
      </c>
      <c r="S2678" s="12">
        <f t="shared" si="167"/>
        <v>42482.374699074076</v>
      </c>
      <c r="T2678" s="12">
        <f t="shared" si="169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8"/>
        <v>0.17512820512820512</v>
      </c>
      <c r="P2679" s="7">
        <f t="shared" si="166"/>
        <v>126.48148148148148</v>
      </c>
      <c r="Q2679" t="s">
        <v>8326</v>
      </c>
      <c r="R2679" t="s">
        <v>8356</v>
      </c>
      <c r="S2679" s="12">
        <f t="shared" si="167"/>
        <v>41792.779432870368</v>
      </c>
      <c r="T2679" s="12">
        <f t="shared" si="169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8"/>
        <v>1.3750000000000001E-4</v>
      </c>
      <c r="P2680" s="7">
        <f t="shared" si="166"/>
        <v>550</v>
      </c>
      <c r="Q2680" t="s">
        <v>8326</v>
      </c>
      <c r="R2680" t="s">
        <v>8356</v>
      </c>
      <c r="S2680" s="12">
        <f t="shared" si="167"/>
        <v>42241.548206018517</v>
      </c>
      <c r="T2680" s="12">
        <f t="shared" si="169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8"/>
        <v>3.3E-3</v>
      </c>
      <c r="P2681" s="7">
        <f t="shared" si="166"/>
        <v>44</v>
      </c>
      <c r="Q2681" t="s">
        <v>8326</v>
      </c>
      <c r="R2681" t="s">
        <v>8356</v>
      </c>
      <c r="S2681" s="12">
        <f t="shared" si="167"/>
        <v>42032.751087962963</v>
      </c>
      <c r="T2681" s="12">
        <f t="shared" si="169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8"/>
        <v>8.6250000000000007E-3</v>
      </c>
      <c r="P2682" s="7">
        <f t="shared" si="166"/>
        <v>69</v>
      </c>
      <c r="Q2682" t="s">
        <v>8326</v>
      </c>
      <c r="R2682" t="s">
        <v>8356</v>
      </c>
      <c r="S2682" s="12">
        <f t="shared" si="167"/>
        <v>42435.961701388893</v>
      </c>
      <c r="T2682" s="12">
        <f t="shared" si="169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8"/>
        <v>6.875E-3</v>
      </c>
      <c r="P2683" s="7">
        <f t="shared" si="166"/>
        <v>27.5</v>
      </c>
      <c r="Q2683" t="s">
        <v>8326</v>
      </c>
      <c r="R2683" t="s">
        <v>8356</v>
      </c>
      <c r="S2683" s="12">
        <f t="shared" si="167"/>
        <v>41805.645254629628</v>
      </c>
      <c r="T2683" s="12">
        <f t="shared" si="169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8"/>
        <v>0.28299999999999997</v>
      </c>
      <c r="P2684" s="7">
        <f t="shared" si="166"/>
        <v>84.9</v>
      </c>
      <c r="Q2684" t="s">
        <v>8340</v>
      </c>
      <c r="R2684" t="s">
        <v>8341</v>
      </c>
      <c r="S2684" s="12">
        <f t="shared" si="167"/>
        <v>41932.621990740743</v>
      </c>
      <c r="T2684" s="12">
        <f t="shared" si="169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8"/>
        <v>2.3999999999999998E-3</v>
      </c>
      <c r="P2685" s="7">
        <f t="shared" si="166"/>
        <v>12</v>
      </c>
      <c r="Q2685" t="s">
        <v>8340</v>
      </c>
      <c r="R2685" t="s">
        <v>8341</v>
      </c>
      <c r="S2685" s="12">
        <f t="shared" si="167"/>
        <v>42034.50509259259</v>
      </c>
      <c r="T2685" s="12">
        <f t="shared" si="169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8"/>
        <v>1.1428571428571429E-2</v>
      </c>
      <c r="P2686" s="7">
        <f t="shared" si="166"/>
        <v>200</v>
      </c>
      <c r="Q2686" t="s">
        <v>8340</v>
      </c>
      <c r="R2686" t="s">
        <v>8341</v>
      </c>
      <c r="S2686" s="12">
        <f t="shared" si="167"/>
        <v>41820.664641203701</v>
      </c>
      <c r="T2686" s="12">
        <f t="shared" si="169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8"/>
        <v>2.0000000000000001E-4</v>
      </c>
      <c r="P2687" s="7">
        <f t="shared" si="166"/>
        <v>10</v>
      </c>
      <c r="Q2687" t="s">
        <v>8340</v>
      </c>
      <c r="R2687" t="s">
        <v>8341</v>
      </c>
      <c r="S2687" s="12">
        <f t="shared" si="167"/>
        <v>42061.44594907407</v>
      </c>
      <c r="T2687" s="12">
        <f t="shared" si="169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8"/>
        <v>0</v>
      </c>
      <c r="P2688" s="7">
        <f t="shared" si="166"/>
        <v>0</v>
      </c>
      <c r="Q2688" t="s">
        <v>8340</v>
      </c>
      <c r="R2688" t="s">
        <v>8341</v>
      </c>
      <c r="S2688" s="12">
        <f t="shared" si="167"/>
        <v>41892.724803240737</v>
      </c>
      <c r="T2688" s="12">
        <f t="shared" si="169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8"/>
        <v>0</v>
      </c>
      <c r="P2689" s="7">
        <f t="shared" ref="P2689:P2752" si="170">IFERROR(E2689/L2689,0)</f>
        <v>0</v>
      </c>
      <c r="Q2689" t="s">
        <v>8340</v>
      </c>
      <c r="R2689" t="s">
        <v>8341</v>
      </c>
      <c r="S2689" s="12">
        <f t="shared" si="167"/>
        <v>42154.39025462963</v>
      </c>
      <c r="T2689" s="12">
        <f t="shared" si="169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8"/>
        <v>1.48E-3</v>
      </c>
      <c r="P2690" s="7">
        <f t="shared" si="170"/>
        <v>5.2857142857142856</v>
      </c>
      <c r="Q2690" t="s">
        <v>8340</v>
      </c>
      <c r="R2690" t="s">
        <v>8341</v>
      </c>
      <c r="S2690" s="12">
        <f t="shared" si="167"/>
        <v>42027.868865740747</v>
      </c>
      <c r="T2690" s="12">
        <f t="shared" si="169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7">
        <f t="shared" si="170"/>
        <v>1</v>
      </c>
      <c r="Q2691" t="s">
        <v>8340</v>
      </c>
      <c r="R2691" t="s">
        <v>8341</v>
      </c>
      <c r="S2691" s="12">
        <f t="shared" ref="S2691:T2754" si="171">(((J2691/60)/60)/24)+DATE(1970,1,1)+(-6/24)</f>
        <v>42551.711689814809</v>
      </c>
      <c r="T2691" s="12">
        <f t="shared" si="169"/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70"/>
        <v>72.762711864406782</v>
      </c>
      <c r="Q2692" t="s">
        <v>8340</v>
      </c>
      <c r="R2692" t="s">
        <v>8341</v>
      </c>
      <c r="S2692" s="12">
        <f t="shared" si="171"/>
        <v>42112.855046296296</v>
      </c>
      <c r="T2692" s="12">
        <f t="shared" si="169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70"/>
        <v>17.5</v>
      </c>
      <c r="Q2693" t="s">
        <v>8340</v>
      </c>
      <c r="R2693" t="s">
        <v>8341</v>
      </c>
      <c r="S2693" s="12">
        <f t="shared" si="171"/>
        <v>42089.474039351851</v>
      </c>
      <c r="T2693" s="12">
        <f t="shared" si="169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70"/>
        <v>25</v>
      </c>
      <c r="Q2694" t="s">
        <v>8340</v>
      </c>
      <c r="R2694" t="s">
        <v>8341</v>
      </c>
      <c r="S2694" s="12">
        <f t="shared" si="171"/>
        <v>42058.084027777775</v>
      </c>
      <c r="T2694" s="12">
        <f t="shared" si="169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ref="O2695:O2758" si="172">(E2695/D2695)</f>
        <v>8.0000000000000002E-3</v>
      </c>
      <c r="P2695" s="7">
        <f t="shared" si="170"/>
        <v>13.333333333333334</v>
      </c>
      <c r="Q2695" t="s">
        <v>8340</v>
      </c>
      <c r="R2695" t="s">
        <v>8341</v>
      </c>
      <c r="S2695" s="12">
        <f t="shared" si="171"/>
        <v>41833.888495370367</v>
      </c>
      <c r="T2695" s="12">
        <f t="shared" si="169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2"/>
        <v>3.3333333333333335E-5</v>
      </c>
      <c r="P2696" s="7">
        <f t="shared" si="170"/>
        <v>1</v>
      </c>
      <c r="Q2696" t="s">
        <v>8340</v>
      </c>
      <c r="R2696" t="s">
        <v>8341</v>
      </c>
      <c r="S2696" s="12">
        <f t="shared" si="171"/>
        <v>41877.890497685185</v>
      </c>
      <c r="T2696" s="12">
        <f t="shared" si="169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2"/>
        <v>4.7333333333333333E-3</v>
      </c>
      <c r="P2697" s="7">
        <f t="shared" si="170"/>
        <v>23.666666666666668</v>
      </c>
      <c r="Q2697" t="s">
        <v>8340</v>
      </c>
      <c r="R2697" t="s">
        <v>8341</v>
      </c>
      <c r="S2697" s="12">
        <f t="shared" si="171"/>
        <v>42047.931921296295</v>
      </c>
      <c r="T2697" s="12">
        <f t="shared" ref="T2697:T2760" si="173">(((I2697/60)/60)/24)+DATE(1970,1,1)+(-6/24)</f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2"/>
        <v>5.6500000000000002E-2</v>
      </c>
      <c r="P2698" s="7">
        <f t="shared" si="170"/>
        <v>89.21052631578948</v>
      </c>
      <c r="Q2698" t="s">
        <v>8340</v>
      </c>
      <c r="R2698" t="s">
        <v>8341</v>
      </c>
      <c r="S2698" s="12">
        <f t="shared" si="171"/>
        <v>41964.594444444447</v>
      </c>
      <c r="T2698" s="12">
        <f t="shared" si="173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2"/>
        <v>0.26352173913043481</v>
      </c>
      <c r="P2699" s="7">
        <f t="shared" si="170"/>
        <v>116.55769230769231</v>
      </c>
      <c r="Q2699" t="s">
        <v>8340</v>
      </c>
      <c r="R2699" t="s">
        <v>8341</v>
      </c>
      <c r="S2699" s="12">
        <f t="shared" si="171"/>
        <v>42187.690081018518</v>
      </c>
      <c r="T2699" s="12">
        <f t="shared" si="173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2"/>
        <v>3.2512500000000002E-3</v>
      </c>
      <c r="P2700" s="7">
        <f t="shared" si="170"/>
        <v>13.005000000000001</v>
      </c>
      <c r="Q2700" t="s">
        <v>8340</v>
      </c>
      <c r="R2700" t="s">
        <v>8341</v>
      </c>
      <c r="S2700" s="12">
        <f t="shared" si="171"/>
        <v>41787.648240740738</v>
      </c>
      <c r="T2700" s="12">
        <f t="shared" si="173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2"/>
        <v>0</v>
      </c>
      <c r="P2701" s="7">
        <f t="shared" si="170"/>
        <v>0</v>
      </c>
      <c r="Q2701" t="s">
        <v>8340</v>
      </c>
      <c r="R2701" t="s">
        <v>8341</v>
      </c>
      <c r="S2701" s="12">
        <f t="shared" si="171"/>
        <v>41829.646562499998</v>
      </c>
      <c r="T2701" s="12">
        <f t="shared" si="173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2"/>
        <v>7.0007000700070005E-3</v>
      </c>
      <c r="P2702" s="7">
        <f t="shared" si="170"/>
        <v>17.5</v>
      </c>
      <c r="Q2702" t="s">
        <v>8340</v>
      </c>
      <c r="R2702" t="s">
        <v>8341</v>
      </c>
      <c r="S2702" s="12">
        <f t="shared" si="171"/>
        <v>41870.62467592593</v>
      </c>
      <c r="T2702" s="12">
        <f t="shared" si="173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2"/>
        <v>0.46176470588235297</v>
      </c>
      <c r="P2703" s="7">
        <f t="shared" si="170"/>
        <v>34.130434782608695</v>
      </c>
      <c r="Q2703" t="s">
        <v>8340</v>
      </c>
      <c r="R2703" t="s">
        <v>8341</v>
      </c>
      <c r="S2703" s="12">
        <f t="shared" si="171"/>
        <v>42801.524699074071</v>
      </c>
      <c r="T2703" s="12">
        <f t="shared" si="173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2"/>
        <v>0.34410000000000002</v>
      </c>
      <c r="P2704" s="7">
        <f t="shared" si="170"/>
        <v>132.34615384615384</v>
      </c>
      <c r="Q2704" t="s">
        <v>8324</v>
      </c>
      <c r="R2704" t="s">
        <v>8357</v>
      </c>
      <c r="S2704" s="12">
        <f t="shared" si="171"/>
        <v>42800.551817129628</v>
      </c>
      <c r="T2704" s="12">
        <f t="shared" si="173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2"/>
        <v>1.0375000000000001</v>
      </c>
      <c r="P2705" s="7">
        <f t="shared" si="170"/>
        <v>922.22222222222217</v>
      </c>
      <c r="Q2705" t="s">
        <v>8324</v>
      </c>
      <c r="R2705" t="s">
        <v>8357</v>
      </c>
      <c r="S2705" s="12">
        <f t="shared" si="171"/>
        <v>42756.440162037034</v>
      </c>
      <c r="T2705" s="12">
        <f t="shared" si="173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2"/>
        <v>6.0263157894736845E-2</v>
      </c>
      <c r="P2706" s="7">
        <f t="shared" si="170"/>
        <v>163.57142857142858</v>
      </c>
      <c r="Q2706" t="s">
        <v>8324</v>
      </c>
      <c r="R2706" t="s">
        <v>8357</v>
      </c>
      <c r="S2706" s="12">
        <f t="shared" si="171"/>
        <v>42787.612430555557</v>
      </c>
      <c r="T2706" s="12">
        <f t="shared" si="173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2"/>
        <v>0.10539393939393939</v>
      </c>
      <c r="P2707" s="7">
        <f t="shared" si="170"/>
        <v>217.375</v>
      </c>
      <c r="Q2707" t="s">
        <v>8324</v>
      </c>
      <c r="R2707" t="s">
        <v>8357</v>
      </c>
      <c r="S2707" s="12">
        <f t="shared" si="171"/>
        <v>42773.666180555556</v>
      </c>
      <c r="T2707" s="12">
        <f t="shared" si="173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2"/>
        <v>1.1229714285714285</v>
      </c>
      <c r="P2708" s="7">
        <f t="shared" si="170"/>
        <v>149.44486692015209</v>
      </c>
      <c r="Q2708" t="s">
        <v>8324</v>
      </c>
      <c r="R2708" t="s">
        <v>8357</v>
      </c>
      <c r="S2708" s="12">
        <f t="shared" si="171"/>
        <v>41899.044942129629</v>
      </c>
      <c r="T2708" s="12">
        <f t="shared" si="173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2"/>
        <v>3.50844625</v>
      </c>
      <c r="P2709" s="7">
        <f t="shared" si="170"/>
        <v>71.237487309644663</v>
      </c>
      <c r="Q2709" t="s">
        <v>8324</v>
      </c>
      <c r="R2709" t="s">
        <v>8357</v>
      </c>
      <c r="S2709" s="12">
        <f t="shared" si="171"/>
        <v>41391.532905092594</v>
      </c>
      <c r="T2709" s="12">
        <f t="shared" si="173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2"/>
        <v>2.3321535</v>
      </c>
      <c r="P2710" s="7">
        <f t="shared" si="170"/>
        <v>44.464318398474738</v>
      </c>
      <c r="Q2710" t="s">
        <v>8324</v>
      </c>
      <c r="R2710" t="s">
        <v>8357</v>
      </c>
      <c r="S2710" s="12">
        <f t="shared" si="171"/>
        <v>42512.448217592595</v>
      </c>
      <c r="T2710" s="12">
        <f t="shared" si="173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2"/>
        <v>1.01606</v>
      </c>
      <c r="P2711" s="7">
        <f t="shared" si="170"/>
        <v>164.94480519480518</v>
      </c>
      <c r="Q2711" t="s">
        <v>8324</v>
      </c>
      <c r="R2711" t="s">
        <v>8357</v>
      </c>
      <c r="S2711" s="12">
        <f t="shared" si="171"/>
        <v>42611.899780092594</v>
      </c>
      <c r="T2711" s="12">
        <f t="shared" si="173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2"/>
        <v>1.5390035000000002</v>
      </c>
      <c r="P2712" s="7">
        <f t="shared" si="170"/>
        <v>84.871516544117654</v>
      </c>
      <c r="Q2712" t="s">
        <v>8324</v>
      </c>
      <c r="R2712" t="s">
        <v>8357</v>
      </c>
      <c r="S2712" s="12">
        <f t="shared" si="171"/>
        <v>41827.979490740741</v>
      </c>
      <c r="T2712" s="12">
        <f t="shared" si="173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2"/>
        <v>1.007161125319693</v>
      </c>
      <c r="P2713" s="7">
        <f t="shared" si="170"/>
        <v>53.945205479452056</v>
      </c>
      <c r="Q2713" t="s">
        <v>8324</v>
      </c>
      <c r="R2713" t="s">
        <v>8357</v>
      </c>
      <c r="S2713" s="12">
        <f t="shared" si="171"/>
        <v>41780.495254629634</v>
      </c>
      <c r="T2713" s="12">
        <f t="shared" si="173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2"/>
        <v>1.3138181818181818</v>
      </c>
      <c r="P2714" s="7">
        <f t="shared" si="170"/>
        <v>50.531468531468533</v>
      </c>
      <c r="Q2714" t="s">
        <v>8324</v>
      </c>
      <c r="R2714" t="s">
        <v>8357</v>
      </c>
      <c r="S2714" s="12">
        <f t="shared" si="171"/>
        <v>41431.812037037038</v>
      </c>
      <c r="T2714" s="12">
        <f t="shared" si="173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2"/>
        <v>1.0224133333333334</v>
      </c>
      <c r="P2715" s="7">
        <f t="shared" si="170"/>
        <v>108.00140845070422</v>
      </c>
      <c r="Q2715" t="s">
        <v>8324</v>
      </c>
      <c r="R2715" t="s">
        <v>8357</v>
      </c>
      <c r="S2715" s="12">
        <f t="shared" si="171"/>
        <v>42322.403749999998</v>
      </c>
      <c r="T2715" s="12">
        <f t="shared" si="173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2"/>
        <v>1.1635599999999999</v>
      </c>
      <c r="P2716" s="7">
        <f t="shared" si="170"/>
        <v>95.373770491803285</v>
      </c>
      <c r="Q2716" t="s">
        <v>8324</v>
      </c>
      <c r="R2716" t="s">
        <v>8357</v>
      </c>
      <c r="S2716" s="12">
        <f t="shared" si="171"/>
        <v>42629.405046296291</v>
      </c>
      <c r="T2716" s="12">
        <f t="shared" si="173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2"/>
        <v>2.6462241666666664</v>
      </c>
      <c r="P2717" s="7">
        <f t="shared" si="170"/>
        <v>57.631016333938291</v>
      </c>
      <c r="Q2717" t="s">
        <v>8324</v>
      </c>
      <c r="R2717" t="s">
        <v>8357</v>
      </c>
      <c r="S2717" s="12">
        <f t="shared" si="171"/>
        <v>42387.148472222223</v>
      </c>
      <c r="T2717" s="12">
        <f t="shared" si="173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2"/>
        <v>1.1998010000000001</v>
      </c>
      <c r="P2718" s="7">
        <f t="shared" si="170"/>
        <v>64.160481283422456</v>
      </c>
      <c r="Q2718" t="s">
        <v>8324</v>
      </c>
      <c r="R2718" t="s">
        <v>8357</v>
      </c>
      <c r="S2718" s="12">
        <f t="shared" si="171"/>
        <v>42255.083252314813</v>
      </c>
      <c r="T2718" s="12">
        <f t="shared" si="173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2"/>
        <v>1.2010400000000001</v>
      </c>
      <c r="P2719" s="7">
        <f t="shared" si="170"/>
        <v>92.387692307692305</v>
      </c>
      <c r="Q2719" t="s">
        <v>8324</v>
      </c>
      <c r="R2719" t="s">
        <v>8357</v>
      </c>
      <c r="S2719" s="12">
        <f t="shared" si="171"/>
        <v>41934.664918981485</v>
      </c>
      <c r="T2719" s="12">
        <f t="shared" si="173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2"/>
        <v>1.0358333333333334</v>
      </c>
      <c r="P2720" s="7">
        <f t="shared" si="170"/>
        <v>125.97972972972973</v>
      </c>
      <c r="Q2720" t="s">
        <v>8324</v>
      </c>
      <c r="R2720" t="s">
        <v>8357</v>
      </c>
      <c r="S2720" s="12">
        <f t="shared" si="171"/>
        <v>42465.346585648149</v>
      </c>
      <c r="T2720" s="12">
        <f t="shared" si="173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2"/>
        <v>1.0883333333333334</v>
      </c>
      <c r="P2721" s="7">
        <f t="shared" si="170"/>
        <v>94.637681159420296</v>
      </c>
      <c r="Q2721" t="s">
        <v>8324</v>
      </c>
      <c r="R2721" t="s">
        <v>8357</v>
      </c>
      <c r="S2721" s="12">
        <f t="shared" si="171"/>
        <v>42417.781180555554</v>
      </c>
      <c r="T2721" s="12">
        <f t="shared" si="173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2"/>
        <v>1.1812400000000001</v>
      </c>
      <c r="P2722" s="7">
        <f t="shared" si="170"/>
        <v>170.69942196531792</v>
      </c>
      <c r="Q2722" t="s">
        <v>8324</v>
      </c>
      <c r="R2722" t="s">
        <v>8357</v>
      </c>
      <c r="S2722" s="12">
        <f t="shared" si="171"/>
        <v>42655.215891203698</v>
      </c>
      <c r="T2722" s="12">
        <f t="shared" si="173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2"/>
        <v>14.62</v>
      </c>
      <c r="P2723" s="7">
        <f t="shared" si="170"/>
        <v>40.762081784386616</v>
      </c>
      <c r="Q2723" t="s">
        <v>8324</v>
      </c>
      <c r="R2723" t="s">
        <v>8357</v>
      </c>
      <c r="S2723" s="12">
        <f t="shared" si="171"/>
        <v>41493.293958333335</v>
      </c>
      <c r="T2723" s="12">
        <f t="shared" si="173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2"/>
        <v>2.5253999999999999</v>
      </c>
      <c r="P2724" s="7">
        <f t="shared" si="170"/>
        <v>68.254054054054052</v>
      </c>
      <c r="Q2724" t="s">
        <v>8326</v>
      </c>
      <c r="R2724" t="s">
        <v>8350</v>
      </c>
      <c r="S2724" s="12">
        <f t="shared" si="171"/>
        <v>42704.607094907406</v>
      </c>
      <c r="T2724" s="12">
        <f t="shared" si="173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2"/>
        <v>1.4005000000000001</v>
      </c>
      <c r="P2725" s="7">
        <f t="shared" si="170"/>
        <v>95.48863636363636</v>
      </c>
      <c r="Q2725" t="s">
        <v>8326</v>
      </c>
      <c r="R2725" t="s">
        <v>8350</v>
      </c>
      <c r="S2725" s="12">
        <f t="shared" si="171"/>
        <v>41944.58898148148</v>
      </c>
      <c r="T2725" s="12">
        <f t="shared" si="173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2"/>
        <v>2.9687520259319289</v>
      </c>
      <c r="P2726" s="7">
        <f t="shared" si="170"/>
        <v>7.1902649656526005</v>
      </c>
      <c r="Q2726" t="s">
        <v>8326</v>
      </c>
      <c r="R2726" t="s">
        <v>8350</v>
      </c>
      <c r="S2726" s="12">
        <f t="shared" si="171"/>
        <v>42199.07707175926</v>
      </c>
      <c r="T2726" s="12">
        <f t="shared" si="173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2"/>
        <v>1.445425</v>
      </c>
      <c r="P2727" s="7">
        <f t="shared" si="170"/>
        <v>511.65486725663715</v>
      </c>
      <c r="Q2727" t="s">
        <v>8326</v>
      </c>
      <c r="R2727" t="s">
        <v>8350</v>
      </c>
      <c r="S2727" s="12">
        <f t="shared" si="171"/>
        <v>42745.494618055556</v>
      </c>
      <c r="T2727" s="12">
        <f t="shared" si="173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2"/>
        <v>1.05745</v>
      </c>
      <c r="P2728" s="7">
        <f t="shared" si="170"/>
        <v>261.74504950495049</v>
      </c>
      <c r="Q2728" t="s">
        <v>8326</v>
      </c>
      <c r="R2728" t="s">
        <v>8350</v>
      </c>
      <c r="S2728" s="12">
        <f t="shared" si="171"/>
        <v>42452.329988425925</v>
      </c>
      <c r="T2728" s="12">
        <f t="shared" si="173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2"/>
        <v>4.9321000000000002</v>
      </c>
      <c r="P2729" s="7">
        <f t="shared" si="170"/>
        <v>69.760961810466767</v>
      </c>
      <c r="Q2729" t="s">
        <v>8326</v>
      </c>
      <c r="R2729" t="s">
        <v>8350</v>
      </c>
      <c r="S2729" s="12">
        <f t="shared" si="171"/>
        <v>42198.426655092597</v>
      </c>
      <c r="T2729" s="12">
        <f t="shared" si="173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2"/>
        <v>2.0182666666666669</v>
      </c>
      <c r="P2730" s="7">
        <f t="shared" si="170"/>
        <v>77.229591836734699</v>
      </c>
      <c r="Q2730" t="s">
        <v>8326</v>
      </c>
      <c r="R2730" t="s">
        <v>8350</v>
      </c>
      <c r="S2730" s="12">
        <f t="shared" si="171"/>
        <v>42333.34993055556</v>
      </c>
      <c r="T2730" s="12">
        <f t="shared" si="173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2"/>
        <v>1.0444</v>
      </c>
      <c r="P2731" s="7">
        <f t="shared" si="170"/>
        <v>340.56521739130437</v>
      </c>
      <c r="Q2731" t="s">
        <v>8326</v>
      </c>
      <c r="R2731" t="s">
        <v>8350</v>
      </c>
      <c r="S2731" s="12">
        <f t="shared" si="171"/>
        <v>42094.990706018521</v>
      </c>
      <c r="T2731" s="12">
        <f t="shared" si="173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2"/>
        <v>1.7029262962962963</v>
      </c>
      <c r="P2732" s="7">
        <f t="shared" si="170"/>
        <v>67.417903225806455</v>
      </c>
      <c r="Q2732" t="s">
        <v>8326</v>
      </c>
      <c r="R2732" t="s">
        <v>8350</v>
      </c>
      <c r="S2732" s="12">
        <f t="shared" si="171"/>
        <v>41351.291377314818</v>
      </c>
      <c r="T2732" s="12">
        <f t="shared" si="173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2"/>
        <v>1.0430333333333333</v>
      </c>
      <c r="P2733" s="7">
        <f t="shared" si="170"/>
        <v>845.70270270270271</v>
      </c>
      <c r="Q2733" t="s">
        <v>8326</v>
      </c>
      <c r="R2733" t="s">
        <v>8350</v>
      </c>
      <c r="S2733" s="12">
        <f t="shared" si="171"/>
        <v>41872.275717592594</v>
      </c>
      <c r="T2733" s="12">
        <f t="shared" si="173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2"/>
        <v>1.1825000000000001</v>
      </c>
      <c r="P2734" s="7">
        <f t="shared" si="170"/>
        <v>97.191780821917803</v>
      </c>
      <c r="Q2734" t="s">
        <v>8326</v>
      </c>
      <c r="R2734" t="s">
        <v>8350</v>
      </c>
      <c r="S2734" s="12">
        <f t="shared" si="171"/>
        <v>41389.558194444442</v>
      </c>
      <c r="T2734" s="12">
        <f t="shared" si="173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2"/>
        <v>1.07538</v>
      </c>
      <c r="P2735" s="7">
        <f t="shared" si="170"/>
        <v>451.84033613445376</v>
      </c>
      <c r="Q2735" t="s">
        <v>8326</v>
      </c>
      <c r="R2735" t="s">
        <v>8350</v>
      </c>
      <c r="S2735" s="12">
        <f t="shared" si="171"/>
        <v>42044.022847222222</v>
      </c>
      <c r="T2735" s="12">
        <f t="shared" si="173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2"/>
        <v>22603</v>
      </c>
      <c r="P2736" s="7">
        <f t="shared" si="170"/>
        <v>138.66871165644173</v>
      </c>
      <c r="Q2736" t="s">
        <v>8326</v>
      </c>
      <c r="R2736" t="s">
        <v>8350</v>
      </c>
      <c r="S2736" s="12">
        <f t="shared" si="171"/>
        <v>42626.418888888889</v>
      </c>
      <c r="T2736" s="12">
        <f t="shared" si="173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2"/>
        <v>9.7813466666666677</v>
      </c>
      <c r="P2737" s="7">
        <f t="shared" si="170"/>
        <v>21.640147492625371</v>
      </c>
      <c r="Q2737" t="s">
        <v>8326</v>
      </c>
      <c r="R2737" t="s">
        <v>8350</v>
      </c>
      <c r="S2737" s="12">
        <f t="shared" si="171"/>
        <v>41315.870949074073</v>
      </c>
      <c r="T2737" s="12">
        <f t="shared" si="173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2"/>
        <v>1.2290000000000001</v>
      </c>
      <c r="P2738" s="7">
        <f t="shared" si="170"/>
        <v>169.51724137931035</v>
      </c>
      <c r="Q2738" t="s">
        <v>8326</v>
      </c>
      <c r="R2738" t="s">
        <v>8350</v>
      </c>
      <c r="S2738" s="12">
        <f t="shared" si="171"/>
        <v>41722.416354166664</v>
      </c>
      <c r="T2738" s="12">
        <f t="shared" si="173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2"/>
        <v>2.4606080000000001</v>
      </c>
      <c r="P2739" s="7">
        <f t="shared" si="170"/>
        <v>161.88210526315791</v>
      </c>
      <c r="Q2739" t="s">
        <v>8326</v>
      </c>
      <c r="R2739" t="s">
        <v>8350</v>
      </c>
      <c r="S2739" s="12">
        <f t="shared" si="171"/>
        <v>41611.667673611111</v>
      </c>
      <c r="T2739" s="12">
        <f t="shared" si="173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2"/>
        <v>1.4794</v>
      </c>
      <c r="P2740" s="7">
        <f t="shared" si="170"/>
        <v>493.13333333333333</v>
      </c>
      <c r="Q2740" t="s">
        <v>8326</v>
      </c>
      <c r="R2740" t="s">
        <v>8350</v>
      </c>
      <c r="S2740" s="12">
        <f t="shared" si="171"/>
        <v>42619.893564814818</v>
      </c>
      <c r="T2740" s="12">
        <f t="shared" si="173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2"/>
        <v>3.8409090909090908</v>
      </c>
      <c r="P2741" s="7">
        <f t="shared" si="170"/>
        <v>22.120418848167539</v>
      </c>
      <c r="Q2741" t="s">
        <v>8326</v>
      </c>
      <c r="R2741" t="s">
        <v>8350</v>
      </c>
      <c r="S2741" s="12">
        <f t="shared" si="171"/>
        <v>41719.637928240743</v>
      </c>
      <c r="T2741" s="12">
        <f t="shared" si="173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2"/>
        <v>1.0333333333333334</v>
      </c>
      <c r="P2742" s="7">
        <f t="shared" si="170"/>
        <v>18.235294117647058</v>
      </c>
      <c r="Q2742" t="s">
        <v>8326</v>
      </c>
      <c r="R2742" t="s">
        <v>8350</v>
      </c>
      <c r="S2742" s="12">
        <f t="shared" si="171"/>
        <v>42044.781851851847</v>
      </c>
      <c r="T2742" s="12">
        <f t="shared" si="173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2"/>
        <v>4.3750000000000004E-3</v>
      </c>
      <c r="P2743" s="7">
        <f t="shared" si="170"/>
        <v>8.75</v>
      </c>
      <c r="Q2743" t="s">
        <v>8326</v>
      </c>
      <c r="R2743" t="s">
        <v>8350</v>
      </c>
      <c r="S2743" s="12">
        <f t="shared" si="171"/>
        <v>41911.407430555555</v>
      </c>
      <c r="T2743" s="12">
        <f t="shared" si="173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2"/>
        <v>0.29239999999999999</v>
      </c>
      <c r="P2744" s="7">
        <f t="shared" si="170"/>
        <v>40.611111111111114</v>
      </c>
      <c r="Q2744" t="s">
        <v>8329</v>
      </c>
      <c r="R2744" t="s">
        <v>8358</v>
      </c>
      <c r="S2744" s="12">
        <f t="shared" si="171"/>
        <v>41030.469756944447</v>
      </c>
      <c r="T2744" s="12">
        <f t="shared" si="173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2"/>
        <v>0</v>
      </c>
      <c r="P2745" s="7">
        <f t="shared" si="170"/>
        <v>0</v>
      </c>
      <c r="Q2745" t="s">
        <v>8329</v>
      </c>
      <c r="R2745" t="s">
        <v>8358</v>
      </c>
      <c r="S2745" s="12">
        <f t="shared" si="171"/>
        <v>42632.078784722224</v>
      </c>
      <c r="T2745" s="12">
        <f t="shared" si="173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2"/>
        <v>5.2187499999999998E-2</v>
      </c>
      <c r="P2746" s="7">
        <f t="shared" si="170"/>
        <v>37.954545454545453</v>
      </c>
      <c r="Q2746" t="s">
        <v>8329</v>
      </c>
      <c r="R2746" t="s">
        <v>8358</v>
      </c>
      <c r="S2746" s="12">
        <f t="shared" si="171"/>
        <v>40937.812476851854</v>
      </c>
      <c r="T2746" s="12">
        <f t="shared" si="173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2"/>
        <v>0.21887499999999999</v>
      </c>
      <c r="P2747" s="7">
        <f t="shared" si="170"/>
        <v>35.734693877551024</v>
      </c>
      <c r="Q2747" t="s">
        <v>8329</v>
      </c>
      <c r="R2747" t="s">
        <v>8358</v>
      </c>
      <c r="S2747" s="12">
        <f t="shared" si="171"/>
        <v>41044.738055555557</v>
      </c>
      <c r="T2747" s="12">
        <f t="shared" si="173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2"/>
        <v>0.26700000000000002</v>
      </c>
      <c r="P2748" s="7">
        <f t="shared" si="170"/>
        <v>42.157894736842103</v>
      </c>
      <c r="Q2748" t="s">
        <v>8329</v>
      </c>
      <c r="R2748" t="s">
        <v>8358</v>
      </c>
      <c r="S2748" s="12">
        <f t="shared" si="171"/>
        <v>41850.531377314815</v>
      </c>
      <c r="T2748" s="12">
        <f t="shared" si="173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2"/>
        <v>0.28000000000000003</v>
      </c>
      <c r="P2749" s="7">
        <f t="shared" si="170"/>
        <v>35</v>
      </c>
      <c r="Q2749" t="s">
        <v>8329</v>
      </c>
      <c r="R2749" t="s">
        <v>8358</v>
      </c>
      <c r="S2749" s="12">
        <f t="shared" si="171"/>
        <v>41044.39811342593</v>
      </c>
      <c r="T2749" s="12">
        <f t="shared" si="173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2"/>
        <v>1.06E-2</v>
      </c>
      <c r="P2750" s="7">
        <f t="shared" si="170"/>
        <v>13.25</v>
      </c>
      <c r="Q2750" t="s">
        <v>8329</v>
      </c>
      <c r="R2750" t="s">
        <v>8358</v>
      </c>
      <c r="S2750" s="12">
        <f t="shared" si="171"/>
        <v>42585.4606712963</v>
      </c>
      <c r="T2750" s="12">
        <f t="shared" si="173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2"/>
        <v>1.0999999999999999E-2</v>
      </c>
      <c r="P2751" s="7">
        <f t="shared" si="170"/>
        <v>55</v>
      </c>
      <c r="Q2751" t="s">
        <v>8329</v>
      </c>
      <c r="R2751" t="s">
        <v>8358</v>
      </c>
      <c r="S2751" s="12">
        <f t="shared" si="171"/>
        <v>42068.549039351856</v>
      </c>
      <c r="T2751" s="12">
        <f t="shared" si="173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2"/>
        <v>0</v>
      </c>
      <c r="P2752" s="7">
        <f t="shared" si="170"/>
        <v>0</v>
      </c>
      <c r="Q2752" t="s">
        <v>8329</v>
      </c>
      <c r="R2752" t="s">
        <v>8358</v>
      </c>
      <c r="S2752" s="12">
        <f t="shared" si="171"/>
        <v>41078.649826388886</v>
      </c>
      <c r="T2752" s="12">
        <f t="shared" si="173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2"/>
        <v>0</v>
      </c>
      <c r="P2753" s="7">
        <f t="shared" ref="P2753:P2816" si="174">IFERROR(E2753/L2753,0)</f>
        <v>0</v>
      </c>
      <c r="Q2753" t="s">
        <v>8329</v>
      </c>
      <c r="R2753" t="s">
        <v>8358</v>
      </c>
      <c r="S2753" s="12">
        <f t="shared" si="171"/>
        <v>41747.637060185189</v>
      </c>
      <c r="T2753" s="12">
        <f t="shared" si="173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2"/>
        <v>0.11458333333333333</v>
      </c>
      <c r="P2754" s="7">
        <f t="shared" si="174"/>
        <v>39.285714285714285</v>
      </c>
      <c r="Q2754" t="s">
        <v>8329</v>
      </c>
      <c r="R2754" t="s">
        <v>8358</v>
      </c>
      <c r="S2754" s="12">
        <f t="shared" si="171"/>
        <v>40855.515092592592</v>
      </c>
      <c r="T2754" s="12">
        <f t="shared" si="173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7">
        <f t="shared" si="174"/>
        <v>47.5</v>
      </c>
      <c r="Q2755" t="s">
        <v>8329</v>
      </c>
      <c r="R2755" t="s">
        <v>8358</v>
      </c>
      <c r="S2755" s="12">
        <f t="shared" ref="S2755:T2818" si="175">(((J2755/60)/60)/24)+DATE(1970,1,1)+(-6/24)</f>
        <v>41117.650729166664</v>
      </c>
      <c r="T2755" s="12">
        <f t="shared" si="173"/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4"/>
        <v>0</v>
      </c>
      <c r="Q2756" t="s">
        <v>8329</v>
      </c>
      <c r="R2756" t="s">
        <v>8358</v>
      </c>
      <c r="S2756" s="12">
        <f t="shared" si="175"/>
        <v>41863.386006944449</v>
      </c>
      <c r="T2756" s="12">
        <f t="shared" si="173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4"/>
        <v>17.333333333333332</v>
      </c>
      <c r="Q2757" t="s">
        <v>8329</v>
      </c>
      <c r="R2757" t="s">
        <v>8358</v>
      </c>
      <c r="S2757" s="12">
        <f t="shared" si="175"/>
        <v>42072.540821759263</v>
      </c>
      <c r="T2757" s="12">
        <f t="shared" si="17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4"/>
        <v>31.757575757575758</v>
      </c>
      <c r="Q2758" t="s">
        <v>8329</v>
      </c>
      <c r="R2758" t="s">
        <v>8358</v>
      </c>
      <c r="S2758" s="12">
        <f t="shared" si="175"/>
        <v>41620.65047453704</v>
      </c>
      <c r="T2758" s="12">
        <f t="shared" si="173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ref="O2759:O2822" si="176">(E2759/D2759)</f>
        <v>6.6666666666666671E-3</v>
      </c>
      <c r="P2759" s="7">
        <f t="shared" si="174"/>
        <v>5</v>
      </c>
      <c r="Q2759" t="s">
        <v>8329</v>
      </c>
      <c r="R2759" t="s">
        <v>8358</v>
      </c>
      <c r="S2759" s="12">
        <f t="shared" si="175"/>
        <v>42573.40662037037</v>
      </c>
      <c r="T2759" s="12">
        <f t="shared" si="17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6"/>
        <v>0.11700000000000001</v>
      </c>
      <c r="P2760" s="7">
        <f t="shared" si="174"/>
        <v>39</v>
      </c>
      <c r="Q2760" t="s">
        <v>8329</v>
      </c>
      <c r="R2760" t="s">
        <v>8358</v>
      </c>
      <c r="S2760" s="12">
        <f t="shared" si="175"/>
        <v>42639.191932870366</v>
      </c>
      <c r="T2760" s="12">
        <f t="shared" si="17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6"/>
        <v>0.105</v>
      </c>
      <c r="P2761" s="7">
        <f t="shared" si="174"/>
        <v>52.5</v>
      </c>
      <c r="Q2761" t="s">
        <v>8329</v>
      </c>
      <c r="R2761" t="s">
        <v>8358</v>
      </c>
      <c r="S2761" s="12">
        <f t="shared" si="175"/>
        <v>42524.11650462963</v>
      </c>
      <c r="T2761" s="12">
        <f t="shared" ref="T2761:T2824" si="177">(((I2761/60)/60)/24)+DATE(1970,1,1)+(-6/24)</f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6"/>
        <v>0</v>
      </c>
      <c r="P2762" s="7">
        <f t="shared" si="174"/>
        <v>0</v>
      </c>
      <c r="Q2762" t="s">
        <v>8329</v>
      </c>
      <c r="R2762" t="s">
        <v>8358</v>
      </c>
      <c r="S2762" s="12">
        <f t="shared" si="175"/>
        <v>41415.211319444446</v>
      </c>
      <c r="T2762" s="12">
        <f t="shared" si="177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6"/>
        <v>7.1999999999999998E-3</v>
      </c>
      <c r="P2763" s="7">
        <f t="shared" si="174"/>
        <v>9</v>
      </c>
      <c r="Q2763" t="s">
        <v>8329</v>
      </c>
      <c r="R2763" t="s">
        <v>8358</v>
      </c>
      <c r="S2763" s="12">
        <f t="shared" si="175"/>
        <v>41246.813576388886</v>
      </c>
      <c r="T2763" s="12">
        <f t="shared" si="177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6"/>
        <v>7.6923076923076927E-3</v>
      </c>
      <c r="P2764" s="7">
        <f t="shared" si="174"/>
        <v>25</v>
      </c>
      <c r="Q2764" t="s">
        <v>8329</v>
      </c>
      <c r="R2764" t="s">
        <v>8358</v>
      </c>
      <c r="S2764" s="12">
        <f t="shared" si="175"/>
        <v>40926.786979166667</v>
      </c>
      <c r="T2764" s="12">
        <f t="shared" si="177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6"/>
        <v>2.2842639593908631E-3</v>
      </c>
      <c r="P2765" s="7">
        <f t="shared" si="174"/>
        <v>30</v>
      </c>
      <c r="Q2765" t="s">
        <v>8329</v>
      </c>
      <c r="R2765" t="s">
        <v>8358</v>
      </c>
      <c r="S2765" s="12">
        <f t="shared" si="175"/>
        <v>41373.329675925925</v>
      </c>
      <c r="T2765" s="12">
        <f t="shared" si="177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6"/>
        <v>1.125E-2</v>
      </c>
      <c r="P2766" s="7">
        <f t="shared" si="174"/>
        <v>11.25</v>
      </c>
      <c r="Q2766" t="s">
        <v>8329</v>
      </c>
      <c r="R2766" t="s">
        <v>8358</v>
      </c>
      <c r="S2766" s="12">
        <f t="shared" si="175"/>
        <v>41030.042025462964</v>
      </c>
      <c r="T2766" s="12">
        <f t="shared" si="177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6"/>
        <v>0</v>
      </c>
      <c r="P2767" s="7">
        <f t="shared" si="174"/>
        <v>0</v>
      </c>
      <c r="Q2767" t="s">
        <v>8329</v>
      </c>
      <c r="R2767" t="s">
        <v>8358</v>
      </c>
      <c r="S2767" s="12">
        <f t="shared" si="175"/>
        <v>41194.329027777778</v>
      </c>
      <c r="T2767" s="12">
        <f t="shared" si="177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6"/>
        <v>0.02</v>
      </c>
      <c r="P2768" s="7">
        <f t="shared" si="174"/>
        <v>25</v>
      </c>
      <c r="Q2768" t="s">
        <v>8329</v>
      </c>
      <c r="R2768" t="s">
        <v>8358</v>
      </c>
      <c r="S2768" s="12">
        <f t="shared" si="175"/>
        <v>40736.418032407404</v>
      </c>
      <c r="T2768" s="12">
        <f t="shared" si="177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6"/>
        <v>8.5000000000000006E-3</v>
      </c>
      <c r="P2769" s="7">
        <f t="shared" si="174"/>
        <v>11.333333333333334</v>
      </c>
      <c r="Q2769" t="s">
        <v>8329</v>
      </c>
      <c r="R2769" t="s">
        <v>8358</v>
      </c>
      <c r="S2769" s="12">
        <f t="shared" si="175"/>
        <v>42172.708912037036</v>
      </c>
      <c r="T2769" s="12">
        <f t="shared" si="177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6"/>
        <v>0.14314285714285716</v>
      </c>
      <c r="P2770" s="7">
        <f t="shared" si="174"/>
        <v>29.470588235294116</v>
      </c>
      <c r="Q2770" t="s">
        <v>8329</v>
      </c>
      <c r="R2770" t="s">
        <v>8358</v>
      </c>
      <c r="S2770" s="12">
        <f t="shared" si="175"/>
        <v>40967.364849537036</v>
      </c>
      <c r="T2770" s="12">
        <f t="shared" si="177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6"/>
        <v>2.5000000000000001E-3</v>
      </c>
      <c r="P2771" s="7">
        <f t="shared" si="174"/>
        <v>1</v>
      </c>
      <c r="Q2771" t="s">
        <v>8329</v>
      </c>
      <c r="R2771" t="s">
        <v>8358</v>
      </c>
      <c r="S2771" s="12">
        <f t="shared" si="175"/>
        <v>41745.576273148145</v>
      </c>
      <c r="T2771" s="12">
        <f t="shared" si="177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6"/>
        <v>0.1041125</v>
      </c>
      <c r="P2772" s="7">
        <f t="shared" si="174"/>
        <v>63.098484848484851</v>
      </c>
      <c r="Q2772" t="s">
        <v>8329</v>
      </c>
      <c r="R2772" t="s">
        <v>8358</v>
      </c>
      <c r="S2772" s="12">
        <f t="shared" si="175"/>
        <v>41686.455208333333</v>
      </c>
      <c r="T2772" s="12">
        <f t="shared" si="177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6"/>
        <v>0</v>
      </c>
      <c r="P2773" s="7">
        <f t="shared" si="174"/>
        <v>0</v>
      </c>
      <c r="Q2773" t="s">
        <v>8329</v>
      </c>
      <c r="R2773" t="s">
        <v>8358</v>
      </c>
      <c r="S2773" s="12">
        <f t="shared" si="175"/>
        <v>41257.281712962962</v>
      </c>
      <c r="T2773" s="12">
        <f t="shared" si="177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6"/>
        <v>0</v>
      </c>
      <c r="P2774" s="7">
        <f t="shared" si="174"/>
        <v>0</v>
      </c>
      <c r="Q2774" t="s">
        <v>8329</v>
      </c>
      <c r="R2774" t="s">
        <v>8358</v>
      </c>
      <c r="S2774" s="12">
        <f t="shared" si="175"/>
        <v>41537.619143518517</v>
      </c>
      <c r="T2774" s="12">
        <f t="shared" si="177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6"/>
        <v>1.8867924528301887E-3</v>
      </c>
      <c r="P2775" s="7">
        <f t="shared" si="174"/>
        <v>1</v>
      </c>
      <c r="Q2775" t="s">
        <v>8329</v>
      </c>
      <c r="R2775" t="s">
        <v>8358</v>
      </c>
      <c r="S2775" s="12">
        <f t="shared" si="175"/>
        <v>42474.61482638889</v>
      </c>
      <c r="T2775" s="12">
        <f t="shared" si="177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6"/>
        <v>0.14249999999999999</v>
      </c>
      <c r="P2776" s="7">
        <f t="shared" si="174"/>
        <v>43.846153846153847</v>
      </c>
      <c r="Q2776" t="s">
        <v>8329</v>
      </c>
      <c r="R2776" t="s">
        <v>8358</v>
      </c>
      <c r="S2776" s="12">
        <f t="shared" si="175"/>
        <v>41310.876481481479</v>
      </c>
      <c r="T2776" s="12">
        <f t="shared" si="177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6"/>
        <v>0.03</v>
      </c>
      <c r="P2777" s="7">
        <f t="shared" si="174"/>
        <v>75</v>
      </c>
      <c r="Q2777" t="s">
        <v>8329</v>
      </c>
      <c r="R2777" t="s">
        <v>8358</v>
      </c>
      <c r="S2777" s="12">
        <f t="shared" si="175"/>
        <v>40862.763356481482</v>
      </c>
      <c r="T2777" s="12">
        <f t="shared" si="177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6"/>
        <v>7.8809523809523815E-2</v>
      </c>
      <c r="P2778" s="7">
        <f t="shared" si="174"/>
        <v>45.972222222222221</v>
      </c>
      <c r="Q2778" t="s">
        <v>8329</v>
      </c>
      <c r="R2778" t="s">
        <v>8358</v>
      </c>
      <c r="S2778" s="12">
        <f t="shared" si="175"/>
        <v>42136.047175925924</v>
      </c>
      <c r="T2778" s="12">
        <f t="shared" si="177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6"/>
        <v>3.3333333333333335E-3</v>
      </c>
      <c r="P2779" s="7">
        <f t="shared" si="174"/>
        <v>10</v>
      </c>
      <c r="Q2779" t="s">
        <v>8329</v>
      </c>
      <c r="R2779" t="s">
        <v>8358</v>
      </c>
      <c r="S2779" s="12">
        <f t="shared" si="175"/>
        <v>42172.419027777782</v>
      </c>
      <c r="T2779" s="12">
        <f t="shared" si="177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6"/>
        <v>0.25545454545454543</v>
      </c>
      <c r="P2780" s="7">
        <f t="shared" si="174"/>
        <v>93.666666666666671</v>
      </c>
      <c r="Q2780" t="s">
        <v>8329</v>
      </c>
      <c r="R2780" t="s">
        <v>8358</v>
      </c>
      <c r="S2780" s="12">
        <f t="shared" si="175"/>
        <v>41846.728078703702</v>
      </c>
      <c r="T2780" s="12">
        <f t="shared" si="177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6"/>
        <v>2.12E-2</v>
      </c>
      <c r="P2781" s="7">
        <f t="shared" si="174"/>
        <v>53</v>
      </c>
      <c r="Q2781" t="s">
        <v>8329</v>
      </c>
      <c r="R2781" t="s">
        <v>8358</v>
      </c>
      <c r="S2781" s="12">
        <f t="shared" si="175"/>
        <v>42300.335891203707</v>
      </c>
      <c r="T2781" s="12">
        <f t="shared" si="177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6"/>
        <v>0</v>
      </c>
      <c r="P2782" s="7">
        <f t="shared" si="174"/>
        <v>0</v>
      </c>
      <c r="Q2782" t="s">
        <v>8329</v>
      </c>
      <c r="R2782" t="s">
        <v>8358</v>
      </c>
      <c r="S2782" s="12">
        <f t="shared" si="175"/>
        <v>42774.197777777779</v>
      </c>
      <c r="T2782" s="12">
        <f t="shared" si="177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6"/>
        <v>1.0528</v>
      </c>
      <c r="P2783" s="7">
        <f t="shared" si="174"/>
        <v>47</v>
      </c>
      <c r="Q2783" t="s">
        <v>8329</v>
      </c>
      <c r="R2783" t="s">
        <v>8358</v>
      </c>
      <c r="S2783" s="12">
        <f t="shared" si="175"/>
        <v>42018.69159722222</v>
      </c>
      <c r="T2783" s="12">
        <f t="shared" si="177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6"/>
        <v>1.2</v>
      </c>
      <c r="P2784" s="7">
        <f t="shared" si="174"/>
        <v>66.666666666666671</v>
      </c>
      <c r="Q2784" t="s">
        <v>8324</v>
      </c>
      <c r="R2784" t="s">
        <v>8325</v>
      </c>
      <c r="S2784" s="12">
        <f t="shared" si="175"/>
        <v>42026.674976851849</v>
      </c>
      <c r="T2784" s="12">
        <f t="shared" si="177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6"/>
        <v>1.145</v>
      </c>
      <c r="P2785" s="7">
        <f t="shared" si="174"/>
        <v>18.770491803278688</v>
      </c>
      <c r="Q2785" t="s">
        <v>8324</v>
      </c>
      <c r="R2785" t="s">
        <v>8325</v>
      </c>
      <c r="S2785" s="12">
        <f t="shared" si="175"/>
        <v>42103.285254629634</v>
      </c>
      <c r="T2785" s="12">
        <f t="shared" si="177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6"/>
        <v>1.19</v>
      </c>
      <c r="P2786" s="7">
        <f t="shared" si="174"/>
        <v>66.111111111111114</v>
      </c>
      <c r="Q2786" t="s">
        <v>8324</v>
      </c>
      <c r="R2786" t="s">
        <v>8325</v>
      </c>
      <c r="S2786" s="12">
        <f t="shared" si="175"/>
        <v>41920.537534722222</v>
      </c>
      <c r="T2786" s="12">
        <f t="shared" si="177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6"/>
        <v>1.0468</v>
      </c>
      <c r="P2787" s="7">
        <f t="shared" si="174"/>
        <v>36.859154929577464</v>
      </c>
      <c r="Q2787" t="s">
        <v>8324</v>
      </c>
      <c r="R2787" t="s">
        <v>8325</v>
      </c>
      <c r="S2787" s="12">
        <f t="shared" si="175"/>
        <v>42557.939432870371</v>
      </c>
      <c r="T2787" s="12">
        <f t="shared" si="177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6"/>
        <v>1.1783999999999999</v>
      </c>
      <c r="P2788" s="7">
        <f t="shared" si="174"/>
        <v>39.810810810810814</v>
      </c>
      <c r="Q2788" t="s">
        <v>8324</v>
      </c>
      <c r="R2788" t="s">
        <v>8325</v>
      </c>
      <c r="S2788" s="12">
        <f t="shared" si="175"/>
        <v>41815.319212962961</v>
      </c>
      <c r="T2788" s="12">
        <f t="shared" si="177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6"/>
        <v>1.1970000000000001</v>
      </c>
      <c r="P2789" s="7">
        <f t="shared" si="174"/>
        <v>31.5</v>
      </c>
      <c r="Q2789" t="s">
        <v>8324</v>
      </c>
      <c r="R2789" t="s">
        <v>8325</v>
      </c>
      <c r="S2789" s="12">
        <f t="shared" si="175"/>
        <v>41807.948518518519</v>
      </c>
      <c r="T2789" s="12">
        <f t="shared" si="177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6"/>
        <v>1.0249999999999999</v>
      </c>
      <c r="P2790" s="7">
        <f t="shared" si="174"/>
        <v>102.5</v>
      </c>
      <c r="Q2790" t="s">
        <v>8324</v>
      </c>
      <c r="R2790" t="s">
        <v>8325</v>
      </c>
      <c r="S2790" s="12">
        <f t="shared" si="175"/>
        <v>42550.451886574068</v>
      </c>
      <c r="T2790" s="12">
        <f t="shared" si="177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6"/>
        <v>1.0116666666666667</v>
      </c>
      <c r="P2791" s="7">
        <f t="shared" si="174"/>
        <v>126.45833333333333</v>
      </c>
      <c r="Q2791" t="s">
        <v>8324</v>
      </c>
      <c r="R2791" t="s">
        <v>8325</v>
      </c>
      <c r="S2791" s="12">
        <f t="shared" si="175"/>
        <v>42055.763124999998</v>
      </c>
      <c r="T2791" s="12">
        <f t="shared" si="177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6"/>
        <v>1.0533333333333332</v>
      </c>
      <c r="P2792" s="7">
        <f t="shared" si="174"/>
        <v>47.878787878787875</v>
      </c>
      <c r="Q2792" t="s">
        <v>8324</v>
      </c>
      <c r="R2792" t="s">
        <v>8325</v>
      </c>
      <c r="S2792" s="12">
        <f t="shared" si="175"/>
        <v>42016.688692129625</v>
      </c>
      <c r="T2792" s="12">
        <f t="shared" si="177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6"/>
        <v>1.0249999999999999</v>
      </c>
      <c r="P2793" s="7">
        <f t="shared" si="174"/>
        <v>73.214285714285708</v>
      </c>
      <c r="Q2793" t="s">
        <v>8324</v>
      </c>
      <c r="R2793" t="s">
        <v>8325</v>
      </c>
      <c r="S2793" s="12">
        <f t="shared" si="175"/>
        <v>42591.649988425925</v>
      </c>
      <c r="T2793" s="12">
        <f t="shared" si="177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6"/>
        <v>1.0760000000000001</v>
      </c>
      <c r="P2794" s="7">
        <f t="shared" si="174"/>
        <v>89.666666666666671</v>
      </c>
      <c r="Q2794" t="s">
        <v>8324</v>
      </c>
      <c r="R2794" t="s">
        <v>8325</v>
      </c>
      <c r="S2794" s="12">
        <f t="shared" si="175"/>
        <v>42182.981006944443</v>
      </c>
      <c r="T2794" s="12">
        <f t="shared" si="177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6"/>
        <v>1.105675</v>
      </c>
      <c r="P2795" s="7">
        <f t="shared" si="174"/>
        <v>151.4623287671233</v>
      </c>
      <c r="Q2795" t="s">
        <v>8324</v>
      </c>
      <c r="R2795" t="s">
        <v>8325</v>
      </c>
      <c r="S2795" s="12">
        <f t="shared" si="175"/>
        <v>42176.169039351851</v>
      </c>
      <c r="T2795" s="12">
        <f t="shared" si="177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6"/>
        <v>1.5</v>
      </c>
      <c r="P2796" s="7">
        <f t="shared" si="174"/>
        <v>25</v>
      </c>
      <c r="Q2796" t="s">
        <v>8324</v>
      </c>
      <c r="R2796" t="s">
        <v>8325</v>
      </c>
      <c r="S2796" s="12">
        <f t="shared" si="175"/>
        <v>42416.441655092596</v>
      </c>
      <c r="T2796" s="12">
        <f t="shared" si="177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6"/>
        <v>1.0428571428571429</v>
      </c>
      <c r="P2797" s="7">
        <f t="shared" si="174"/>
        <v>36.5</v>
      </c>
      <c r="Q2797" t="s">
        <v>8324</v>
      </c>
      <c r="R2797" t="s">
        <v>8325</v>
      </c>
      <c r="S2797" s="12">
        <f t="shared" si="175"/>
        <v>41780.275937500002</v>
      </c>
      <c r="T2797" s="12">
        <f t="shared" si="177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6"/>
        <v>1.155</v>
      </c>
      <c r="P2798" s="7">
        <f t="shared" si="174"/>
        <v>44</v>
      </c>
      <c r="Q2798" t="s">
        <v>8324</v>
      </c>
      <c r="R2798" t="s">
        <v>8325</v>
      </c>
      <c r="S2798" s="12">
        <f t="shared" si="175"/>
        <v>41795.278101851851</v>
      </c>
      <c r="T2798" s="12">
        <f t="shared" si="177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6"/>
        <v>1.02645125</v>
      </c>
      <c r="P2799" s="7">
        <f t="shared" si="174"/>
        <v>87.357553191489373</v>
      </c>
      <c r="Q2799" t="s">
        <v>8324</v>
      </c>
      <c r="R2799" t="s">
        <v>8325</v>
      </c>
      <c r="S2799" s="12">
        <f t="shared" si="175"/>
        <v>41798.69027777778</v>
      </c>
      <c r="T2799" s="12">
        <f t="shared" si="177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6"/>
        <v>1.014</v>
      </c>
      <c r="P2800" s="7">
        <f t="shared" si="174"/>
        <v>36.474820143884891</v>
      </c>
      <c r="Q2800" t="s">
        <v>8324</v>
      </c>
      <c r="R2800" t="s">
        <v>8325</v>
      </c>
      <c r="S2800" s="12">
        <f t="shared" si="175"/>
        <v>42201.425011574072</v>
      </c>
      <c r="T2800" s="12">
        <f t="shared" si="177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6"/>
        <v>1.1663479999999999</v>
      </c>
      <c r="P2801" s="7">
        <f t="shared" si="174"/>
        <v>44.859538461538463</v>
      </c>
      <c r="Q2801" t="s">
        <v>8324</v>
      </c>
      <c r="R2801" t="s">
        <v>8325</v>
      </c>
      <c r="S2801" s="12">
        <f t="shared" si="175"/>
        <v>42507.014699074076</v>
      </c>
      <c r="T2801" s="12">
        <f t="shared" si="177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6"/>
        <v>1.33</v>
      </c>
      <c r="P2802" s="7">
        <f t="shared" si="174"/>
        <v>42.903225806451616</v>
      </c>
      <c r="Q2802" t="s">
        <v>8324</v>
      </c>
      <c r="R2802" t="s">
        <v>8325</v>
      </c>
      <c r="S2802" s="12">
        <f t="shared" si="175"/>
        <v>41948.302847222221</v>
      </c>
      <c r="T2802" s="12">
        <f t="shared" si="177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6"/>
        <v>1.3320000000000001</v>
      </c>
      <c r="P2803" s="7">
        <f t="shared" si="174"/>
        <v>51.230769230769234</v>
      </c>
      <c r="Q2803" t="s">
        <v>8324</v>
      </c>
      <c r="R2803" t="s">
        <v>8325</v>
      </c>
      <c r="S2803" s="12">
        <f t="shared" si="175"/>
        <v>41899.993159722224</v>
      </c>
      <c r="T2803" s="12">
        <f t="shared" si="177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6"/>
        <v>1.0183333333333333</v>
      </c>
      <c r="P2804" s="7">
        <f t="shared" si="174"/>
        <v>33.944444444444443</v>
      </c>
      <c r="Q2804" t="s">
        <v>8324</v>
      </c>
      <c r="R2804" t="s">
        <v>8325</v>
      </c>
      <c r="S2804" s="12">
        <f t="shared" si="175"/>
        <v>42192.39707175926</v>
      </c>
      <c r="T2804" s="12">
        <f t="shared" si="177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6"/>
        <v>1.2795000000000001</v>
      </c>
      <c r="P2805" s="7">
        <f t="shared" si="174"/>
        <v>90.744680851063833</v>
      </c>
      <c r="Q2805" t="s">
        <v>8324</v>
      </c>
      <c r="R2805" t="s">
        <v>8325</v>
      </c>
      <c r="S2805" s="12">
        <f t="shared" si="175"/>
        <v>42157.815694444449</v>
      </c>
      <c r="T2805" s="12">
        <f t="shared" si="177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6"/>
        <v>1.1499999999999999</v>
      </c>
      <c r="P2806" s="7">
        <f t="shared" si="174"/>
        <v>50</v>
      </c>
      <c r="Q2806" t="s">
        <v>8324</v>
      </c>
      <c r="R2806" t="s">
        <v>8325</v>
      </c>
      <c r="S2806" s="12">
        <f t="shared" si="175"/>
        <v>41881.203587962962</v>
      </c>
      <c r="T2806" s="12">
        <f t="shared" si="177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6"/>
        <v>1.1000000000000001</v>
      </c>
      <c r="P2807" s="7">
        <f t="shared" si="174"/>
        <v>24.444444444444443</v>
      </c>
      <c r="Q2807" t="s">
        <v>8324</v>
      </c>
      <c r="R2807" t="s">
        <v>8325</v>
      </c>
      <c r="S2807" s="12">
        <f t="shared" si="175"/>
        <v>42213.255474537036</v>
      </c>
      <c r="T2807" s="12">
        <f t="shared" si="177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6"/>
        <v>1.121</v>
      </c>
      <c r="P2808" s="7">
        <f t="shared" si="174"/>
        <v>44.25</v>
      </c>
      <c r="Q2808" t="s">
        <v>8324</v>
      </c>
      <c r="R2808" t="s">
        <v>8325</v>
      </c>
      <c r="S2808" s="12">
        <f t="shared" si="175"/>
        <v>42185.017245370371</v>
      </c>
      <c r="T2808" s="12">
        <f t="shared" si="177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6"/>
        <v>1.26</v>
      </c>
      <c r="P2809" s="7">
        <f t="shared" si="174"/>
        <v>67.741935483870961</v>
      </c>
      <c r="Q2809" t="s">
        <v>8324</v>
      </c>
      <c r="R2809" t="s">
        <v>8325</v>
      </c>
      <c r="S2809" s="12">
        <f t="shared" si="175"/>
        <v>42154.623124999998</v>
      </c>
      <c r="T2809" s="12">
        <f t="shared" si="177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6"/>
        <v>1.0024444444444445</v>
      </c>
      <c r="P2810" s="7">
        <f t="shared" si="174"/>
        <v>65.376811594202906</v>
      </c>
      <c r="Q2810" t="s">
        <v>8324</v>
      </c>
      <c r="R2810" t="s">
        <v>8325</v>
      </c>
      <c r="S2810" s="12">
        <f t="shared" si="175"/>
        <v>42208.59646990741</v>
      </c>
      <c r="T2810" s="12">
        <f t="shared" si="177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6"/>
        <v>1.024</v>
      </c>
      <c r="P2811" s="7">
        <f t="shared" si="174"/>
        <v>121.9047619047619</v>
      </c>
      <c r="Q2811" t="s">
        <v>8324</v>
      </c>
      <c r="R2811" t="s">
        <v>8325</v>
      </c>
      <c r="S2811" s="12">
        <f t="shared" si="175"/>
        <v>42451.246817129635</v>
      </c>
      <c r="T2811" s="12">
        <f t="shared" si="177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6"/>
        <v>1.0820000000000001</v>
      </c>
      <c r="P2812" s="7">
        <f t="shared" si="174"/>
        <v>47.456140350877192</v>
      </c>
      <c r="Q2812" t="s">
        <v>8324</v>
      </c>
      <c r="R2812" t="s">
        <v>8325</v>
      </c>
      <c r="S2812" s="12">
        <f t="shared" si="175"/>
        <v>41758.88962962963</v>
      </c>
      <c r="T2812" s="12">
        <f t="shared" si="177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6"/>
        <v>1.0026999999999999</v>
      </c>
      <c r="P2813" s="7">
        <f t="shared" si="174"/>
        <v>92.842592592592595</v>
      </c>
      <c r="Q2813" t="s">
        <v>8324</v>
      </c>
      <c r="R2813" t="s">
        <v>8325</v>
      </c>
      <c r="S2813" s="12">
        <f t="shared" si="175"/>
        <v>42028.246562500004</v>
      </c>
      <c r="T2813" s="12">
        <f t="shared" si="177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6"/>
        <v>1.133</v>
      </c>
      <c r="P2814" s="7">
        <f t="shared" si="174"/>
        <v>68.253012048192772</v>
      </c>
      <c r="Q2814" t="s">
        <v>8324</v>
      </c>
      <c r="R2814" t="s">
        <v>8325</v>
      </c>
      <c r="S2814" s="12">
        <f t="shared" si="175"/>
        <v>42054.49418981481</v>
      </c>
      <c r="T2814" s="12">
        <f t="shared" si="177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6"/>
        <v>1.2757571428571428</v>
      </c>
      <c r="P2815" s="7">
        <f t="shared" si="174"/>
        <v>37.209583333333335</v>
      </c>
      <c r="Q2815" t="s">
        <v>8324</v>
      </c>
      <c r="R2815" t="s">
        <v>8325</v>
      </c>
      <c r="S2815" s="12">
        <f t="shared" si="175"/>
        <v>42693.492604166662</v>
      </c>
      <c r="T2815" s="12">
        <f t="shared" si="177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6"/>
        <v>1.0773333333333333</v>
      </c>
      <c r="P2816" s="7">
        <f t="shared" si="174"/>
        <v>25.25</v>
      </c>
      <c r="Q2816" t="s">
        <v>8324</v>
      </c>
      <c r="R2816" t="s">
        <v>8325</v>
      </c>
      <c r="S2816" s="12">
        <f t="shared" si="175"/>
        <v>42103.149479166663</v>
      </c>
      <c r="T2816" s="12">
        <f t="shared" si="177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6"/>
        <v>2.42</v>
      </c>
      <c r="P2817" s="7">
        <f t="shared" ref="P2817:P2880" si="178">IFERROR(E2817/L2817,0)</f>
        <v>43.214285714285715</v>
      </c>
      <c r="Q2817" t="s">
        <v>8324</v>
      </c>
      <c r="R2817" t="s">
        <v>8325</v>
      </c>
      <c r="S2817" s="12">
        <f t="shared" si="175"/>
        <v>42559.526724537034</v>
      </c>
      <c r="T2817" s="12">
        <f t="shared" si="177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6"/>
        <v>1.4156666666666666</v>
      </c>
      <c r="P2818" s="7">
        <f t="shared" si="178"/>
        <v>25.130177514792898</v>
      </c>
      <c r="Q2818" t="s">
        <v>8324</v>
      </c>
      <c r="R2818" t="s">
        <v>8325</v>
      </c>
      <c r="S2818" s="12">
        <f t="shared" si="175"/>
        <v>42188.217499999999</v>
      </c>
      <c r="T2818" s="12">
        <f t="shared" si="177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7">
        <f t="shared" si="178"/>
        <v>23.636363636363637</v>
      </c>
      <c r="Q2819" t="s">
        <v>8324</v>
      </c>
      <c r="R2819" t="s">
        <v>8325</v>
      </c>
      <c r="S2819" s="12">
        <f t="shared" ref="S2819:T2882" si="179">(((J2819/60)/60)/24)+DATE(1970,1,1)+(-6/24)</f>
        <v>42023.384976851856</v>
      </c>
      <c r="T2819" s="12">
        <f t="shared" si="177"/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8"/>
        <v>103.95098039215686</v>
      </c>
      <c r="Q2820" t="s">
        <v>8324</v>
      </c>
      <c r="R2820" t="s">
        <v>8325</v>
      </c>
      <c r="S2820" s="12">
        <f t="shared" si="179"/>
        <v>42250.348217592589</v>
      </c>
      <c r="T2820" s="12">
        <f t="shared" si="177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8"/>
        <v>50.384615384615387</v>
      </c>
      <c r="Q2821" t="s">
        <v>8324</v>
      </c>
      <c r="R2821" t="s">
        <v>8325</v>
      </c>
      <c r="S2821" s="12">
        <f t="shared" si="179"/>
        <v>42139.275567129633</v>
      </c>
      <c r="T2821" s="12">
        <f t="shared" si="177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8"/>
        <v>13.6</v>
      </c>
      <c r="Q2822" t="s">
        <v>8324</v>
      </c>
      <c r="R2822" t="s">
        <v>8325</v>
      </c>
      <c r="S2822" s="12">
        <f t="shared" si="179"/>
        <v>42401.360983796301</v>
      </c>
      <c r="T2822" s="12">
        <f t="shared" si="177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ref="O2823:O2886" si="180">(E2823/D2823)</f>
        <v>1</v>
      </c>
      <c r="P2823" s="7">
        <f t="shared" si="178"/>
        <v>28.571428571428573</v>
      </c>
      <c r="Q2823" t="s">
        <v>8324</v>
      </c>
      <c r="R2823" t="s">
        <v>8325</v>
      </c>
      <c r="S2823" s="12">
        <f t="shared" si="179"/>
        <v>41875.672858796301</v>
      </c>
      <c r="T2823" s="12">
        <f t="shared" si="177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80"/>
        <v>1</v>
      </c>
      <c r="P2824" s="7">
        <f t="shared" si="178"/>
        <v>63.829787234042556</v>
      </c>
      <c r="Q2824" t="s">
        <v>8324</v>
      </c>
      <c r="R2824" t="s">
        <v>8325</v>
      </c>
      <c r="S2824" s="12">
        <f t="shared" si="179"/>
        <v>42060.433935185181</v>
      </c>
      <c r="T2824" s="12">
        <f t="shared" si="177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80"/>
        <v>1.24</v>
      </c>
      <c r="P2825" s="7">
        <f t="shared" si="178"/>
        <v>8.8571428571428577</v>
      </c>
      <c r="Q2825" t="s">
        <v>8324</v>
      </c>
      <c r="R2825" t="s">
        <v>8325</v>
      </c>
      <c r="S2825" s="12">
        <f t="shared" si="179"/>
        <v>42066.761643518519</v>
      </c>
      <c r="T2825" s="12">
        <f t="shared" ref="T2825:T2888" si="181">(((I2825/60)/60)/24)+DATE(1970,1,1)+(-6/24)</f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80"/>
        <v>1.1692307692307693</v>
      </c>
      <c r="P2826" s="7">
        <f t="shared" si="178"/>
        <v>50.666666666666664</v>
      </c>
      <c r="Q2826" t="s">
        <v>8324</v>
      </c>
      <c r="R2826" t="s">
        <v>8325</v>
      </c>
      <c r="S2826" s="12">
        <f t="shared" si="179"/>
        <v>42136.020787037036</v>
      </c>
      <c r="T2826" s="12">
        <f t="shared" si="181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80"/>
        <v>1.0333333333333334</v>
      </c>
      <c r="P2827" s="7">
        <f t="shared" si="178"/>
        <v>60.784313725490193</v>
      </c>
      <c r="Q2827" t="s">
        <v>8324</v>
      </c>
      <c r="R2827" t="s">
        <v>8325</v>
      </c>
      <c r="S2827" s="12">
        <f t="shared" si="179"/>
        <v>42312.542662037042</v>
      </c>
      <c r="T2827" s="12">
        <f t="shared" si="181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80"/>
        <v>1.0774999999999999</v>
      </c>
      <c r="P2828" s="7">
        <f t="shared" si="178"/>
        <v>113.42105263157895</v>
      </c>
      <c r="Q2828" t="s">
        <v>8324</v>
      </c>
      <c r="R2828" t="s">
        <v>8325</v>
      </c>
      <c r="S2828" s="12">
        <f t="shared" si="179"/>
        <v>42170.784861111111</v>
      </c>
      <c r="T2828" s="12">
        <f t="shared" si="181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80"/>
        <v>1.2024999999999999</v>
      </c>
      <c r="P2829" s="7">
        <f t="shared" si="178"/>
        <v>104.56521739130434</v>
      </c>
      <c r="Q2829" t="s">
        <v>8324</v>
      </c>
      <c r="R2829" t="s">
        <v>8325</v>
      </c>
      <c r="S2829" s="12">
        <f t="shared" si="179"/>
        <v>42494.433634259258</v>
      </c>
      <c r="T2829" s="12">
        <f t="shared" si="181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80"/>
        <v>1.0037894736842106</v>
      </c>
      <c r="P2830" s="7">
        <f t="shared" si="178"/>
        <v>98.30927835051547</v>
      </c>
      <c r="Q2830" t="s">
        <v>8324</v>
      </c>
      <c r="R2830" t="s">
        <v>8325</v>
      </c>
      <c r="S2830" s="12">
        <f t="shared" si="179"/>
        <v>42254.014687499999</v>
      </c>
      <c r="T2830" s="12">
        <f t="shared" si="181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80"/>
        <v>1.0651999999999999</v>
      </c>
      <c r="P2831" s="7">
        <f t="shared" si="178"/>
        <v>35.039473684210527</v>
      </c>
      <c r="Q2831" t="s">
        <v>8324</v>
      </c>
      <c r="R2831" t="s">
        <v>8325</v>
      </c>
      <c r="S2831" s="12">
        <f t="shared" si="179"/>
        <v>42495.184236111112</v>
      </c>
      <c r="T2831" s="12">
        <f t="shared" si="181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80"/>
        <v>1</v>
      </c>
      <c r="P2832" s="7">
        <f t="shared" si="178"/>
        <v>272.72727272727275</v>
      </c>
      <c r="Q2832" t="s">
        <v>8324</v>
      </c>
      <c r="R2832" t="s">
        <v>8325</v>
      </c>
      <c r="S2832" s="12">
        <f t="shared" si="179"/>
        <v>41758.589675925927</v>
      </c>
      <c r="T2832" s="12">
        <f t="shared" si="181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80"/>
        <v>1.1066666666666667</v>
      </c>
      <c r="P2833" s="7">
        <f t="shared" si="178"/>
        <v>63.846153846153847</v>
      </c>
      <c r="Q2833" t="s">
        <v>8324</v>
      </c>
      <c r="R2833" t="s">
        <v>8325</v>
      </c>
      <c r="S2833" s="12">
        <f t="shared" si="179"/>
        <v>42171.574884259258</v>
      </c>
      <c r="T2833" s="12">
        <f t="shared" si="181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80"/>
        <v>1.1471959999999999</v>
      </c>
      <c r="P2834" s="7">
        <f t="shared" si="178"/>
        <v>30.189368421052631</v>
      </c>
      <c r="Q2834" t="s">
        <v>8324</v>
      </c>
      <c r="R2834" t="s">
        <v>8325</v>
      </c>
      <c r="S2834" s="12">
        <f t="shared" si="179"/>
        <v>41938.459421296298</v>
      </c>
      <c r="T2834" s="12">
        <f t="shared" si="181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80"/>
        <v>1.0825925925925926</v>
      </c>
      <c r="P2835" s="7">
        <f t="shared" si="178"/>
        <v>83.51428571428572</v>
      </c>
      <c r="Q2835" t="s">
        <v>8324</v>
      </c>
      <c r="R2835" t="s">
        <v>8325</v>
      </c>
      <c r="S2835" s="12">
        <f t="shared" si="179"/>
        <v>42267.877696759257</v>
      </c>
      <c r="T2835" s="12">
        <f t="shared" si="181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80"/>
        <v>1.7</v>
      </c>
      <c r="P2836" s="7">
        <f t="shared" si="178"/>
        <v>64.761904761904759</v>
      </c>
      <c r="Q2836" t="s">
        <v>8324</v>
      </c>
      <c r="R2836" t="s">
        <v>8325</v>
      </c>
      <c r="S2836" s="12">
        <f t="shared" si="179"/>
        <v>42019.709837962961</v>
      </c>
      <c r="T2836" s="12">
        <f t="shared" si="181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0"/>
        <v>1.8709899999999999</v>
      </c>
      <c r="P2837" s="7">
        <f t="shared" si="178"/>
        <v>20.118172043010752</v>
      </c>
      <c r="Q2837" t="s">
        <v>8324</v>
      </c>
      <c r="R2837" t="s">
        <v>8325</v>
      </c>
      <c r="S2837" s="12">
        <f t="shared" si="179"/>
        <v>42313.453900462962</v>
      </c>
      <c r="T2837" s="12">
        <f t="shared" si="181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0"/>
        <v>1.0777777777777777</v>
      </c>
      <c r="P2838" s="7">
        <f t="shared" si="178"/>
        <v>44.090909090909093</v>
      </c>
      <c r="Q2838" t="s">
        <v>8324</v>
      </c>
      <c r="R2838" t="s">
        <v>8325</v>
      </c>
      <c r="S2838" s="12">
        <f t="shared" si="179"/>
        <v>42746.011782407411</v>
      </c>
      <c r="T2838" s="12">
        <f t="shared" si="181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0"/>
        <v>1</v>
      </c>
      <c r="P2839" s="7">
        <f t="shared" si="178"/>
        <v>40.476190476190474</v>
      </c>
      <c r="Q2839" t="s">
        <v>8324</v>
      </c>
      <c r="R2839" t="s">
        <v>8325</v>
      </c>
      <c r="S2839" s="12">
        <f t="shared" si="179"/>
        <v>42307.658379629633</v>
      </c>
      <c r="T2839" s="12">
        <f t="shared" si="181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0"/>
        <v>1.2024999999999999</v>
      </c>
      <c r="P2840" s="7">
        <f t="shared" si="178"/>
        <v>44.537037037037038</v>
      </c>
      <c r="Q2840" t="s">
        <v>8324</v>
      </c>
      <c r="R2840" t="s">
        <v>8325</v>
      </c>
      <c r="S2840" s="12">
        <f t="shared" si="179"/>
        <v>41842.357592592591</v>
      </c>
      <c r="T2840" s="12">
        <f t="shared" si="181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0"/>
        <v>1.1142857142857143</v>
      </c>
      <c r="P2841" s="7">
        <f t="shared" si="178"/>
        <v>125.80645161290323</v>
      </c>
      <c r="Q2841" t="s">
        <v>8324</v>
      </c>
      <c r="R2841" t="s">
        <v>8325</v>
      </c>
      <c r="S2841" s="12">
        <f t="shared" si="179"/>
        <v>41852.990208333329</v>
      </c>
      <c r="T2841" s="12">
        <f t="shared" si="181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0"/>
        <v>1.04</v>
      </c>
      <c r="P2842" s="7">
        <f t="shared" si="178"/>
        <v>19.696969696969695</v>
      </c>
      <c r="Q2842" t="s">
        <v>8324</v>
      </c>
      <c r="R2842" t="s">
        <v>8325</v>
      </c>
      <c r="S2842" s="12">
        <f t="shared" si="179"/>
        <v>42059.785636574074</v>
      </c>
      <c r="T2842" s="12">
        <f t="shared" si="181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0"/>
        <v>0.01</v>
      </c>
      <c r="P2843" s="7">
        <f t="shared" si="178"/>
        <v>10</v>
      </c>
      <c r="Q2843" t="s">
        <v>8324</v>
      </c>
      <c r="R2843" t="s">
        <v>8325</v>
      </c>
      <c r="S2843" s="12">
        <f t="shared" si="179"/>
        <v>42291.489548611105</v>
      </c>
      <c r="T2843" s="12">
        <f t="shared" si="181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0"/>
        <v>0</v>
      </c>
      <c r="P2844" s="7">
        <f t="shared" si="178"/>
        <v>0</v>
      </c>
      <c r="Q2844" t="s">
        <v>8324</v>
      </c>
      <c r="R2844" t="s">
        <v>8325</v>
      </c>
      <c r="S2844" s="12">
        <f t="shared" si="179"/>
        <v>41784.702488425923</v>
      </c>
      <c r="T2844" s="12">
        <f t="shared" si="181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0"/>
        <v>0</v>
      </c>
      <c r="P2845" s="7">
        <f t="shared" si="178"/>
        <v>0</v>
      </c>
      <c r="Q2845" t="s">
        <v>8324</v>
      </c>
      <c r="R2845" t="s">
        <v>8325</v>
      </c>
      <c r="S2845" s="12">
        <f t="shared" si="179"/>
        <v>42492.487847222219</v>
      </c>
      <c r="T2845" s="12">
        <f t="shared" si="181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0"/>
        <v>5.4545454545454543E-2</v>
      </c>
      <c r="P2846" s="7">
        <f t="shared" si="178"/>
        <v>30</v>
      </c>
      <c r="Q2846" t="s">
        <v>8324</v>
      </c>
      <c r="R2846" t="s">
        <v>8325</v>
      </c>
      <c r="S2846" s="12">
        <f t="shared" si="179"/>
        <v>42709.296064814815</v>
      </c>
      <c r="T2846" s="12">
        <f t="shared" si="181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0"/>
        <v>0.31546666666666667</v>
      </c>
      <c r="P2847" s="7">
        <f t="shared" si="178"/>
        <v>60.666666666666664</v>
      </c>
      <c r="Q2847" t="s">
        <v>8324</v>
      </c>
      <c r="R2847" t="s">
        <v>8325</v>
      </c>
      <c r="S2847" s="12">
        <f t="shared" si="179"/>
        <v>42102.766585648147</v>
      </c>
      <c r="T2847" s="12">
        <f t="shared" si="181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0"/>
        <v>0</v>
      </c>
      <c r="P2848" s="7">
        <f t="shared" si="178"/>
        <v>0</v>
      </c>
      <c r="Q2848" t="s">
        <v>8324</v>
      </c>
      <c r="R2848" t="s">
        <v>8325</v>
      </c>
      <c r="S2848" s="12">
        <f t="shared" si="179"/>
        <v>42108.442060185189</v>
      </c>
      <c r="T2848" s="12">
        <f t="shared" si="181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0"/>
        <v>0</v>
      </c>
      <c r="P2849" s="7">
        <f t="shared" si="178"/>
        <v>0</v>
      </c>
      <c r="Q2849" t="s">
        <v>8324</v>
      </c>
      <c r="R2849" t="s">
        <v>8325</v>
      </c>
      <c r="S2849" s="12">
        <f t="shared" si="179"/>
        <v>42453.556307870371</v>
      </c>
      <c r="T2849" s="12">
        <f t="shared" si="181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0"/>
        <v>2E-3</v>
      </c>
      <c r="P2850" s="7">
        <f t="shared" si="178"/>
        <v>23.333333333333332</v>
      </c>
      <c r="Q2850" t="s">
        <v>8324</v>
      </c>
      <c r="R2850" t="s">
        <v>8325</v>
      </c>
      <c r="S2850" s="12">
        <f t="shared" si="179"/>
        <v>42123.398831018523</v>
      </c>
      <c r="T2850" s="12">
        <f t="shared" si="181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0"/>
        <v>0.01</v>
      </c>
      <c r="P2851" s="7">
        <f t="shared" si="178"/>
        <v>5</v>
      </c>
      <c r="Q2851" t="s">
        <v>8324</v>
      </c>
      <c r="R2851" t="s">
        <v>8325</v>
      </c>
      <c r="S2851" s="12">
        <f t="shared" si="179"/>
        <v>42453.178240740745</v>
      </c>
      <c r="T2851" s="12">
        <f t="shared" si="181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0"/>
        <v>3.8875E-2</v>
      </c>
      <c r="P2852" s="7">
        <f t="shared" si="178"/>
        <v>23.923076923076923</v>
      </c>
      <c r="Q2852" t="s">
        <v>8324</v>
      </c>
      <c r="R2852" t="s">
        <v>8325</v>
      </c>
      <c r="S2852" s="12">
        <f t="shared" si="179"/>
        <v>41857.757071759261</v>
      </c>
      <c r="T2852" s="12">
        <f t="shared" si="181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0"/>
        <v>0</v>
      </c>
      <c r="P2853" s="7">
        <f t="shared" si="178"/>
        <v>0</v>
      </c>
      <c r="Q2853" t="s">
        <v>8324</v>
      </c>
      <c r="R2853" t="s">
        <v>8325</v>
      </c>
      <c r="S2853" s="12">
        <f t="shared" si="179"/>
        <v>42389.752650462964</v>
      </c>
      <c r="T2853" s="12">
        <f t="shared" si="181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0"/>
        <v>1.9E-2</v>
      </c>
      <c r="P2854" s="7">
        <f t="shared" si="178"/>
        <v>15.833333333333334</v>
      </c>
      <c r="Q2854" t="s">
        <v>8324</v>
      </c>
      <c r="R2854" t="s">
        <v>8325</v>
      </c>
      <c r="S2854" s="12">
        <f t="shared" si="179"/>
        <v>41780.795173611114</v>
      </c>
      <c r="T2854" s="12">
        <f t="shared" si="181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0"/>
        <v>0</v>
      </c>
      <c r="P2855" s="7">
        <f t="shared" si="178"/>
        <v>0</v>
      </c>
      <c r="Q2855" t="s">
        <v>8324</v>
      </c>
      <c r="R2855" t="s">
        <v>8325</v>
      </c>
      <c r="S2855" s="12">
        <f t="shared" si="179"/>
        <v>41835.940937499996</v>
      </c>
      <c r="T2855" s="12">
        <f t="shared" si="181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0"/>
        <v>0.41699999999999998</v>
      </c>
      <c r="P2856" s="7">
        <f t="shared" si="178"/>
        <v>29.785714285714285</v>
      </c>
      <c r="Q2856" t="s">
        <v>8324</v>
      </c>
      <c r="R2856" t="s">
        <v>8325</v>
      </c>
      <c r="S2856" s="12">
        <f t="shared" si="179"/>
        <v>42111.46665509259</v>
      </c>
      <c r="T2856" s="12">
        <f t="shared" si="181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0"/>
        <v>0.5</v>
      </c>
      <c r="P2857" s="7">
        <f t="shared" si="178"/>
        <v>60</v>
      </c>
      <c r="Q2857" t="s">
        <v>8324</v>
      </c>
      <c r="R2857" t="s">
        <v>8325</v>
      </c>
      <c r="S2857" s="12">
        <f t="shared" si="179"/>
        <v>42369.757766203707</v>
      </c>
      <c r="T2857" s="12">
        <f t="shared" si="181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0"/>
        <v>4.8666666666666664E-2</v>
      </c>
      <c r="P2858" s="7">
        <f t="shared" si="178"/>
        <v>24.333333333333332</v>
      </c>
      <c r="Q2858" t="s">
        <v>8324</v>
      </c>
      <c r="R2858" t="s">
        <v>8325</v>
      </c>
      <c r="S2858" s="12">
        <f t="shared" si="179"/>
        <v>42164.787581018521</v>
      </c>
      <c r="T2858" s="12">
        <f t="shared" si="181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0"/>
        <v>0.19736842105263158</v>
      </c>
      <c r="P2859" s="7">
        <f t="shared" si="178"/>
        <v>500</v>
      </c>
      <c r="Q2859" t="s">
        <v>8324</v>
      </c>
      <c r="R2859" t="s">
        <v>8325</v>
      </c>
      <c r="S2859" s="12">
        <f t="shared" si="179"/>
        <v>42726.670081018514</v>
      </c>
      <c r="T2859" s="12">
        <f t="shared" si="181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0"/>
        <v>0</v>
      </c>
      <c r="P2860" s="7">
        <f t="shared" si="178"/>
        <v>0</v>
      </c>
      <c r="Q2860" t="s">
        <v>8324</v>
      </c>
      <c r="R2860" t="s">
        <v>8325</v>
      </c>
      <c r="S2860" s="12">
        <f t="shared" si="179"/>
        <v>41954.295081018514</v>
      </c>
      <c r="T2860" s="12">
        <f t="shared" si="181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0"/>
        <v>1.7500000000000002E-2</v>
      </c>
      <c r="P2861" s="7">
        <f t="shared" si="178"/>
        <v>35</v>
      </c>
      <c r="Q2861" t="s">
        <v>8324</v>
      </c>
      <c r="R2861" t="s">
        <v>8325</v>
      </c>
      <c r="S2861" s="12">
        <f t="shared" si="179"/>
        <v>42233.112314814818</v>
      </c>
      <c r="T2861" s="12">
        <f t="shared" si="181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0"/>
        <v>6.6500000000000004E-2</v>
      </c>
      <c r="P2862" s="7">
        <f t="shared" si="178"/>
        <v>29.555555555555557</v>
      </c>
      <c r="Q2862" t="s">
        <v>8324</v>
      </c>
      <c r="R2862" t="s">
        <v>8325</v>
      </c>
      <c r="S2862" s="12">
        <f t="shared" si="179"/>
        <v>42480.550648148142</v>
      </c>
      <c r="T2862" s="12">
        <f t="shared" si="181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0"/>
        <v>0.32</v>
      </c>
      <c r="P2863" s="7">
        <f t="shared" si="178"/>
        <v>26.666666666666668</v>
      </c>
      <c r="Q2863" t="s">
        <v>8324</v>
      </c>
      <c r="R2863" t="s">
        <v>8325</v>
      </c>
      <c r="S2863" s="12">
        <f t="shared" si="179"/>
        <v>42257.340833333335</v>
      </c>
      <c r="T2863" s="12">
        <f t="shared" si="181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0"/>
        <v>4.3307086614173228E-3</v>
      </c>
      <c r="P2864" s="7">
        <f t="shared" si="178"/>
        <v>18.333333333333332</v>
      </c>
      <c r="Q2864" t="s">
        <v>8324</v>
      </c>
      <c r="R2864" t="s">
        <v>8325</v>
      </c>
      <c r="S2864" s="12">
        <f t="shared" si="179"/>
        <v>41784.539687500001</v>
      </c>
      <c r="T2864" s="12">
        <f t="shared" si="181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0"/>
        <v>4.0000000000000002E-4</v>
      </c>
      <c r="P2865" s="7">
        <f t="shared" si="178"/>
        <v>20</v>
      </c>
      <c r="Q2865" t="s">
        <v>8324</v>
      </c>
      <c r="R2865" t="s">
        <v>8325</v>
      </c>
      <c r="S2865" s="12">
        <f t="shared" si="179"/>
        <v>41831.425034722226</v>
      </c>
      <c r="T2865" s="12">
        <f t="shared" si="181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0"/>
        <v>1.6E-2</v>
      </c>
      <c r="P2866" s="7">
        <f t="shared" si="178"/>
        <v>13.333333333333334</v>
      </c>
      <c r="Q2866" t="s">
        <v>8324</v>
      </c>
      <c r="R2866" t="s">
        <v>8325</v>
      </c>
      <c r="S2866" s="12">
        <f t="shared" si="179"/>
        <v>42172.363506944443</v>
      </c>
      <c r="T2866" s="12">
        <f t="shared" si="181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0"/>
        <v>0</v>
      </c>
      <c r="P2867" s="7">
        <f t="shared" si="178"/>
        <v>0</v>
      </c>
      <c r="Q2867" t="s">
        <v>8324</v>
      </c>
      <c r="R2867" t="s">
        <v>8325</v>
      </c>
      <c r="S2867" s="12">
        <f t="shared" si="179"/>
        <v>41949.864108796297</v>
      </c>
      <c r="T2867" s="12">
        <f t="shared" si="181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0"/>
        <v>8.9999999999999993E-3</v>
      </c>
      <c r="P2868" s="7">
        <f t="shared" si="178"/>
        <v>22.5</v>
      </c>
      <c r="Q2868" t="s">
        <v>8324</v>
      </c>
      <c r="R2868" t="s">
        <v>8325</v>
      </c>
      <c r="S2868" s="12">
        <f t="shared" si="179"/>
        <v>42627.705104166671</v>
      </c>
      <c r="T2868" s="12">
        <f t="shared" si="181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0"/>
        <v>0.2016</v>
      </c>
      <c r="P2869" s="7">
        <f t="shared" si="178"/>
        <v>50.4</v>
      </c>
      <c r="Q2869" t="s">
        <v>8324</v>
      </c>
      <c r="R2869" t="s">
        <v>8325</v>
      </c>
      <c r="S2869" s="12">
        <f t="shared" si="179"/>
        <v>42530.945277777777</v>
      </c>
      <c r="T2869" s="12">
        <f t="shared" si="181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0"/>
        <v>0.42011733333333334</v>
      </c>
      <c r="P2870" s="7">
        <f t="shared" si="178"/>
        <v>105.02933333333334</v>
      </c>
      <c r="Q2870" t="s">
        <v>8324</v>
      </c>
      <c r="R2870" t="s">
        <v>8325</v>
      </c>
      <c r="S2870" s="12">
        <f t="shared" si="179"/>
        <v>42618.577013888891</v>
      </c>
      <c r="T2870" s="12">
        <f t="shared" si="181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0"/>
        <v>8.8500000000000002E-3</v>
      </c>
      <c r="P2871" s="7">
        <f t="shared" si="178"/>
        <v>35.4</v>
      </c>
      <c r="Q2871" t="s">
        <v>8324</v>
      </c>
      <c r="R2871" t="s">
        <v>8325</v>
      </c>
      <c r="S2871" s="12">
        <f t="shared" si="179"/>
        <v>42540.343530092592</v>
      </c>
      <c r="T2871" s="12">
        <f t="shared" si="181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0"/>
        <v>0.15</v>
      </c>
      <c r="P2872" s="7">
        <f t="shared" si="178"/>
        <v>83.333333333333329</v>
      </c>
      <c r="Q2872" t="s">
        <v>8324</v>
      </c>
      <c r="R2872" t="s">
        <v>8325</v>
      </c>
      <c r="S2872" s="12">
        <f t="shared" si="179"/>
        <v>41745.939409722225</v>
      </c>
      <c r="T2872" s="12">
        <f t="shared" si="181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0"/>
        <v>4.6699999999999998E-2</v>
      </c>
      <c r="P2873" s="7">
        <f t="shared" si="178"/>
        <v>35.92307692307692</v>
      </c>
      <c r="Q2873" t="s">
        <v>8324</v>
      </c>
      <c r="R2873" t="s">
        <v>8325</v>
      </c>
      <c r="S2873" s="12">
        <f t="shared" si="179"/>
        <v>41974.488576388889</v>
      </c>
      <c r="T2873" s="12">
        <f t="shared" si="181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0"/>
        <v>0</v>
      </c>
      <c r="P2874" s="7">
        <f t="shared" si="178"/>
        <v>0</v>
      </c>
      <c r="Q2874" t="s">
        <v>8324</v>
      </c>
      <c r="R2874" t="s">
        <v>8325</v>
      </c>
      <c r="S2874" s="12">
        <f t="shared" si="179"/>
        <v>42114.86618055556</v>
      </c>
      <c r="T2874" s="12">
        <f t="shared" si="181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0"/>
        <v>0.38119999999999998</v>
      </c>
      <c r="P2875" s="7">
        <f t="shared" si="178"/>
        <v>119.125</v>
      </c>
      <c r="Q2875" t="s">
        <v>8324</v>
      </c>
      <c r="R2875" t="s">
        <v>8325</v>
      </c>
      <c r="S2875" s="12">
        <f t="shared" si="179"/>
        <v>42002.567488425921</v>
      </c>
      <c r="T2875" s="12">
        <f t="shared" si="181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0"/>
        <v>5.4199999999999998E-2</v>
      </c>
      <c r="P2876" s="7">
        <f t="shared" si="178"/>
        <v>90.333333333333329</v>
      </c>
      <c r="Q2876" t="s">
        <v>8324</v>
      </c>
      <c r="R2876" t="s">
        <v>8325</v>
      </c>
      <c r="S2876" s="12">
        <f t="shared" si="179"/>
        <v>42722.59474537037</v>
      </c>
      <c r="T2876" s="12">
        <f t="shared" si="181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0"/>
        <v>3.5E-4</v>
      </c>
      <c r="P2877" s="7">
        <f t="shared" si="178"/>
        <v>2.3333333333333335</v>
      </c>
      <c r="Q2877" t="s">
        <v>8324</v>
      </c>
      <c r="R2877" t="s">
        <v>8325</v>
      </c>
      <c r="S2877" s="12">
        <f t="shared" si="179"/>
        <v>42464.878391203703</v>
      </c>
      <c r="T2877" s="12">
        <f t="shared" si="181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0"/>
        <v>0</v>
      </c>
      <c r="P2878" s="7">
        <f t="shared" si="178"/>
        <v>0</v>
      </c>
      <c r="Q2878" t="s">
        <v>8324</v>
      </c>
      <c r="R2878" t="s">
        <v>8325</v>
      </c>
      <c r="S2878" s="12">
        <f t="shared" si="179"/>
        <v>42171.493969907402</v>
      </c>
      <c r="T2878" s="12">
        <f t="shared" si="181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0"/>
        <v>0.10833333333333334</v>
      </c>
      <c r="P2879" s="7">
        <f t="shared" si="178"/>
        <v>108.33333333333333</v>
      </c>
      <c r="Q2879" t="s">
        <v>8324</v>
      </c>
      <c r="R2879" t="s">
        <v>8325</v>
      </c>
      <c r="S2879" s="12">
        <f t="shared" si="179"/>
        <v>42672.705138888887</v>
      </c>
      <c r="T2879" s="12">
        <f t="shared" si="181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0"/>
        <v>2.1000000000000001E-2</v>
      </c>
      <c r="P2880" s="7">
        <f t="shared" si="178"/>
        <v>15.75</v>
      </c>
      <c r="Q2880" t="s">
        <v>8324</v>
      </c>
      <c r="R2880" t="s">
        <v>8325</v>
      </c>
      <c r="S2880" s="12">
        <f t="shared" si="179"/>
        <v>42128.365682870368</v>
      </c>
      <c r="T2880" s="12">
        <f t="shared" si="181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0"/>
        <v>2.5892857142857141E-3</v>
      </c>
      <c r="P2881" s="7">
        <f t="shared" ref="P2881:P2944" si="182">IFERROR(E2881/L2881,0)</f>
        <v>29</v>
      </c>
      <c r="Q2881" t="s">
        <v>8324</v>
      </c>
      <c r="R2881" t="s">
        <v>8325</v>
      </c>
      <c r="S2881" s="12">
        <f t="shared" si="179"/>
        <v>42359.475243055553</v>
      </c>
      <c r="T2881" s="12">
        <f t="shared" si="181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0"/>
        <v>0.23333333333333334</v>
      </c>
      <c r="P2882" s="7">
        <f t="shared" si="182"/>
        <v>96.551724137931032</v>
      </c>
      <c r="Q2882" t="s">
        <v>8324</v>
      </c>
      <c r="R2882" t="s">
        <v>8325</v>
      </c>
      <c r="S2882" s="12">
        <f t="shared" si="179"/>
        <v>42192.655694444446</v>
      </c>
      <c r="T2882" s="12">
        <f t="shared" si="181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>
        <f t="shared" si="182"/>
        <v>0</v>
      </c>
      <c r="Q2883" t="s">
        <v>8324</v>
      </c>
      <c r="R2883" t="s">
        <v>8325</v>
      </c>
      <c r="S2883" s="12">
        <f t="shared" ref="S2883:T2946" si="183">(((J2883/60)/60)/24)+DATE(1970,1,1)+(-6/24)</f>
        <v>41916.347638888888</v>
      </c>
      <c r="T2883" s="12">
        <f t="shared" si="181"/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2"/>
        <v>63</v>
      </c>
      <c r="Q2884" t="s">
        <v>8324</v>
      </c>
      <c r="R2884" t="s">
        <v>8325</v>
      </c>
      <c r="S2884" s="12">
        <f t="shared" si="183"/>
        <v>42461.346273148149</v>
      </c>
      <c r="T2884" s="12">
        <f t="shared" si="181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2"/>
        <v>381.6</v>
      </c>
      <c r="Q2885" t="s">
        <v>8324</v>
      </c>
      <c r="R2885" t="s">
        <v>8325</v>
      </c>
      <c r="S2885" s="12">
        <f t="shared" si="183"/>
        <v>42370.65320601852</v>
      </c>
      <c r="T2885" s="12">
        <f t="shared" si="181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2"/>
        <v>46.25</v>
      </c>
      <c r="Q2886" t="s">
        <v>8324</v>
      </c>
      <c r="R2886" t="s">
        <v>8325</v>
      </c>
      <c r="S2886" s="12">
        <f t="shared" si="183"/>
        <v>41948.477256944447</v>
      </c>
      <c r="T2886" s="12">
        <f t="shared" si="181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ref="O2887:O2950" si="184">(E2887/D2887)</f>
        <v>0.32500000000000001</v>
      </c>
      <c r="P2887" s="7">
        <f t="shared" si="182"/>
        <v>26</v>
      </c>
      <c r="Q2887" t="s">
        <v>8324</v>
      </c>
      <c r="R2887" t="s">
        <v>8325</v>
      </c>
      <c r="S2887" s="12">
        <f t="shared" si="183"/>
        <v>42046.82640046296</v>
      </c>
      <c r="T2887" s="12">
        <f t="shared" si="181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4"/>
        <v>0.05</v>
      </c>
      <c r="P2888" s="7">
        <f t="shared" si="182"/>
        <v>10</v>
      </c>
      <c r="Q2888" t="s">
        <v>8324</v>
      </c>
      <c r="R2888" t="s">
        <v>8325</v>
      </c>
      <c r="S2888" s="12">
        <f t="shared" si="183"/>
        <v>42261.382916666669</v>
      </c>
      <c r="T2888" s="12">
        <f t="shared" si="181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4"/>
        <v>1.6666666666666668E-3</v>
      </c>
      <c r="P2889" s="7">
        <f t="shared" si="182"/>
        <v>5</v>
      </c>
      <c r="Q2889" t="s">
        <v>8324</v>
      </c>
      <c r="R2889" t="s">
        <v>8325</v>
      </c>
      <c r="S2889" s="12">
        <f t="shared" si="183"/>
        <v>41985.177361111113</v>
      </c>
      <c r="T2889" s="12">
        <f t="shared" ref="T2889:T2952" si="185">(((I2889/60)/60)/24)+DATE(1970,1,1)+(-6/24)</f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4"/>
        <v>0</v>
      </c>
      <c r="P2890" s="7">
        <f t="shared" si="182"/>
        <v>0</v>
      </c>
      <c r="Q2890" t="s">
        <v>8324</v>
      </c>
      <c r="R2890" t="s">
        <v>8325</v>
      </c>
      <c r="S2890" s="12">
        <f t="shared" si="183"/>
        <v>41922.285185185188</v>
      </c>
      <c r="T2890" s="12">
        <f t="shared" si="18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4"/>
        <v>0.38066666666666665</v>
      </c>
      <c r="P2891" s="7">
        <f t="shared" si="182"/>
        <v>81.571428571428569</v>
      </c>
      <c r="Q2891" t="s">
        <v>8324</v>
      </c>
      <c r="R2891" t="s">
        <v>8325</v>
      </c>
      <c r="S2891" s="12">
        <f t="shared" si="183"/>
        <v>41850.613252314812</v>
      </c>
      <c r="T2891" s="12">
        <f t="shared" si="18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4"/>
        <v>1.0500000000000001E-2</v>
      </c>
      <c r="P2892" s="7">
        <f t="shared" si="182"/>
        <v>7</v>
      </c>
      <c r="Q2892" t="s">
        <v>8324</v>
      </c>
      <c r="R2892" t="s">
        <v>8325</v>
      </c>
      <c r="S2892" s="12">
        <f t="shared" si="183"/>
        <v>41831.492962962962</v>
      </c>
      <c r="T2892" s="12">
        <f t="shared" si="18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4"/>
        <v>2.7300000000000001E-2</v>
      </c>
      <c r="P2893" s="7">
        <f t="shared" si="182"/>
        <v>27.3</v>
      </c>
      <c r="Q2893" t="s">
        <v>8324</v>
      </c>
      <c r="R2893" t="s">
        <v>8325</v>
      </c>
      <c r="S2893" s="12">
        <f t="shared" si="183"/>
        <v>42415.633425925931</v>
      </c>
      <c r="T2893" s="12">
        <f t="shared" si="18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4"/>
        <v>9.0909090909090912E-2</v>
      </c>
      <c r="P2894" s="7">
        <f t="shared" si="182"/>
        <v>29.411764705882351</v>
      </c>
      <c r="Q2894" t="s">
        <v>8324</v>
      </c>
      <c r="R2894" t="s">
        <v>8325</v>
      </c>
      <c r="S2894" s="12">
        <f t="shared" si="183"/>
        <v>41869.464166666665</v>
      </c>
      <c r="T2894" s="12">
        <f t="shared" si="18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4"/>
        <v>5.0000000000000001E-3</v>
      </c>
      <c r="P2895" s="7">
        <f t="shared" si="182"/>
        <v>12.5</v>
      </c>
      <c r="Q2895" t="s">
        <v>8324</v>
      </c>
      <c r="R2895" t="s">
        <v>8325</v>
      </c>
      <c r="S2895" s="12">
        <f t="shared" si="183"/>
        <v>41953.523090277777</v>
      </c>
      <c r="T2895" s="12">
        <f t="shared" si="18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4"/>
        <v>0</v>
      </c>
      <c r="P2896" s="7">
        <f t="shared" si="182"/>
        <v>0</v>
      </c>
      <c r="Q2896" t="s">
        <v>8324</v>
      </c>
      <c r="R2896" t="s">
        <v>8325</v>
      </c>
      <c r="S2896" s="12">
        <f t="shared" si="183"/>
        <v>42037.736284722225</v>
      </c>
      <c r="T2896" s="12">
        <f t="shared" si="18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4"/>
        <v>4.5999999999999999E-2</v>
      </c>
      <c r="P2897" s="7">
        <f t="shared" si="182"/>
        <v>5.75</v>
      </c>
      <c r="Q2897" t="s">
        <v>8324</v>
      </c>
      <c r="R2897" t="s">
        <v>8325</v>
      </c>
      <c r="S2897" s="12">
        <f t="shared" si="183"/>
        <v>41811.305462962962</v>
      </c>
      <c r="T2897" s="12">
        <f t="shared" si="18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4"/>
        <v>0.20833333333333334</v>
      </c>
      <c r="P2898" s="7">
        <f t="shared" si="182"/>
        <v>52.083333333333336</v>
      </c>
      <c r="Q2898" t="s">
        <v>8324</v>
      </c>
      <c r="R2898" t="s">
        <v>8325</v>
      </c>
      <c r="S2898" s="12">
        <f t="shared" si="183"/>
        <v>42701.658807870372</v>
      </c>
      <c r="T2898" s="12">
        <f t="shared" si="18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4"/>
        <v>4.583333333333333E-2</v>
      </c>
      <c r="P2899" s="7">
        <f t="shared" si="182"/>
        <v>183.33333333333334</v>
      </c>
      <c r="Q2899" t="s">
        <v>8324</v>
      </c>
      <c r="R2899" t="s">
        <v>8325</v>
      </c>
      <c r="S2899" s="12">
        <f t="shared" si="183"/>
        <v>42258.396504629629</v>
      </c>
      <c r="T2899" s="12">
        <f t="shared" si="18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4"/>
        <v>4.2133333333333335E-2</v>
      </c>
      <c r="P2900" s="7">
        <f t="shared" si="182"/>
        <v>26.333333333333332</v>
      </c>
      <c r="Q2900" t="s">
        <v>8324</v>
      </c>
      <c r="R2900" t="s">
        <v>8325</v>
      </c>
      <c r="S2900" s="12">
        <f t="shared" si="183"/>
        <v>42278.414965277778</v>
      </c>
      <c r="T2900" s="12">
        <f t="shared" si="18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4"/>
        <v>0</v>
      </c>
      <c r="P2901" s="7">
        <f t="shared" si="182"/>
        <v>0</v>
      </c>
      <c r="Q2901" t="s">
        <v>8324</v>
      </c>
      <c r="R2901" t="s">
        <v>8325</v>
      </c>
      <c r="S2901" s="12">
        <f t="shared" si="183"/>
        <v>42514.828217592592</v>
      </c>
      <c r="T2901" s="12">
        <f t="shared" si="18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4"/>
        <v>0.61909090909090914</v>
      </c>
      <c r="P2902" s="7">
        <f t="shared" si="182"/>
        <v>486.42857142857144</v>
      </c>
      <c r="Q2902" t="s">
        <v>8324</v>
      </c>
      <c r="R2902" t="s">
        <v>8325</v>
      </c>
      <c r="S2902" s="12">
        <f t="shared" si="183"/>
        <v>41829.984166666669</v>
      </c>
      <c r="T2902" s="12">
        <f t="shared" si="18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4"/>
        <v>8.0000000000000002E-3</v>
      </c>
      <c r="P2903" s="7">
        <f t="shared" si="182"/>
        <v>3</v>
      </c>
      <c r="Q2903" t="s">
        <v>8324</v>
      </c>
      <c r="R2903" t="s">
        <v>8325</v>
      </c>
      <c r="S2903" s="12">
        <f t="shared" si="183"/>
        <v>41982.654386574075</v>
      </c>
      <c r="T2903" s="12">
        <f t="shared" si="18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4"/>
        <v>1.6666666666666666E-4</v>
      </c>
      <c r="P2904" s="7">
        <f t="shared" si="182"/>
        <v>25</v>
      </c>
      <c r="Q2904" t="s">
        <v>8324</v>
      </c>
      <c r="R2904" t="s">
        <v>8325</v>
      </c>
      <c r="S2904" s="12">
        <f t="shared" si="183"/>
        <v>42210.189768518518</v>
      </c>
      <c r="T2904" s="12">
        <f t="shared" si="18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4"/>
        <v>7.7999999999999996E-3</v>
      </c>
      <c r="P2905" s="7">
        <f t="shared" si="182"/>
        <v>9.75</v>
      </c>
      <c r="Q2905" t="s">
        <v>8324</v>
      </c>
      <c r="R2905" t="s">
        <v>8325</v>
      </c>
      <c r="S2905" s="12">
        <f t="shared" si="183"/>
        <v>42195.916874999995</v>
      </c>
      <c r="T2905" s="12">
        <f t="shared" si="18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4"/>
        <v>0.05</v>
      </c>
      <c r="P2906" s="7">
        <f t="shared" si="182"/>
        <v>18.75</v>
      </c>
      <c r="Q2906" t="s">
        <v>8324</v>
      </c>
      <c r="R2906" t="s">
        <v>8325</v>
      </c>
      <c r="S2906" s="12">
        <f t="shared" si="183"/>
        <v>41940.717951388891</v>
      </c>
      <c r="T2906" s="12">
        <f t="shared" si="18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4"/>
        <v>0.17771428571428571</v>
      </c>
      <c r="P2907" s="7">
        <f t="shared" si="182"/>
        <v>36.588235294117645</v>
      </c>
      <c r="Q2907" t="s">
        <v>8324</v>
      </c>
      <c r="R2907" t="s">
        <v>8325</v>
      </c>
      <c r="S2907" s="12">
        <f t="shared" si="183"/>
        <v>42605.806863425925</v>
      </c>
      <c r="T2907" s="12">
        <f t="shared" si="18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4"/>
        <v>9.4166666666666662E-2</v>
      </c>
      <c r="P2908" s="7">
        <f t="shared" si="182"/>
        <v>80.714285714285708</v>
      </c>
      <c r="Q2908" t="s">
        <v>8324</v>
      </c>
      <c r="R2908" t="s">
        <v>8325</v>
      </c>
      <c r="S2908" s="12">
        <f t="shared" si="183"/>
        <v>42199.398912037039</v>
      </c>
      <c r="T2908" s="12">
        <f t="shared" si="18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4"/>
        <v>8.0000000000000004E-4</v>
      </c>
      <c r="P2909" s="7">
        <f t="shared" si="182"/>
        <v>1</v>
      </c>
      <c r="Q2909" t="s">
        <v>8324</v>
      </c>
      <c r="R2909" t="s">
        <v>8325</v>
      </c>
      <c r="S2909" s="12">
        <f t="shared" si="183"/>
        <v>42444.627743055549</v>
      </c>
      <c r="T2909" s="12">
        <f t="shared" si="185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4"/>
        <v>2.75E-2</v>
      </c>
      <c r="P2910" s="7">
        <f t="shared" si="182"/>
        <v>52.8</v>
      </c>
      <c r="Q2910" t="s">
        <v>8324</v>
      </c>
      <c r="R2910" t="s">
        <v>8325</v>
      </c>
      <c r="S2910" s="12">
        <f t="shared" si="183"/>
        <v>42499.481701388882</v>
      </c>
      <c r="T2910" s="12">
        <f t="shared" si="185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4"/>
        <v>1.1111111111111112E-4</v>
      </c>
      <c r="P2911" s="7">
        <f t="shared" si="182"/>
        <v>20</v>
      </c>
      <c r="Q2911" t="s">
        <v>8324</v>
      </c>
      <c r="R2911" t="s">
        <v>8325</v>
      </c>
      <c r="S2911" s="12">
        <f t="shared" si="183"/>
        <v>41929.016215277778</v>
      </c>
      <c r="T2911" s="12">
        <f t="shared" si="18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4"/>
        <v>3.3333333333333335E-5</v>
      </c>
      <c r="P2912" s="7">
        <f t="shared" si="182"/>
        <v>1</v>
      </c>
      <c r="Q2912" t="s">
        <v>8324</v>
      </c>
      <c r="R2912" t="s">
        <v>8325</v>
      </c>
      <c r="S2912" s="12">
        <f t="shared" si="183"/>
        <v>42107.591284722221</v>
      </c>
      <c r="T2912" s="12">
        <f t="shared" si="18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4"/>
        <v>0.36499999999999999</v>
      </c>
      <c r="P2913" s="7">
        <f t="shared" si="182"/>
        <v>46.928571428571431</v>
      </c>
      <c r="Q2913" t="s">
        <v>8324</v>
      </c>
      <c r="R2913" t="s">
        <v>8325</v>
      </c>
      <c r="S2913" s="12">
        <f t="shared" si="183"/>
        <v>42142.518819444449</v>
      </c>
      <c r="T2913" s="12">
        <f t="shared" si="18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4"/>
        <v>0.14058171745152354</v>
      </c>
      <c r="P2914" s="7">
        <f t="shared" si="182"/>
        <v>78.07692307692308</v>
      </c>
      <c r="Q2914" t="s">
        <v>8324</v>
      </c>
      <c r="R2914" t="s">
        <v>8325</v>
      </c>
      <c r="S2914" s="12">
        <f t="shared" si="183"/>
        <v>42353.881643518514</v>
      </c>
      <c r="T2914" s="12">
        <f t="shared" si="18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4"/>
        <v>2.0000000000000001E-4</v>
      </c>
      <c r="P2915" s="7">
        <f t="shared" si="182"/>
        <v>1</v>
      </c>
      <c r="Q2915" t="s">
        <v>8324</v>
      </c>
      <c r="R2915" t="s">
        <v>8325</v>
      </c>
      <c r="S2915" s="12">
        <f t="shared" si="183"/>
        <v>41828.672905092593</v>
      </c>
      <c r="T2915" s="12">
        <f t="shared" si="18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4"/>
        <v>4.0000000000000003E-5</v>
      </c>
      <c r="P2916" s="7">
        <f t="shared" si="182"/>
        <v>1</v>
      </c>
      <c r="Q2916" t="s">
        <v>8324</v>
      </c>
      <c r="R2916" t="s">
        <v>8325</v>
      </c>
      <c r="S2916" s="12">
        <f t="shared" si="183"/>
        <v>42017.657337962963</v>
      </c>
      <c r="T2916" s="12">
        <f t="shared" si="18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4"/>
        <v>0.61099999999999999</v>
      </c>
      <c r="P2917" s="7">
        <f t="shared" si="182"/>
        <v>203.66666666666666</v>
      </c>
      <c r="Q2917" t="s">
        <v>8324</v>
      </c>
      <c r="R2917" t="s">
        <v>8325</v>
      </c>
      <c r="S2917" s="12">
        <f t="shared" si="183"/>
        <v>42415.148032407407</v>
      </c>
      <c r="T2917" s="12">
        <f t="shared" si="18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4"/>
        <v>7.8378378378378383E-2</v>
      </c>
      <c r="P2918" s="7">
        <f t="shared" si="182"/>
        <v>20.714285714285715</v>
      </c>
      <c r="Q2918" t="s">
        <v>8324</v>
      </c>
      <c r="R2918" t="s">
        <v>8325</v>
      </c>
      <c r="S2918" s="12">
        <f t="shared" si="183"/>
        <v>41755.226724537039</v>
      </c>
      <c r="T2918" s="12">
        <f t="shared" si="18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4"/>
        <v>0.2185</v>
      </c>
      <c r="P2919" s="7">
        <f t="shared" si="182"/>
        <v>48.555555555555557</v>
      </c>
      <c r="Q2919" t="s">
        <v>8324</v>
      </c>
      <c r="R2919" t="s">
        <v>8325</v>
      </c>
      <c r="S2919" s="12">
        <f t="shared" si="183"/>
        <v>42244.984340277777</v>
      </c>
      <c r="T2919" s="12">
        <f t="shared" si="18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4"/>
        <v>0.27239999999999998</v>
      </c>
      <c r="P2920" s="7">
        <f t="shared" si="182"/>
        <v>68.099999999999994</v>
      </c>
      <c r="Q2920" t="s">
        <v>8324</v>
      </c>
      <c r="R2920" t="s">
        <v>8325</v>
      </c>
      <c r="S2920" s="12">
        <f t="shared" si="183"/>
        <v>42278.379710648151</v>
      </c>
      <c r="T2920" s="12">
        <f t="shared" si="18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4"/>
        <v>8.5000000000000006E-2</v>
      </c>
      <c r="P2921" s="7">
        <f t="shared" si="182"/>
        <v>8.5</v>
      </c>
      <c r="Q2921" t="s">
        <v>8324</v>
      </c>
      <c r="R2921" t="s">
        <v>8325</v>
      </c>
      <c r="S2921" s="12">
        <f t="shared" si="183"/>
        <v>41826.36954861111</v>
      </c>
      <c r="T2921" s="12">
        <f t="shared" si="18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4"/>
        <v>0.26840000000000003</v>
      </c>
      <c r="P2922" s="7">
        <f t="shared" si="182"/>
        <v>51.615384615384613</v>
      </c>
      <c r="Q2922" t="s">
        <v>8324</v>
      </c>
      <c r="R2922" t="s">
        <v>8325</v>
      </c>
      <c r="S2922" s="12">
        <f t="shared" si="183"/>
        <v>42058.542476851857</v>
      </c>
      <c r="T2922" s="12">
        <f t="shared" si="18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4"/>
        <v>1.29</v>
      </c>
      <c r="P2923" s="7">
        <f t="shared" si="182"/>
        <v>43</v>
      </c>
      <c r="Q2923" t="s">
        <v>8324</v>
      </c>
      <c r="R2923" t="s">
        <v>8325</v>
      </c>
      <c r="S2923" s="12">
        <f t="shared" si="183"/>
        <v>41877.636620370373</v>
      </c>
      <c r="T2923" s="12">
        <f t="shared" si="18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4"/>
        <v>1</v>
      </c>
      <c r="P2924" s="7">
        <f t="shared" si="182"/>
        <v>83.333333333333329</v>
      </c>
      <c r="Q2924" t="s">
        <v>8324</v>
      </c>
      <c r="R2924" t="s">
        <v>8359</v>
      </c>
      <c r="S2924" s="12">
        <f t="shared" si="183"/>
        <v>42097.624155092592</v>
      </c>
      <c r="T2924" s="12">
        <f t="shared" si="18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4"/>
        <v>1</v>
      </c>
      <c r="P2925" s="7">
        <f t="shared" si="182"/>
        <v>30</v>
      </c>
      <c r="Q2925" t="s">
        <v>8324</v>
      </c>
      <c r="R2925" t="s">
        <v>8359</v>
      </c>
      <c r="S2925" s="12">
        <f t="shared" si="183"/>
        <v>42012.90253472222</v>
      </c>
      <c r="T2925" s="12">
        <f t="shared" si="18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4"/>
        <v>1.032</v>
      </c>
      <c r="P2926" s="7">
        <f t="shared" si="182"/>
        <v>175.51020408163265</v>
      </c>
      <c r="Q2926" t="s">
        <v>8324</v>
      </c>
      <c r="R2926" t="s">
        <v>8359</v>
      </c>
      <c r="S2926" s="12">
        <f t="shared" si="183"/>
        <v>42103.306828703702</v>
      </c>
      <c r="T2926" s="12">
        <f t="shared" si="18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4"/>
        <v>1.0244597777777777</v>
      </c>
      <c r="P2927" s="7">
        <f t="shared" si="182"/>
        <v>231.66175879396985</v>
      </c>
      <c r="Q2927" t="s">
        <v>8324</v>
      </c>
      <c r="R2927" t="s">
        <v>8359</v>
      </c>
      <c r="S2927" s="12">
        <f t="shared" si="183"/>
        <v>41863.334120370368</v>
      </c>
      <c r="T2927" s="12">
        <f t="shared" si="185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4"/>
        <v>1.25</v>
      </c>
      <c r="P2928" s="7">
        <f t="shared" si="182"/>
        <v>75</v>
      </c>
      <c r="Q2928" t="s">
        <v>8324</v>
      </c>
      <c r="R2928" t="s">
        <v>8359</v>
      </c>
      <c r="S2928" s="12">
        <f t="shared" si="183"/>
        <v>42044.515960648147</v>
      </c>
      <c r="T2928" s="12">
        <f t="shared" si="18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4"/>
        <v>1.3083333333333333</v>
      </c>
      <c r="P2929" s="7">
        <f t="shared" si="182"/>
        <v>112.14285714285714</v>
      </c>
      <c r="Q2929" t="s">
        <v>8324</v>
      </c>
      <c r="R2929" t="s">
        <v>8359</v>
      </c>
      <c r="S2929" s="12">
        <f t="shared" si="183"/>
        <v>41806.419317129628</v>
      </c>
      <c r="T2929" s="12">
        <f t="shared" si="18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4"/>
        <v>1</v>
      </c>
      <c r="P2930" s="7">
        <f t="shared" si="182"/>
        <v>41.666666666666664</v>
      </c>
      <c r="Q2930" t="s">
        <v>8324</v>
      </c>
      <c r="R2930" t="s">
        <v>8359</v>
      </c>
      <c r="S2930" s="12">
        <f t="shared" si="183"/>
        <v>42403.748217592598</v>
      </c>
      <c r="T2930" s="12">
        <f t="shared" si="18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4"/>
        <v>1.02069375</v>
      </c>
      <c r="P2931" s="7">
        <f t="shared" si="182"/>
        <v>255.17343750000001</v>
      </c>
      <c r="Q2931" t="s">
        <v>8324</v>
      </c>
      <c r="R2931" t="s">
        <v>8359</v>
      </c>
      <c r="S2931" s="12">
        <f t="shared" si="183"/>
        <v>41754.314328703702</v>
      </c>
      <c r="T2931" s="12">
        <f t="shared" si="18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4"/>
        <v>1.0092000000000001</v>
      </c>
      <c r="P2932" s="7">
        <f t="shared" si="182"/>
        <v>162.7741935483871</v>
      </c>
      <c r="Q2932" t="s">
        <v>8324</v>
      </c>
      <c r="R2932" t="s">
        <v>8359</v>
      </c>
      <c r="S2932" s="12">
        <f t="shared" si="183"/>
        <v>42101.334074074075</v>
      </c>
      <c r="T2932" s="12">
        <f t="shared" si="18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4"/>
        <v>1.06</v>
      </c>
      <c r="P2933" s="7">
        <f t="shared" si="182"/>
        <v>88.333333333333329</v>
      </c>
      <c r="Q2933" t="s">
        <v>8324</v>
      </c>
      <c r="R2933" t="s">
        <v>8359</v>
      </c>
      <c r="S2933" s="12">
        <f t="shared" si="183"/>
        <v>41872.041238425925</v>
      </c>
      <c r="T2933" s="12">
        <f t="shared" si="18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4"/>
        <v>1.0509677419354839</v>
      </c>
      <c r="P2934" s="7">
        <f t="shared" si="182"/>
        <v>85.736842105263165</v>
      </c>
      <c r="Q2934" t="s">
        <v>8324</v>
      </c>
      <c r="R2934" t="s">
        <v>8359</v>
      </c>
      <c r="S2934" s="12">
        <f t="shared" si="183"/>
        <v>42024.914780092593</v>
      </c>
      <c r="T2934" s="12">
        <f t="shared" si="18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4"/>
        <v>1.0276000000000001</v>
      </c>
      <c r="P2935" s="7">
        <f t="shared" si="182"/>
        <v>47.574074074074076</v>
      </c>
      <c r="Q2935" t="s">
        <v>8324</v>
      </c>
      <c r="R2935" t="s">
        <v>8359</v>
      </c>
      <c r="S2935" s="12">
        <f t="shared" si="183"/>
        <v>42495.706631944442</v>
      </c>
      <c r="T2935" s="12">
        <f t="shared" si="18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4"/>
        <v>1.08</v>
      </c>
      <c r="P2936" s="7">
        <f t="shared" si="182"/>
        <v>72.972972972972968</v>
      </c>
      <c r="Q2936" t="s">
        <v>8324</v>
      </c>
      <c r="R2936" t="s">
        <v>8359</v>
      </c>
      <c r="S2936" s="12">
        <f t="shared" si="183"/>
        <v>41775.386157407411</v>
      </c>
      <c r="T2936" s="12">
        <f t="shared" si="18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4"/>
        <v>1.0088571428571429</v>
      </c>
      <c r="P2937" s="7">
        <f t="shared" si="182"/>
        <v>90.538461538461533</v>
      </c>
      <c r="Q2937" t="s">
        <v>8324</v>
      </c>
      <c r="R2937" t="s">
        <v>8359</v>
      </c>
      <c r="S2937" s="12">
        <f t="shared" si="183"/>
        <v>42553.333425925928</v>
      </c>
      <c r="T2937" s="12">
        <f t="shared" si="18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4"/>
        <v>1.28</v>
      </c>
      <c r="P2938" s="7">
        <f t="shared" si="182"/>
        <v>37.647058823529413</v>
      </c>
      <c r="Q2938" t="s">
        <v>8324</v>
      </c>
      <c r="R2938" t="s">
        <v>8359</v>
      </c>
      <c r="S2938" s="12">
        <f t="shared" si="183"/>
        <v>41912.400729166664</v>
      </c>
      <c r="T2938" s="12">
        <f t="shared" si="18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4"/>
        <v>1.3333333333333333</v>
      </c>
      <c r="P2939" s="7">
        <f t="shared" si="182"/>
        <v>36.363636363636367</v>
      </c>
      <c r="Q2939" t="s">
        <v>8324</v>
      </c>
      <c r="R2939" t="s">
        <v>8359</v>
      </c>
      <c r="S2939" s="12">
        <f t="shared" si="183"/>
        <v>41803.207326388889</v>
      </c>
      <c r="T2939" s="12">
        <f t="shared" si="18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4"/>
        <v>1.0137499999999999</v>
      </c>
      <c r="P2940" s="7">
        <f t="shared" si="182"/>
        <v>126.71875</v>
      </c>
      <c r="Q2940" t="s">
        <v>8324</v>
      </c>
      <c r="R2940" t="s">
        <v>8359</v>
      </c>
      <c r="S2940" s="12">
        <f t="shared" si="183"/>
        <v>42004.453865740739</v>
      </c>
      <c r="T2940" s="12">
        <f t="shared" si="18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4"/>
        <v>1.0287500000000001</v>
      </c>
      <c r="P2941" s="7">
        <f t="shared" si="182"/>
        <v>329.2</v>
      </c>
      <c r="Q2941" t="s">
        <v>8324</v>
      </c>
      <c r="R2941" t="s">
        <v>8359</v>
      </c>
      <c r="S2941" s="12">
        <f t="shared" si="183"/>
        <v>41845.559166666666</v>
      </c>
      <c r="T2941" s="12">
        <f t="shared" si="18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4"/>
        <v>1.0724</v>
      </c>
      <c r="P2942" s="7">
        <f t="shared" si="182"/>
        <v>81.242424242424249</v>
      </c>
      <c r="Q2942" t="s">
        <v>8324</v>
      </c>
      <c r="R2942" t="s">
        <v>8359</v>
      </c>
      <c r="S2942" s="12">
        <f t="shared" si="183"/>
        <v>41982.523356481484</v>
      </c>
      <c r="T2942" s="12">
        <f t="shared" si="18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4"/>
        <v>4.0000000000000003E-5</v>
      </c>
      <c r="P2943" s="7">
        <f t="shared" si="182"/>
        <v>1</v>
      </c>
      <c r="Q2943" t="s">
        <v>8324</v>
      </c>
      <c r="R2943" t="s">
        <v>8359</v>
      </c>
      <c r="S2943" s="12">
        <f t="shared" si="183"/>
        <v>42034.710127314815</v>
      </c>
      <c r="T2943" s="12">
        <f t="shared" si="18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4"/>
        <v>0.20424999999999999</v>
      </c>
      <c r="P2944" s="7">
        <f t="shared" si="182"/>
        <v>202.22772277227722</v>
      </c>
      <c r="Q2944" t="s">
        <v>8324</v>
      </c>
      <c r="R2944" t="s">
        <v>8357</v>
      </c>
      <c r="S2944" s="12">
        <f t="shared" si="183"/>
        <v>42334.553923611107</v>
      </c>
      <c r="T2944" s="12">
        <f t="shared" si="18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4"/>
        <v>0</v>
      </c>
      <c r="P2945" s="7">
        <f t="shared" ref="P2945:P3008" si="186">IFERROR(E2945/L2945,0)</f>
        <v>0</v>
      </c>
      <c r="Q2945" t="s">
        <v>8324</v>
      </c>
      <c r="R2945" t="s">
        <v>8357</v>
      </c>
      <c r="S2945" s="12">
        <f t="shared" si="183"/>
        <v>42076.879398148143</v>
      </c>
      <c r="T2945" s="12">
        <f t="shared" si="18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4"/>
        <v>0.01</v>
      </c>
      <c r="P2946" s="7">
        <f t="shared" si="186"/>
        <v>100</v>
      </c>
      <c r="Q2946" t="s">
        <v>8324</v>
      </c>
      <c r="R2946" t="s">
        <v>8357</v>
      </c>
      <c r="S2946" s="12">
        <f t="shared" si="183"/>
        <v>42132.6643287037</v>
      </c>
      <c r="T2946" s="12">
        <f t="shared" si="18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>
        <f t="shared" si="186"/>
        <v>0</v>
      </c>
      <c r="Q2947" t="s">
        <v>8324</v>
      </c>
      <c r="R2947" t="s">
        <v>8357</v>
      </c>
      <c r="S2947" s="12">
        <f t="shared" ref="S2947:T3010" si="187">(((J2947/60)/60)/24)+DATE(1970,1,1)+(-6/24)</f>
        <v>42117.889583333337</v>
      </c>
      <c r="T2947" s="12">
        <f t="shared" si="185"/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6"/>
        <v>1</v>
      </c>
      <c r="Q2948" t="s">
        <v>8324</v>
      </c>
      <c r="R2948" t="s">
        <v>8357</v>
      </c>
      <c r="S2948" s="12">
        <f t="shared" si="187"/>
        <v>42567.281157407408</v>
      </c>
      <c r="T2948" s="12">
        <f t="shared" si="185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6"/>
        <v>82.461538461538467</v>
      </c>
      <c r="Q2949" t="s">
        <v>8324</v>
      </c>
      <c r="R2949" t="s">
        <v>8357</v>
      </c>
      <c r="S2949" s="12">
        <f t="shared" si="187"/>
        <v>42649.312118055561</v>
      </c>
      <c r="T2949" s="12">
        <f t="shared" si="185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6"/>
        <v>2.6666666666666665</v>
      </c>
      <c r="Q2950" t="s">
        <v>8324</v>
      </c>
      <c r="R2950" t="s">
        <v>8357</v>
      </c>
      <c r="S2950" s="12">
        <f t="shared" si="187"/>
        <v>42097.399224537032</v>
      </c>
      <c r="T2950" s="12">
        <f t="shared" si="185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ref="O2951:O3014" si="188">(E2951/D2951)</f>
        <v>2.5000000000000001E-2</v>
      </c>
      <c r="P2951" s="7">
        <f t="shared" si="186"/>
        <v>12.5</v>
      </c>
      <c r="Q2951" t="s">
        <v>8324</v>
      </c>
      <c r="R2951" t="s">
        <v>8357</v>
      </c>
      <c r="S2951" s="12">
        <f t="shared" si="187"/>
        <v>42297.573113425926</v>
      </c>
      <c r="T2951" s="12">
        <f t="shared" si="185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8"/>
        <v>0</v>
      </c>
      <c r="P2952" s="7">
        <f t="shared" si="186"/>
        <v>0</v>
      </c>
      <c r="Q2952" t="s">
        <v>8324</v>
      </c>
      <c r="R2952" t="s">
        <v>8357</v>
      </c>
      <c r="S2952" s="12">
        <f t="shared" si="187"/>
        <v>42362.11518518519</v>
      </c>
      <c r="T2952" s="12">
        <f t="shared" si="185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8"/>
        <v>2.1919999999999999E-2</v>
      </c>
      <c r="P2953" s="7">
        <f t="shared" si="186"/>
        <v>18.896551724137932</v>
      </c>
      <c r="Q2953" t="s">
        <v>8324</v>
      </c>
      <c r="R2953" t="s">
        <v>8357</v>
      </c>
      <c r="S2953" s="12">
        <f t="shared" si="187"/>
        <v>41872.552928240737</v>
      </c>
      <c r="T2953" s="12">
        <f t="shared" ref="T2953:T3016" si="189">(((I2953/60)/60)/24)+DATE(1970,1,1)+(-6/24)</f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8"/>
        <v>8.0250000000000002E-2</v>
      </c>
      <c r="P2954" s="7">
        <f t="shared" si="186"/>
        <v>200.625</v>
      </c>
      <c r="Q2954" t="s">
        <v>8324</v>
      </c>
      <c r="R2954" t="s">
        <v>8357</v>
      </c>
      <c r="S2954" s="12">
        <f t="shared" si="187"/>
        <v>42628.440266203703</v>
      </c>
      <c r="T2954" s="12">
        <f t="shared" si="189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8"/>
        <v>1.5125E-3</v>
      </c>
      <c r="P2955" s="7">
        <f t="shared" si="186"/>
        <v>201.66666666666666</v>
      </c>
      <c r="Q2955" t="s">
        <v>8324</v>
      </c>
      <c r="R2955" t="s">
        <v>8357</v>
      </c>
      <c r="S2955" s="12">
        <f t="shared" si="187"/>
        <v>42255.541909722218</v>
      </c>
      <c r="T2955" s="12">
        <f t="shared" si="189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8"/>
        <v>0</v>
      </c>
      <c r="P2956" s="7">
        <f t="shared" si="186"/>
        <v>0</v>
      </c>
      <c r="Q2956" t="s">
        <v>8324</v>
      </c>
      <c r="R2956" t="s">
        <v>8357</v>
      </c>
      <c r="S2956" s="12">
        <f t="shared" si="187"/>
        <v>42790.333368055552</v>
      </c>
      <c r="T2956" s="12">
        <f t="shared" si="189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8"/>
        <v>0.59583333333333333</v>
      </c>
      <c r="P2957" s="7">
        <f t="shared" si="186"/>
        <v>65</v>
      </c>
      <c r="Q2957" t="s">
        <v>8324</v>
      </c>
      <c r="R2957" t="s">
        <v>8357</v>
      </c>
      <c r="S2957" s="12">
        <f t="shared" si="187"/>
        <v>42141.491307870368</v>
      </c>
      <c r="T2957" s="12">
        <f t="shared" si="189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8"/>
        <v>0.16734177215189874</v>
      </c>
      <c r="P2958" s="7">
        <f t="shared" si="186"/>
        <v>66.099999999999994</v>
      </c>
      <c r="Q2958" t="s">
        <v>8324</v>
      </c>
      <c r="R2958" t="s">
        <v>8357</v>
      </c>
      <c r="S2958" s="12">
        <f t="shared" si="187"/>
        <v>42464.708912037036</v>
      </c>
      <c r="T2958" s="12">
        <f t="shared" si="189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8"/>
        <v>1.8666666666666668E-2</v>
      </c>
      <c r="P2959" s="7">
        <f t="shared" si="186"/>
        <v>93.333333333333329</v>
      </c>
      <c r="Q2959" t="s">
        <v>8324</v>
      </c>
      <c r="R2959" t="s">
        <v>8357</v>
      </c>
      <c r="S2959" s="12">
        <f t="shared" si="187"/>
        <v>42030.761249999996</v>
      </c>
      <c r="T2959" s="12">
        <f t="shared" si="189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8"/>
        <v>0</v>
      </c>
      <c r="P2960" s="7">
        <f t="shared" si="186"/>
        <v>0</v>
      </c>
      <c r="Q2960" t="s">
        <v>8324</v>
      </c>
      <c r="R2960" t="s">
        <v>8357</v>
      </c>
      <c r="S2960" s="12">
        <f t="shared" si="187"/>
        <v>42438.529131944444</v>
      </c>
      <c r="T2960" s="12">
        <f t="shared" si="189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8"/>
        <v>0</v>
      </c>
      <c r="P2961" s="7">
        <f t="shared" si="186"/>
        <v>0</v>
      </c>
      <c r="Q2961" t="s">
        <v>8324</v>
      </c>
      <c r="R2961" t="s">
        <v>8357</v>
      </c>
      <c r="S2961" s="12">
        <f t="shared" si="187"/>
        <v>42497.758391203708</v>
      </c>
      <c r="T2961" s="12">
        <f t="shared" si="189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8"/>
        <v>0</v>
      </c>
      <c r="P2962" s="7">
        <f t="shared" si="186"/>
        <v>0</v>
      </c>
      <c r="Q2962" t="s">
        <v>8324</v>
      </c>
      <c r="R2962" t="s">
        <v>8357</v>
      </c>
      <c r="S2962" s="12">
        <f t="shared" si="187"/>
        <v>41863.507210648146</v>
      </c>
      <c r="T2962" s="12">
        <f t="shared" si="189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8"/>
        <v>1.0962000000000001</v>
      </c>
      <c r="P2963" s="7">
        <f t="shared" si="186"/>
        <v>50.75</v>
      </c>
      <c r="Q2963" t="s">
        <v>8324</v>
      </c>
      <c r="R2963" t="s">
        <v>8357</v>
      </c>
      <c r="S2963" s="12">
        <f t="shared" si="187"/>
        <v>42060.962488425925</v>
      </c>
      <c r="T2963" s="12">
        <f t="shared" si="189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8"/>
        <v>1.218</v>
      </c>
      <c r="P2964" s="7">
        <f t="shared" si="186"/>
        <v>60.9</v>
      </c>
      <c r="Q2964" t="s">
        <v>8324</v>
      </c>
      <c r="R2964" t="s">
        <v>8325</v>
      </c>
      <c r="S2964" s="12">
        <f t="shared" si="187"/>
        <v>42035.99428240741</v>
      </c>
      <c r="T2964" s="12">
        <f t="shared" si="189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8"/>
        <v>1.0685</v>
      </c>
      <c r="P2965" s="7">
        <f t="shared" si="186"/>
        <v>109.03061224489795</v>
      </c>
      <c r="Q2965" t="s">
        <v>8324</v>
      </c>
      <c r="R2965" t="s">
        <v>8325</v>
      </c>
      <c r="S2965" s="12">
        <f t="shared" si="187"/>
        <v>42157.220185185186</v>
      </c>
      <c r="T2965" s="12">
        <f t="shared" si="189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8"/>
        <v>1.0071379999999999</v>
      </c>
      <c r="P2966" s="7">
        <f t="shared" si="186"/>
        <v>25.692295918367346</v>
      </c>
      <c r="Q2966" t="s">
        <v>8324</v>
      </c>
      <c r="R2966" t="s">
        <v>8325</v>
      </c>
      <c r="S2966" s="12">
        <f t="shared" si="187"/>
        <v>41827.659942129627</v>
      </c>
      <c r="T2966" s="12">
        <f t="shared" si="189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8"/>
        <v>1.0900000000000001</v>
      </c>
      <c r="P2967" s="7">
        <f t="shared" si="186"/>
        <v>41.92307692307692</v>
      </c>
      <c r="Q2967" t="s">
        <v>8324</v>
      </c>
      <c r="R2967" t="s">
        <v>8325</v>
      </c>
      <c r="S2967" s="12">
        <f t="shared" si="187"/>
        <v>42162.479548611111</v>
      </c>
      <c r="T2967" s="12">
        <f t="shared" si="189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8"/>
        <v>1.1363000000000001</v>
      </c>
      <c r="P2968" s="7">
        <f t="shared" si="186"/>
        <v>88.7734375</v>
      </c>
      <c r="Q2968" t="s">
        <v>8324</v>
      </c>
      <c r="R2968" t="s">
        <v>8325</v>
      </c>
      <c r="S2968" s="12">
        <f t="shared" si="187"/>
        <v>42233.488564814819</v>
      </c>
      <c r="T2968" s="12">
        <f t="shared" si="189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8"/>
        <v>1.1392</v>
      </c>
      <c r="P2969" s="7">
        <f t="shared" si="186"/>
        <v>80.225352112676063</v>
      </c>
      <c r="Q2969" t="s">
        <v>8324</v>
      </c>
      <c r="R2969" t="s">
        <v>8325</v>
      </c>
      <c r="S2969" s="12">
        <f t="shared" si="187"/>
        <v>42041.947824074072</v>
      </c>
      <c r="T2969" s="12">
        <f t="shared" si="189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8"/>
        <v>1.06</v>
      </c>
      <c r="P2970" s="7">
        <f t="shared" si="186"/>
        <v>78.936170212765958</v>
      </c>
      <c r="Q2970" t="s">
        <v>8324</v>
      </c>
      <c r="R2970" t="s">
        <v>8325</v>
      </c>
      <c r="S2970" s="12">
        <f t="shared" si="187"/>
        <v>42585.273842592593</v>
      </c>
      <c r="T2970" s="12">
        <f t="shared" si="189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8"/>
        <v>1.625</v>
      </c>
      <c r="P2971" s="7">
        <f t="shared" si="186"/>
        <v>95.588235294117652</v>
      </c>
      <c r="Q2971" t="s">
        <v>8324</v>
      </c>
      <c r="R2971" t="s">
        <v>8325</v>
      </c>
      <c r="S2971" s="12">
        <f t="shared" si="187"/>
        <v>42097.536493055552</v>
      </c>
      <c r="T2971" s="12">
        <f t="shared" si="189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8"/>
        <v>1.06</v>
      </c>
      <c r="P2972" s="7">
        <f t="shared" si="186"/>
        <v>69.890109890109883</v>
      </c>
      <c r="Q2972" t="s">
        <v>8324</v>
      </c>
      <c r="R2972" t="s">
        <v>8325</v>
      </c>
      <c r="S2972" s="12">
        <f t="shared" si="187"/>
        <v>41808.419571759259</v>
      </c>
      <c r="T2972" s="12">
        <f t="shared" si="189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8"/>
        <v>1.0015624999999999</v>
      </c>
      <c r="P2973" s="7">
        <f t="shared" si="186"/>
        <v>74.534883720930239</v>
      </c>
      <c r="Q2973" t="s">
        <v>8324</v>
      </c>
      <c r="R2973" t="s">
        <v>8325</v>
      </c>
      <c r="S2973" s="12">
        <f t="shared" si="187"/>
        <v>41852.408310185187</v>
      </c>
      <c r="T2973" s="12">
        <f t="shared" si="189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8"/>
        <v>1.0535000000000001</v>
      </c>
      <c r="P2974" s="7">
        <f t="shared" si="186"/>
        <v>123.94117647058823</v>
      </c>
      <c r="Q2974" t="s">
        <v>8324</v>
      </c>
      <c r="R2974" t="s">
        <v>8325</v>
      </c>
      <c r="S2974" s="12">
        <f t="shared" si="187"/>
        <v>42693.860185185185</v>
      </c>
      <c r="T2974" s="12">
        <f t="shared" si="189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8"/>
        <v>1.748</v>
      </c>
      <c r="P2975" s="7">
        <f t="shared" si="186"/>
        <v>264.84848484848487</v>
      </c>
      <c r="Q2975" t="s">
        <v>8324</v>
      </c>
      <c r="R2975" t="s">
        <v>8325</v>
      </c>
      <c r="S2975" s="12">
        <f t="shared" si="187"/>
        <v>42341.568379629629</v>
      </c>
      <c r="T2975" s="12">
        <f t="shared" si="189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8"/>
        <v>1.02</v>
      </c>
      <c r="P2976" s="7">
        <f t="shared" si="186"/>
        <v>58.620689655172413</v>
      </c>
      <c r="Q2976" t="s">
        <v>8324</v>
      </c>
      <c r="R2976" t="s">
        <v>8325</v>
      </c>
      <c r="S2976" s="12">
        <f t="shared" si="187"/>
        <v>41879.811006944445</v>
      </c>
      <c r="T2976" s="12">
        <f t="shared" si="189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8"/>
        <v>1.00125</v>
      </c>
      <c r="P2977" s="7">
        <f t="shared" si="186"/>
        <v>70.884955752212392</v>
      </c>
      <c r="Q2977" t="s">
        <v>8324</v>
      </c>
      <c r="R2977" t="s">
        <v>8325</v>
      </c>
      <c r="S2977" s="12">
        <f t="shared" si="187"/>
        <v>41941.433865740742</v>
      </c>
      <c r="T2977" s="12">
        <f t="shared" si="189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8"/>
        <v>1.7142857142857142</v>
      </c>
      <c r="P2978" s="7">
        <f t="shared" si="186"/>
        <v>8.5714285714285712</v>
      </c>
      <c r="Q2978" t="s">
        <v>8324</v>
      </c>
      <c r="R2978" t="s">
        <v>8325</v>
      </c>
      <c r="S2978" s="12">
        <f t="shared" si="187"/>
        <v>42425.480671296296</v>
      </c>
      <c r="T2978" s="12">
        <f t="shared" si="189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8"/>
        <v>1.1356666666666666</v>
      </c>
      <c r="P2979" s="7">
        <f t="shared" si="186"/>
        <v>113.56666666666666</v>
      </c>
      <c r="Q2979" t="s">
        <v>8324</v>
      </c>
      <c r="R2979" t="s">
        <v>8325</v>
      </c>
      <c r="S2979" s="12">
        <f t="shared" si="187"/>
        <v>42026.63118055556</v>
      </c>
      <c r="T2979" s="12">
        <f t="shared" si="189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8"/>
        <v>1.2946666666666666</v>
      </c>
      <c r="P2980" s="7">
        <f t="shared" si="186"/>
        <v>60.6875</v>
      </c>
      <c r="Q2980" t="s">
        <v>8324</v>
      </c>
      <c r="R2980" t="s">
        <v>8325</v>
      </c>
      <c r="S2980" s="12">
        <f t="shared" si="187"/>
        <v>41922.390590277777</v>
      </c>
      <c r="T2980" s="12">
        <f t="shared" si="189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8"/>
        <v>1.014</v>
      </c>
      <c r="P2981" s="7">
        <f t="shared" si="186"/>
        <v>110.21739130434783</v>
      </c>
      <c r="Q2981" t="s">
        <v>8324</v>
      </c>
      <c r="R2981" t="s">
        <v>8325</v>
      </c>
      <c r="S2981" s="12">
        <f t="shared" si="187"/>
        <v>41993.574340277773</v>
      </c>
      <c r="T2981" s="12">
        <f t="shared" si="189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8"/>
        <v>1.0916666666666666</v>
      </c>
      <c r="P2982" s="7">
        <f t="shared" si="186"/>
        <v>136.45833333333334</v>
      </c>
      <c r="Q2982" t="s">
        <v>8324</v>
      </c>
      <c r="R2982" t="s">
        <v>8325</v>
      </c>
      <c r="S2982" s="12">
        <f t="shared" si="187"/>
        <v>42219.665856481486</v>
      </c>
      <c r="T2982" s="12">
        <f t="shared" si="189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8"/>
        <v>1.28925</v>
      </c>
      <c r="P2983" s="7">
        <f t="shared" si="186"/>
        <v>53.164948453608247</v>
      </c>
      <c r="Q2983" t="s">
        <v>8324</v>
      </c>
      <c r="R2983" t="s">
        <v>8325</v>
      </c>
      <c r="S2983" s="12">
        <f t="shared" si="187"/>
        <v>42225.309675925921</v>
      </c>
      <c r="T2983" s="12">
        <f t="shared" si="189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8"/>
        <v>1.0206</v>
      </c>
      <c r="P2984" s="7">
        <f t="shared" si="186"/>
        <v>86.491525423728817</v>
      </c>
      <c r="Q2984" t="s">
        <v>8324</v>
      </c>
      <c r="R2984" t="s">
        <v>8357</v>
      </c>
      <c r="S2984" s="12">
        <f t="shared" si="187"/>
        <v>42381.436840277776</v>
      </c>
      <c r="T2984" s="12">
        <f t="shared" si="189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8"/>
        <v>1.465395775862069</v>
      </c>
      <c r="P2985" s="7">
        <f t="shared" si="186"/>
        <v>155.23827397260274</v>
      </c>
      <c r="Q2985" t="s">
        <v>8324</v>
      </c>
      <c r="R2985" t="s">
        <v>8357</v>
      </c>
      <c r="S2985" s="12">
        <f t="shared" si="187"/>
        <v>41894.382361111115</v>
      </c>
      <c r="T2985" s="12">
        <f t="shared" si="189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8"/>
        <v>1.00352</v>
      </c>
      <c r="P2986" s="7">
        <f t="shared" si="186"/>
        <v>115.08256880733946</v>
      </c>
      <c r="Q2986" t="s">
        <v>8324</v>
      </c>
      <c r="R2986" t="s">
        <v>8357</v>
      </c>
      <c r="S2986" s="12">
        <f t="shared" si="187"/>
        <v>42576.028715277775</v>
      </c>
      <c r="T2986" s="12">
        <f t="shared" si="189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8"/>
        <v>1.2164999999999999</v>
      </c>
      <c r="P2987" s="7">
        <f t="shared" si="186"/>
        <v>109.5945945945946</v>
      </c>
      <c r="Q2987" t="s">
        <v>8324</v>
      </c>
      <c r="R2987" t="s">
        <v>8357</v>
      </c>
      <c r="S2987" s="12">
        <f t="shared" si="187"/>
        <v>42654.723703703698</v>
      </c>
      <c r="T2987" s="12">
        <f t="shared" si="189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8"/>
        <v>1.0549999999999999</v>
      </c>
      <c r="P2988" s="7">
        <f t="shared" si="186"/>
        <v>45.214285714285715</v>
      </c>
      <c r="Q2988" t="s">
        <v>8324</v>
      </c>
      <c r="R2988" t="s">
        <v>8357</v>
      </c>
      <c r="S2988" s="12">
        <f t="shared" si="187"/>
        <v>42431.250069444446</v>
      </c>
      <c r="T2988" s="12">
        <f t="shared" si="189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8"/>
        <v>1.1040080000000001</v>
      </c>
      <c r="P2989" s="7">
        <f t="shared" si="186"/>
        <v>104.15169811320754</v>
      </c>
      <c r="Q2989" t="s">
        <v>8324</v>
      </c>
      <c r="R2989" t="s">
        <v>8357</v>
      </c>
      <c r="S2989" s="12">
        <f t="shared" si="187"/>
        <v>42627.057303240741</v>
      </c>
      <c r="T2989" s="12">
        <f t="shared" si="189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8"/>
        <v>1</v>
      </c>
      <c r="P2990" s="7">
        <f t="shared" si="186"/>
        <v>35.714285714285715</v>
      </c>
      <c r="Q2990" t="s">
        <v>8324</v>
      </c>
      <c r="R2990" t="s">
        <v>8357</v>
      </c>
      <c r="S2990" s="12">
        <f t="shared" si="187"/>
        <v>42511.112048611118</v>
      </c>
      <c r="T2990" s="12">
        <f t="shared" si="189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8"/>
        <v>1.76535</v>
      </c>
      <c r="P2991" s="7">
        <f t="shared" si="186"/>
        <v>96.997252747252745</v>
      </c>
      <c r="Q2991" t="s">
        <v>8324</v>
      </c>
      <c r="R2991" t="s">
        <v>8357</v>
      </c>
      <c r="S2991" s="12">
        <f t="shared" si="187"/>
        <v>42336.77039351852</v>
      </c>
      <c r="T2991" s="12">
        <f t="shared" si="189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8"/>
        <v>1</v>
      </c>
      <c r="P2992" s="7">
        <f t="shared" si="186"/>
        <v>370.37037037037038</v>
      </c>
      <c r="Q2992" t="s">
        <v>8324</v>
      </c>
      <c r="R2992" t="s">
        <v>8357</v>
      </c>
      <c r="S2992" s="12">
        <f t="shared" si="187"/>
        <v>42341.32430555555</v>
      </c>
      <c r="T2992" s="12">
        <f t="shared" si="189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8"/>
        <v>1.0329411764705883</v>
      </c>
      <c r="P2993" s="7">
        <f t="shared" si="186"/>
        <v>94.408602150537632</v>
      </c>
      <c r="Q2993" t="s">
        <v>8324</v>
      </c>
      <c r="R2993" t="s">
        <v>8357</v>
      </c>
      <c r="S2993" s="12">
        <f t="shared" si="187"/>
        <v>42740.587152777778</v>
      </c>
      <c r="T2993" s="12">
        <f t="shared" si="189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8"/>
        <v>1.0449999999999999</v>
      </c>
      <c r="P2994" s="7">
        <f t="shared" si="186"/>
        <v>48.984375</v>
      </c>
      <c r="Q2994" t="s">
        <v>8324</v>
      </c>
      <c r="R2994" t="s">
        <v>8357</v>
      </c>
      <c r="S2994" s="12">
        <f t="shared" si="187"/>
        <v>42622.517476851848</v>
      </c>
      <c r="T2994" s="12">
        <f t="shared" si="189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8"/>
        <v>1.0029999999999999</v>
      </c>
      <c r="P2995" s="7">
        <f t="shared" si="186"/>
        <v>45.590909090909093</v>
      </c>
      <c r="Q2995" t="s">
        <v>8324</v>
      </c>
      <c r="R2995" t="s">
        <v>8357</v>
      </c>
      <c r="S2995" s="12">
        <f t="shared" si="187"/>
        <v>42390.588738425926</v>
      </c>
      <c r="T2995" s="12">
        <f t="shared" si="189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8"/>
        <v>4.577466666666667</v>
      </c>
      <c r="P2996" s="7">
        <f t="shared" si="186"/>
        <v>23.275254237288134</v>
      </c>
      <c r="Q2996" t="s">
        <v>8324</v>
      </c>
      <c r="R2996" t="s">
        <v>8357</v>
      </c>
      <c r="S2996" s="12">
        <f t="shared" si="187"/>
        <v>41885.228842592594</v>
      </c>
      <c r="T2996" s="12">
        <f t="shared" si="189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8"/>
        <v>1.0496000000000001</v>
      </c>
      <c r="P2997" s="7">
        <f t="shared" si="186"/>
        <v>63.2289156626506</v>
      </c>
      <c r="Q2997" t="s">
        <v>8324</v>
      </c>
      <c r="R2997" t="s">
        <v>8357</v>
      </c>
      <c r="S2997" s="12">
        <f t="shared" si="187"/>
        <v>42724.415173611109</v>
      </c>
      <c r="T2997" s="12">
        <f t="shared" si="189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8"/>
        <v>1.7194285714285715</v>
      </c>
      <c r="P2998" s="7">
        <f t="shared" si="186"/>
        <v>153.5204081632653</v>
      </c>
      <c r="Q2998" t="s">
        <v>8324</v>
      </c>
      <c r="R2998" t="s">
        <v>8357</v>
      </c>
      <c r="S2998" s="12">
        <f t="shared" si="187"/>
        <v>42090.662500000006</v>
      </c>
      <c r="T2998" s="12">
        <f t="shared" si="189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8"/>
        <v>1.0373000000000001</v>
      </c>
      <c r="P2999" s="7">
        <f t="shared" si="186"/>
        <v>90.2</v>
      </c>
      <c r="Q2999" t="s">
        <v>8324</v>
      </c>
      <c r="R2999" t="s">
        <v>8357</v>
      </c>
      <c r="S2999" s="12">
        <f t="shared" si="187"/>
        <v>42775.483715277776</v>
      </c>
      <c r="T2999" s="12">
        <f t="shared" si="189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8"/>
        <v>1.0302899999999999</v>
      </c>
      <c r="P3000" s="7">
        <f t="shared" si="186"/>
        <v>118.97113163972287</v>
      </c>
      <c r="Q3000" t="s">
        <v>8324</v>
      </c>
      <c r="R3000" t="s">
        <v>8357</v>
      </c>
      <c r="S3000" s="12">
        <f t="shared" si="187"/>
        <v>41777.943622685183</v>
      </c>
      <c r="T3000" s="12">
        <f t="shared" si="189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8"/>
        <v>1.1888888888888889</v>
      </c>
      <c r="P3001" s="7">
        <f t="shared" si="186"/>
        <v>80.25</v>
      </c>
      <c r="Q3001" t="s">
        <v>8324</v>
      </c>
      <c r="R3001" t="s">
        <v>8357</v>
      </c>
      <c r="S3001" s="12">
        <f t="shared" si="187"/>
        <v>42780.490277777775</v>
      </c>
      <c r="T3001" s="12">
        <f t="shared" si="189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8"/>
        <v>1</v>
      </c>
      <c r="P3002" s="7">
        <f t="shared" si="186"/>
        <v>62.5</v>
      </c>
      <c r="Q3002" t="s">
        <v>8324</v>
      </c>
      <c r="R3002" t="s">
        <v>8357</v>
      </c>
      <c r="S3002" s="12">
        <f t="shared" si="187"/>
        <v>42752.577199074076</v>
      </c>
      <c r="T3002" s="12">
        <f t="shared" si="189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8"/>
        <v>3.1869988910451896</v>
      </c>
      <c r="P3003" s="7">
        <f t="shared" si="186"/>
        <v>131.37719999999999</v>
      </c>
      <c r="Q3003" t="s">
        <v>8324</v>
      </c>
      <c r="R3003" t="s">
        <v>8357</v>
      </c>
      <c r="S3003" s="12">
        <f t="shared" si="187"/>
        <v>42534.645625000005</v>
      </c>
      <c r="T3003" s="12">
        <f t="shared" si="189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8"/>
        <v>1.0850614285714286</v>
      </c>
      <c r="P3004" s="7">
        <f t="shared" si="186"/>
        <v>73.032980769230775</v>
      </c>
      <c r="Q3004" t="s">
        <v>8324</v>
      </c>
      <c r="R3004" t="s">
        <v>8357</v>
      </c>
      <c r="S3004" s="12">
        <f t="shared" si="187"/>
        <v>41239.58625</v>
      </c>
      <c r="T3004" s="12">
        <f t="shared" si="189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8"/>
        <v>1.0116666666666667</v>
      </c>
      <c r="P3005" s="7">
        <f t="shared" si="186"/>
        <v>178.52941176470588</v>
      </c>
      <c r="Q3005" t="s">
        <v>8324</v>
      </c>
      <c r="R3005" t="s">
        <v>8357</v>
      </c>
      <c r="S3005" s="12">
        <f t="shared" si="187"/>
        <v>42398.599259259259</v>
      </c>
      <c r="T3005" s="12">
        <f t="shared" si="189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8"/>
        <v>1.12815</v>
      </c>
      <c r="P3006" s="7">
        <f t="shared" si="186"/>
        <v>162.90974729241879</v>
      </c>
      <c r="Q3006" t="s">
        <v>8324</v>
      </c>
      <c r="R3006" t="s">
        <v>8357</v>
      </c>
      <c r="S3006" s="12">
        <f t="shared" si="187"/>
        <v>41928.631064814814</v>
      </c>
      <c r="T3006" s="12">
        <f t="shared" si="189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8"/>
        <v>1.2049622641509434</v>
      </c>
      <c r="P3007" s="7">
        <f t="shared" si="186"/>
        <v>108.24237288135593</v>
      </c>
      <c r="Q3007" t="s">
        <v>8324</v>
      </c>
      <c r="R3007" t="s">
        <v>8357</v>
      </c>
      <c r="S3007" s="12">
        <f t="shared" si="187"/>
        <v>41888.424826388888</v>
      </c>
      <c r="T3007" s="12">
        <f t="shared" si="189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8"/>
        <v>1.0774999999999999</v>
      </c>
      <c r="P3008" s="7">
        <f t="shared" si="186"/>
        <v>88.865979381443296</v>
      </c>
      <c r="Q3008" t="s">
        <v>8324</v>
      </c>
      <c r="R3008" t="s">
        <v>8357</v>
      </c>
      <c r="S3008" s="12">
        <f t="shared" si="187"/>
        <v>41957.506840277783</v>
      </c>
      <c r="T3008" s="12">
        <f t="shared" si="189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8"/>
        <v>1.8</v>
      </c>
      <c r="P3009" s="7">
        <f t="shared" ref="P3009:P3072" si="190">IFERROR(E3009/L3009,0)</f>
        <v>54</v>
      </c>
      <c r="Q3009" t="s">
        <v>8324</v>
      </c>
      <c r="R3009" t="s">
        <v>8357</v>
      </c>
      <c r="S3009" s="12">
        <f t="shared" si="187"/>
        <v>42097.966238425928</v>
      </c>
      <c r="T3009" s="12">
        <f t="shared" si="189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8"/>
        <v>1.0116666666666667</v>
      </c>
      <c r="P3010" s="7">
        <f t="shared" si="190"/>
        <v>116.73076923076923</v>
      </c>
      <c r="Q3010" t="s">
        <v>8324</v>
      </c>
      <c r="R3010" t="s">
        <v>8357</v>
      </c>
      <c r="S3010" s="12">
        <f t="shared" si="187"/>
        <v>42359.962025462963</v>
      </c>
      <c r="T3010" s="12">
        <f t="shared" si="189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7">
        <f t="shared" si="190"/>
        <v>233.8984375</v>
      </c>
      <c r="Q3011" t="s">
        <v>8324</v>
      </c>
      <c r="R3011" t="s">
        <v>8357</v>
      </c>
      <c r="S3011" s="12">
        <f t="shared" ref="S3011:T3074" si="191">(((J3011/60)/60)/24)+DATE(1970,1,1)+(-6/24)</f>
        <v>41939.319907407407</v>
      </c>
      <c r="T3011" s="12">
        <f t="shared" si="189"/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90"/>
        <v>158</v>
      </c>
      <c r="Q3012" t="s">
        <v>8324</v>
      </c>
      <c r="R3012" t="s">
        <v>8357</v>
      </c>
      <c r="S3012" s="12">
        <f t="shared" si="191"/>
        <v>41996.582395833335</v>
      </c>
      <c r="T3012" s="12">
        <f t="shared" si="189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90"/>
        <v>14.84</v>
      </c>
      <c r="Q3013" t="s">
        <v>8324</v>
      </c>
      <c r="R3013" t="s">
        <v>8357</v>
      </c>
      <c r="S3013" s="12">
        <f t="shared" si="191"/>
        <v>42334.218935185185</v>
      </c>
      <c r="T3013" s="12">
        <f t="shared" si="189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90"/>
        <v>85.181818181818187</v>
      </c>
      <c r="Q3014" t="s">
        <v>8324</v>
      </c>
      <c r="R3014" t="s">
        <v>8357</v>
      </c>
      <c r="S3014" s="12">
        <f t="shared" si="191"/>
        <v>42024.452893518523</v>
      </c>
      <c r="T3014" s="12">
        <f t="shared" si="189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ref="O3015:O3078" si="192">(E3015/D3015)</f>
        <v>1.5696000000000001</v>
      </c>
      <c r="P3015" s="7">
        <f t="shared" si="190"/>
        <v>146.69158878504672</v>
      </c>
      <c r="Q3015" t="s">
        <v>8324</v>
      </c>
      <c r="R3015" t="s">
        <v>8357</v>
      </c>
      <c r="S3015" s="12">
        <f t="shared" si="191"/>
        <v>42146.586215277777</v>
      </c>
      <c r="T3015" s="12">
        <f t="shared" si="189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2"/>
        <v>1.13104</v>
      </c>
      <c r="P3016" s="7">
        <f t="shared" si="190"/>
        <v>50.764811490125673</v>
      </c>
      <c r="Q3016" t="s">
        <v>8324</v>
      </c>
      <c r="R3016" t="s">
        <v>8357</v>
      </c>
      <c r="S3016" s="12">
        <f t="shared" si="191"/>
        <v>41919.873611111114</v>
      </c>
      <c r="T3016" s="12">
        <f t="shared" si="189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2"/>
        <v>1.0317647058823529</v>
      </c>
      <c r="P3017" s="7">
        <f t="shared" si="190"/>
        <v>87.7</v>
      </c>
      <c r="Q3017" t="s">
        <v>8324</v>
      </c>
      <c r="R3017" t="s">
        <v>8357</v>
      </c>
      <c r="S3017" s="12">
        <f t="shared" si="191"/>
        <v>41785.47729166667</v>
      </c>
      <c r="T3017" s="12">
        <f t="shared" ref="T3017:T3080" si="193">(((I3017/60)/60)/24)+DATE(1970,1,1)+(-6/24)</f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2"/>
        <v>1.0261176470588236</v>
      </c>
      <c r="P3018" s="7">
        <f t="shared" si="190"/>
        <v>242.27777777777777</v>
      </c>
      <c r="Q3018" t="s">
        <v>8324</v>
      </c>
      <c r="R3018" t="s">
        <v>8357</v>
      </c>
      <c r="S3018" s="12">
        <f t="shared" si="191"/>
        <v>41778.298055555555</v>
      </c>
      <c r="T3018" s="12">
        <f t="shared" si="193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2"/>
        <v>1.0584090909090909</v>
      </c>
      <c r="P3019" s="7">
        <f t="shared" si="190"/>
        <v>146.44654088050314</v>
      </c>
      <c r="Q3019" t="s">
        <v>8324</v>
      </c>
      <c r="R3019" t="s">
        <v>8357</v>
      </c>
      <c r="S3019" s="12">
        <f t="shared" si="191"/>
        <v>41841.600034722222</v>
      </c>
      <c r="T3019" s="12">
        <f t="shared" si="193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2"/>
        <v>1.0071428571428571</v>
      </c>
      <c r="P3020" s="7">
        <f t="shared" si="190"/>
        <v>103.17073170731707</v>
      </c>
      <c r="Q3020" t="s">
        <v>8324</v>
      </c>
      <c r="R3020" t="s">
        <v>8357</v>
      </c>
      <c r="S3020" s="12">
        <f t="shared" si="191"/>
        <v>42163.04833333334</v>
      </c>
      <c r="T3020" s="12">
        <f t="shared" si="193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2"/>
        <v>1.2123333333333333</v>
      </c>
      <c r="P3021" s="7">
        <f t="shared" si="190"/>
        <v>80.464601769911511</v>
      </c>
      <c r="Q3021" t="s">
        <v>8324</v>
      </c>
      <c r="R3021" t="s">
        <v>8357</v>
      </c>
      <c r="S3021" s="12">
        <f t="shared" si="191"/>
        <v>41758.583564814813</v>
      </c>
      <c r="T3021" s="12">
        <f t="shared" si="193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2"/>
        <v>1.0057142857142858</v>
      </c>
      <c r="P3022" s="7">
        <f t="shared" si="190"/>
        <v>234.66666666666666</v>
      </c>
      <c r="Q3022" t="s">
        <v>8324</v>
      </c>
      <c r="R3022" t="s">
        <v>8357</v>
      </c>
      <c r="S3022" s="12">
        <f t="shared" si="191"/>
        <v>42170.596446759257</v>
      </c>
      <c r="T3022" s="12">
        <f t="shared" si="193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2"/>
        <v>1.1602222222222223</v>
      </c>
      <c r="P3023" s="7">
        <f t="shared" si="190"/>
        <v>50.689320388349515</v>
      </c>
      <c r="Q3023" t="s">
        <v>8324</v>
      </c>
      <c r="R3023" t="s">
        <v>8357</v>
      </c>
      <c r="S3023" s="12">
        <f t="shared" si="191"/>
        <v>42660.368854166663</v>
      </c>
      <c r="T3023" s="12">
        <f t="shared" si="193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2"/>
        <v>1.0087999999999999</v>
      </c>
      <c r="P3024" s="7">
        <f t="shared" si="190"/>
        <v>162.70967741935485</v>
      </c>
      <c r="Q3024" t="s">
        <v>8324</v>
      </c>
      <c r="R3024" t="s">
        <v>8357</v>
      </c>
      <c r="S3024" s="12">
        <f t="shared" si="191"/>
        <v>42564.70380787037</v>
      </c>
      <c r="T3024" s="12">
        <f t="shared" si="193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2"/>
        <v>1.03</v>
      </c>
      <c r="P3025" s="7">
        <f t="shared" si="190"/>
        <v>120.16666666666667</v>
      </c>
      <c r="Q3025" t="s">
        <v>8324</v>
      </c>
      <c r="R3025" t="s">
        <v>8357</v>
      </c>
      <c r="S3025" s="12">
        <f t="shared" si="191"/>
        <v>42121.425763888896</v>
      </c>
      <c r="T3025" s="12">
        <f t="shared" si="193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2"/>
        <v>2.4641999999999999</v>
      </c>
      <c r="P3026" s="7">
        <f t="shared" si="190"/>
        <v>67.697802197802204</v>
      </c>
      <c r="Q3026" t="s">
        <v>8324</v>
      </c>
      <c r="R3026" t="s">
        <v>8357</v>
      </c>
      <c r="S3026" s="12">
        <f t="shared" si="191"/>
        <v>41158.743923611109</v>
      </c>
      <c r="T3026" s="12">
        <f t="shared" si="193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2"/>
        <v>3.0219999999999998</v>
      </c>
      <c r="P3027" s="7">
        <f t="shared" si="190"/>
        <v>52.103448275862071</v>
      </c>
      <c r="Q3027" t="s">
        <v>8324</v>
      </c>
      <c r="R3027" t="s">
        <v>8357</v>
      </c>
      <c r="S3027" s="12">
        <f t="shared" si="191"/>
        <v>41761.259409722225</v>
      </c>
      <c r="T3027" s="12">
        <f t="shared" si="193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2"/>
        <v>1.4333333333333333</v>
      </c>
      <c r="P3028" s="7">
        <f t="shared" si="190"/>
        <v>51.6</v>
      </c>
      <c r="Q3028" t="s">
        <v>8324</v>
      </c>
      <c r="R3028" t="s">
        <v>8357</v>
      </c>
      <c r="S3028" s="12">
        <f t="shared" si="191"/>
        <v>42783.209398148145</v>
      </c>
      <c r="T3028" s="12">
        <f t="shared" si="193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2"/>
        <v>1.3144</v>
      </c>
      <c r="P3029" s="7">
        <f t="shared" si="190"/>
        <v>164.3</v>
      </c>
      <c r="Q3029" t="s">
        <v>8324</v>
      </c>
      <c r="R3029" t="s">
        <v>8357</v>
      </c>
      <c r="S3029" s="12">
        <f t="shared" si="191"/>
        <v>42053.454293981486</v>
      </c>
      <c r="T3029" s="12">
        <f t="shared" si="193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2"/>
        <v>1.6801999999999999</v>
      </c>
      <c r="P3030" s="7">
        <f t="shared" si="190"/>
        <v>84.858585858585855</v>
      </c>
      <c r="Q3030" t="s">
        <v>8324</v>
      </c>
      <c r="R3030" t="s">
        <v>8357</v>
      </c>
      <c r="S3030" s="12">
        <f t="shared" si="191"/>
        <v>42567.014178240745</v>
      </c>
      <c r="T3030" s="12">
        <f t="shared" si="193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2"/>
        <v>1.0967666666666667</v>
      </c>
      <c r="P3031" s="7">
        <f t="shared" si="190"/>
        <v>94.548850574712645</v>
      </c>
      <c r="Q3031" t="s">
        <v>8324</v>
      </c>
      <c r="R3031" t="s">
        <v>8357</v>
      </c>
      <c r="S3031" s="12">
        <f t="shared" si="191"/>
        <v>41932.458877314813</v>
      </c>
      <c r="T3031" s="12">
        <f t="shared" si="193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2"/>
        <v>1.0668571428571429</v>
      </c>
      <c r="P3032" s="7">
        <f t="shared" si="190"/>
        <v>45.536585365853661</v>
      </c>
      <c r="Q3032" t="s">
        <v>8324</v>
      </c>
      <c r="R3032" t="s">
        <v>8357</v>
      </c>
      <c r="S3032" s="12">
        <f t="shared" si="191"/>
        <v>42233.497349537036</v>
      </c>
      <c r="T3032" s="12">
        <f t="shared" si="193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2"/>
        <v>1</v>
      </c>
      <c r="P3033" s="7">
        <f t="shared" si="190"/>
        <v>51.724137931034484</v>
      </c>
      <c r="Q3033" t="s">
        <v>8324</v>
      </c>
      <c r="R3033" t="s">
        <v>8357</v>
      </c>
      <c r="S3033" s="12">
        <f t="shared" si="191"/>
        <v>42597.632488425923</v>
      </c>
      <c r="T3033" s="12">
        <f t="shared" si="193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2"/>
        <v>1.272</v>
      </c>
      <c r="P3034" s="7">
        <f t="shared" si="190"/>
        <v>50.88</v>
      </c>
      <c r="Q3034" t="s">
        <v>8324</v>
      </c>
      <c r="R3034" t="s">
        <v>8357</v>
      </c>
      <c r="S3034" s="12">
        <f t="shared" si="191"/>
        <v>42227.794664351852</v>
      </c>
      <c r="T3034" s="12">
        <f t="shared" si="193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2"/>
        <v>1.4653333333333334</v>
      </c>
      <c r="P3035" s="7">
        <f t="shared" si="190"/>
        <v>191.13043478260869</v>
      </c>
      <c r="Q3035" t="s">
        <v>8324</v>
      </c>
      <c r="R3035" t="s">
        <v>8357</v>
      </c>
      <c r="S3035" s="12">
        <f t="shared" si="191"/>
        <v>42569.860243055555</v>
      </c>
      <c r="T3035" s="12">
        <f t="shared" si="193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2"/>
        <v>1.1253599999999999</v>
      </c>
      <c r="P3036" s="7">
        <f t="shared" si="190"/>
        <v>89.314285714285717</v>
      </c>
      <c r="Q3036" t="s">
        <v>8324</v>
      </c>
      <c r="R3036" t="s">
        <v>8357</v>
      </c>
      <c r="S3036" s="12">
        <f t="shared" si="191"/>
        <v>42644.285358796296</v>
      </c>
      <c r="T3036" s="12">
        <f t="shared" si="193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2"/>
        <v>1.0878684000000001</v>
      </c>
      <c r="P3037" s="7">
        <f t="shared" si="190"/>
        <v>88.588631921824103</v>
      </c>
      <c r="Q3037" t="s">
        <v>8324</v>
      </c>
      <c r="R3037" t="s">
        <v>8357</v>
      </c>
      <c r="S3037" s="12">
        <f t="shared" si="191"/>
        <v>41368.310289351852</v>
      </c>
      <c r="T3037" s="12">
        <f t="shared" si="193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2"/>
        <v>1.26732</v>
      </c>
      <c r="P3038" s="7">
        <f t="shared" si="190"/>
        <v>96.300911854103347</v>
      </c>
      <c r="Q3038" t="s">
        <v>8324</v>
      </c>
      <c r="R3038" t="s">
        <v>8357</v>
      </c>
      <c r="S3038" s="12">
        <f t="shared" si="191"/>
        <v>41466.535231481481</v>
      </c>
      <c r="T3038" s="12">
        <f t="shared" si="193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2"/>
        <v>2.1320000000000001</v>
      </c>
      <c r="P3039" s="7">
        <f t="shared" si="190"/>
        <v>33.3125</v>
      </c>
      <c r="Q3039" t="s">
        <v>8324</v>
      </c>
      <c r="R3039" t="s">
        <v>8357</v>
      </c>
      <c r="S3039" s="12">
        <f t="shared" si="191"/>
        <v>40378.643206018518</v>
      </c>
      <c r="T3039" s="12">
        <f t="shared" si="193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2"/>
        <v>1.0049999999999999</v>
      </c>
      <c r="P3040" s="7">
        <f t="shared" si="190"/>
        <v>37.222222222222221</v>
      </c>
      <c r="Q3040" t="s">
        <v>8324</v>
      </c>
      <c r="R3040" t="s">
        <v>8357</v>
      </c>
      <c r="S3040" s="12">
        <f t="shared" si="191"/>
        <v>42373.002280092594</v>
      </c>
      <c r="T3040" s="12">
        <f t="shared" si="193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2"/>
        <v>1.0871389999999999</v>
      </c>
      <c r="P3041" s="7">
        <f t="shared" si="190"/>
        <v>92.130423728813554</v>
      </c>
      <c r="Q3041" t="s">
        <v>8324</v>
      </c>
      <c r="R3041" t="s">
        <v>8357</v>
      </c>
      <c r="S3041" s="12">
        <f t="shared" si="191"/>
        <v>41610.544421296298</v>
      </c>
      <c r="T3041" s="12">
        <f t="shared" si="193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2"/>
        <v>1.075</v>
      </c>
      <c r="P3042" s="7">
        <f t="shared" si="190"/>
        <v>76.785714285714292</v>
      </c>
      <c r="Q3042" t="s">
        <v>8324</v>
      </c>
      <c r="R3042" t="s">
        <v>8357</v>
      </c>
      <c r="S3042" s="12">
        <f t="shared" si="191"/>
        <v>42177.541909722218</v>
      </c>
      <c r="T3042" s="12">
        <f t="shared" si="193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2"/>
        <v>1.1048192771084338</v>
      </c>
      <c r="P3043" s="7">
        <f t="shared" si="190"/>
        <v>96.526315789473685</v>
      </c>
      <c r="Q3043" t="s">
        <v>8324</v>
      </c>
      <c r="R3043" t="s">
        <v>8357</v>
      </c>
      <c r="S3043" s="12">
        <f t="shared" si="191"/>
        <v>42359.618611111116</v>
      </c>
      <c r="T3043" s="12">
        <f t="shared" si="193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2"/>
        <v>1.28</v>
      </c>
      <c r="P3044" s="7">
        <f t="shared" si="190"/>
        <v>51.891891891891895</v>
      </c>
      <c r="Q3044" t="s">
        <v>8324</v>
      </c>
      <c r="R3044" t="s">
        <v>8357</v>
      </c>
      <c r="S3044" s="12">
        <f t="shared" si="191"/>
        <v>42253.438043981485</v>
      </c>
      <c r="T3044" s="12">
        <f t="shared" si="193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2"/>
        <v>1.1000666666666667</v>
      </c>
      <c r="P3045" s="7">
        <f t="shared" si="190"/>
        <v>128.9140625</v>
      </c>
      <c r="Q3045" t="s">
        <v>8324</v>
      </c>
      <c r="R3045" t="s">
        <v>8357</v>
      </c>
      <c r="S3045" s="12">
        <f t="shared" si="191"/>
        <v>42082.820590277777</v>
      </c>
      <c r="T3045" s="12">
        <f t="shared" si="193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2"/>
        <v>1.0934166666666667</v>
      </c>
      <c r="P3046" s="7">
        <f t="shared" si="190"/>
        <v>84.108974358974365</v>
      </c>
      <c r="Q3046" t="s">
        <v>8324</v>
      </c>
      <c r="R3046" t="s">
        <v>8357</v>
      </c>
      <c r="S3046" s="12">
        <f t="shared" si="191"/>
        <v>42387.4768287037</v>
      </c>
      <c r="T3046" s="12">
        <f t="shared" si="193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2"/>
        <v>1.3270650000000002</v>
      </c>
      <c r="P3047" s="7">
        <f t="shared" si="190"/>
        <v>82.941562500000003</v>
      </c>
      <c r="Q3047" t="s">
        <v>8324</v>
      </c>
      <c r="R3047" t="s">
        <v>8357</v>
      </c>
      <c r="S3047" s="12">
        <f t="shared" si="191"/>
        <v>41842.905729166669</v>
      </c>
      <c r="T3047" s="12">
        <f t="shared" si="193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2"/>
        <v>1.9084810126582279</v>
      </c>
      <c r="P3048" s="7">
        <f t="shared" si="190"/>
        <v>259.94827586206895</v>
      </c>
      <c r="Q3048" t="s">
        <v>8324</v>
      </c>
      <c r="R3048" t="s">
        <v>8357</v>
      </c>
      <c r="S3048" s="12">
        <f t="shared" si="191"/>
        <v>41862.553078703706</v>
      </c>
      <c r="T3048" s="12">
        <f t="shared" si="193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2"/>
        <v>1.49</v>
      </c>
      <c r="P3049" s="7">
        <f t="shared" si="190"/>
        <v>37.25</v>
      </c>
      <c r="Q3049" t="s">
        <v>8324</v>
      </c>
      <c r="R3049" t="s">
        <v>8357</v>
      </c>
      <c r="S3049" s="12">
        <f t="shared" si="191"/>
        <v>42443.739050925928</v>
      </c>
      <c r="T3049" s="12">
        <f t="shared" si="193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2"/>
        <v>1.6639999999999999</v>
      </c>
      <c r="P3050" s="7">
        <f t="shared" si="190"/>
        <v>177.02127659574469</v>
      </c>
      <c r="Q3050" t="s">
        <v>8324</v>
      </c>
      <c r="R3050" t="s">
        <v>8357</v>
      </c>
      <c r="S3050" s="12">
        <f t="shared" si="191"/>
        <v>41975.651180555549</v>
      </c>
      <c r="T3050" s="12">
        <f t="shared" si="193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2"/>
        <v>1.0666666666666667</v>
      </c>
      <c r="P3051" s="7">
        <f t="shared" si="190"/>
        <v>74.074074074074076</v>
      </c>
      <c r="Q3051" t="s">
        <v>8324</v>
      </c>
      <c r="R3051" t="s">
        <v>8357</v>
      </c>
      <c r="S3051" s="12">
        <f t="shared" si="191"/>
        <v>42138.764525462961</v>
      </c>
      <c r="T3051" s="12">
        <f t="shared" si="193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2"/>
        <v>1.06</v>
      </c>
      <c r="P3052" s="7">
        <f t="shared" si="190"/>
        <v>70.666666666666671</v>
      </c>
      <c r="Q3052" t="s">
        <v>8324</v>
      </c>
      <c r="R3052" t="s">
        <v>8357</v>
      </c>
      <c r="S3052" s="12">
        <f t="shared" si="191"/>
        <v>42464.91851851852</v>
      </c>
      <c r="T3052" s="12">
        <f t="shared" si="193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2"/>
        <v>0.23628571428571429</v>
      </c>
      <c r="P3053" s="7">
        <f t="shared" si="190"/>
        <v>23.62857142857143</v>
      </c>
      <c r="Q3053" t="s">
        <v>8324</v>
      </c>
      <c r="R3053" t="s">
        <v>8357</v>
      </c>
      <c r="S3053" s="12">
        <f t="shared" si="191"/>
        <v>42744.166030092587</v>
      </c>
      <c r="T3053" s="12">
        <f t="shared" si="193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2"/>
        <v>1.5E-3</v>
      </c>
      <c r="P3054" s="7">
        <f t="shared" si="190"/>
        <v>37.5</v>
      </c>
      <c r="Q3054" t="s">
        <v>8324</v>
      </c>
      <c r="R3054" t="s">
        <v>8357</v>
      </c>
      <c r="S3054" s="12">
        <f t="shared" si="191"/>
        <v>42122.420069444444</v>
      </c>
      <c r="T3054" s="12">
        <f t="shared" si="193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2"/>
        <v>4.0000000000000001E-3</v>
      </c>
      <c r="P3055" s="7">
        <f t="shared" si="190"/>
        <v>13.333333333333334</v>
      </c>
      <c r="Q3055" t="s">
        <v>8324</v>
      </c>
      <c r="R3055" t="s">
        <v>8357</v>
      </c>
      <c r="S3055" s="12">
        <f t="shared" si="191"/>
        <v>41862.511724537035</v>
      </c>
      <c r="T3055" s="12">
        <f t="shared" si="193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2"/>
        <v>0</v>
      </c>
      <c r="P3056" s="7">
        <f t="shared" si="190"/>
        <v>0</v>
      </c>
      <c r="Q3056" t="s">
        <v>8324</v>
      </c>
      <c r="R3056" t="s">
        <v>8357</v>
      </c>
      <c r="S3056" s="12">
        <f t="shared" si="191"/>
        <v>42027.582800925928</v>
      </c>
      <c r="T3056" s="12">
        <f t="shared" si="193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2"/>
        <v>5.0000000000000002E-5</v>
      </c>
      <c r="P3057" s="7">
        <f t="shared" si="190"/>
        <v>1</v>
      </c>
      <c r="Q3057" t="s">
        <v>8324</v>
      </c>
      <c r="R3057" t="s">
        <v>8357</v>
      </c>
      <c r="S3057" s="12">
        <f t="shared" si="191"/>
        <v>41953.70821759259</v>
      </c>
      <c r="T3057" s="12">
        <f t="shared" si="193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2"/>
        <v>0</v>
      </c>
      <c r="P3058" s="7">
        <f t="shared" si="190"/>
        <v>0</v>
      </c>
      <c r="Q3058" t="s">
        <v>8324</v>
      </c>
      <c r="R3058" t="s">
        <v>8357</v>
      </c>
      <c r="S3058" s="12">
        <f t="shared" si="191"/>
        <v>41851.386388888888</v>
      </c>
      <c r="T3058" s="12">
        <f t="shared" si="193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2"/>
        <v>0</v>
      </c>
      <c r="P3059" s="7">
        <f t="shared" si="190"/>
        <v>0</v>
      </c>
      <c r="Q3059" t="s">
        <v>8324</v>
      </c>
      <c r="R3059" t="s">
        <v>8357</v>
      </c>
      <c r="S3059" s="12">
        <f t="shared" si="191"/>
        <v>42433.400590277779</v>
      </c>
      <c r="T3059" s="12">
        <f t="shared" si="193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2"/>
        <v>1.6666666666666666E-4</v>
      </c>
      <c r="P3060" s="7">
        <f t="shared" si="190"/>
        <v>1</v>
      </c>
      <c r="Q3060" t="s">
        <v>8324</v>
      </c>
      <c r="R3060" t="s">
        <v>8357</v>
      </c>
      <c r="S3060" s="12">
        <f t="shared" si="191"/>
        <v>42460.124305555553</v>
      </c>
      <c r="T3060" s="12">
        <f t="shared" si="193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2"/>
        <v>3.0066666666666665E-2</v>
      </c>
      <c r="P3061" s="7">
        <f t="shared" si="190"/>
        <v>41</v>
      </c>
      <c r="Q3061" t="s">
        <v>8324</v>
      </c>
      <c r="R3061" t="s">
        <v>8357</v>
      </c>
      <c r="S3061" s="12">
        <f t="shared" si="191"/>
        <v>41829.685717592591</v>
      </c>
      <c r="T3061" s="12">
        <f t="shared" si="193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2"/>
        <v>1.5227272727272728E-3</v>
      </c>
      <c r="P3062" s="7">
        <f t="shared" si="190"/>
        <v>55.833333333333336</v>
      </c>
      <c r="Q3062" t="s">
        <v>8324</v>
      </c>
      <c r="R3062" t="s">
        <v>8357</v>
      </c>
      <c r="S3062" s="12">
        <f t="shared" si="191"/>
        <v>42245.024699074071</v>
      </c>
      <c r="T3062" s="12">
        <f t="shared" si="193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2"/>
        <v>0</v>
      </c>
      <c r="P3063" s="7">
        <f t="shared" si="190"/>
        <v>0</v>
      </c>
      <c r="Q3063" t="s">
        <v>8324</v>
      </c>
      <c r="R3063" t="s">
        <v>8357</v>
      </c>
      <c r="S3063" s="12">
        <f t="shared" si="191"/>
        <v>41834.534120370372</v>
      </c>
      <c r="T3063" s="12">
        <f t="shared" si="193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2"/>
        <v>0.66839999999999999</v>
      </c>
      <c r="P3064" s="7">
        <f t="shared" si="190"/>
        <v>99.761194029850742</v>
      </c>
      <c r="Q3064" t="s">
        <v>8324</v>
      </c>
      <c r="R3064" t="s">
        <v>8357</v>
      </c>
      <c r="S3064" s="12">
        <f t="shared" si="191"/>
        <v>42248.285787037035</v>
      </c>
      <c r="T3064" s="12">
        <f t="shared" si="193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2"/>
        <v>0.19566666666666666</v>
      </c>
      <c r="P3065" s="7">
        <f t="shared" si="190"/>
        <v>25.521739130434781</v>
      </c>
      <c r="Q3065" t="s">
        <v>8324</v>
      </c>
      <c r="R3065" t="s">
        <v>8357</v>
      </c>
      <c r="S3065" s="12">
        <f t="shared" si="191"/>
        <v>42630.672893518517</v>
      </c>
      <c r="T3065" s="12">
        <f t="shared" si="193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2"/>
        <v>0.11294666666666667</v>
      </c>
      <c r="P3066" s="7">
        <f t="shared" si="190"/>
        <v>117.65277777777777</v>
      </c>
      <c r="Q3066" t="s">
        <v>8324</v>
      </c>
      <c r="R3066" t="s">
        <v>8357</v>
      </c>
      <c r="S3066" s="12">
        <f t="shared" si="191"/>
        <v>42298.880162037036</v>
      </c>
      <c r="T3066" s="12">
        <f t="shared" si="193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2"/>
        <v>4.0000000000000002E-4</v>
      </c>
      <c r="P3067" s="7">
        <f t="shared" si="190"/>
        <v>5</v>
      </c>
      <c r="Q3067" t="s">
        <v>8324</v>
      </c>
      <c r="R3067" t="s">
        <v>8357</v>
      </c>
      <c r="S3067" s="12">
        <f t="shared" si="191"/>
        <v>41824.805231481485</v>
      </c>
      <c r="T3067" s="12">
        <f t="shared" si="193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2"/>
        <v>0.11985714285714286</v>
      </c>
      <c r="P3068" s="7">
        <f t="shared" si="190"/>
        <v>2796.6666666666665</v>
      </c>
      <c r="Q3068" t="s">
        <v>8324</v>
      </c>
      <c r="R3068" t="s">
        <v>8357</v>
      </c>
      <c r="S3068" s="12">
        <f t="shared" si="191"/>
        <v>42530.978437500002</v>
      </c>
      <c r="T3068" s="12">
        <f t="shared" si="193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2"/>
        <v>2.5000000000000001E-2</v>
      </c>
      <c r="P3069" s="7">
        <f t="shared" si="190"/>
        <v>200</v>
      </c>
      <c r="Q3069" t="s">
        <v>8324</v>
      </c>
      <c r="R3069" t="s">
        <v>8357</v>
      </c>
      <c r="S3069" s="12">
        <f t="shared" si="191"/>
        <v>42226.688414351855</v>
      </c>
      <c r="T3069" s="12">
        <f t="shared" si="193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2"/>
        <v>6.9999999999999999E-4</v>
      </c>
      <c r="P3070" s="7">
        <f t="shared" si="190"/>
        <v>87.5</v>
      </c>
      <c r="Q3070" t="s">
        <v>8324</v>
      </c>
      <c r="R3070" t="s">
        <v>8357</v>
      </c>
      <c r="S3070" s="12">
        <f t="shared" si="191"/>
        <v>42263.441574074073</v>
      </c>
      <c r="T3070" s="12">
        <f t="shared" si="193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2"/>
        <v>0.14099999999999999</v>
      </c>
      <c r="P3071" s="7">
        <f t="shared" si="190"/>
        <v>20.142857142857142</v>
      </c>
      <c r="Q3071" t="s">
        <v>8324</v>
      </c>
      <c r="R3071" t="s">
        <v>8357</v>
      </c>
      <c r="S3071" s="12">
        <f t="shared" si="191"/>
        <v>41957.583726851852</v>
      </c>
      <c r="T3071" s="12">
        <f t="shared" si="193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2"/>
        <v>3.3399999999999999E-2</v>
      </c>
      <c r="P3072" s="7">
        <f t="shared" si="190"/>
        <v>20.875</v>
      </c>
      <c r="Q3072" t="s">
        <v>8324</v>
      </c>
      <c r="R3072" t="s">
        <v>8357</v>
      </c>
      <c r="S3072" s="12">
        <f t="shared" si="191"/>
        <v>42690.483437499999</v>
      </c>
      <c r="T3072" s="12">
        <f t="shared" si="193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2"/>
        <v>0.59775</v>
      </c>
      <c r="P3073" s="7">
        <f t="shared" ref="P3073:P3136" si="194">IFERROR(E3073/L3073,0)</f>
        <v>61.307692307692307</v>
      </c>
      <c r="Q3073" t="s">
        <v>8324</v>
      </c>
      <c r="R3073" t="s">
        <v>8357</v>
      </c>
      <c r="S3073" s="12">
        <f t="shared" si="191"/>
        <v>42097.482418981483</v>
      </c>
      <c r="T3073" s="12">
        <f t="shared" si="193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2"/>
        <v>1.6666666666666666E-4</v>
      </c>
      <c r="P3074" s="7">
        <f t="shared" si="194"/>
        <v>1</v>
      </c>
      <c r="Q3074" t="s">
        <v>8324</v>
      </c>
      <c r="R3074" t="s">
        <v>8357</v>
      </c>
      <c r="S3074" s="12">
        <f t="shared" si="191"/>
        <v>42658.440532407403</v>
      </c>
      <c r="T3074" s="12">
        <f t="shared" si="193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7">
        <f t="shared" si="194"/>
        <v>92.142857142857139</v>
      </c>
      <c r="Q3075" t="s">
        <v>8324</v>
      </c>
      <c r="R3075" t="s">
        <v>8357</v>
      </c>
      <c r="S3075" s="12">
        <f t="shared" ref="S3075:T3138" si="195">(((J3075/60)/60)/24)+DATE(1970,1,1)+(-6/24)</f>
        <v>42111.434027777781</v>
      </c>
      <c r="T3075" s="12">
        <f t="shared" si="193"/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4"/>
        <v>7.333333333333333</v>
      </c>
      <c r="Q3076" t="s">
        <v>8324</v>
      </c>
      <c r="R3076" t="s">
        <v>8357</v>
      </c>
      <c r="S3076" s="12">
        <f t="shared" si="195"/>
        <v>42409.321284722217</v>
      </c>
      <c r="T3076" s="12">
        <f t="shared" si="193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4"/>
        <v>64.8</v>
      </c>
      <c r="Q3077" t="s">
        <v>8324</v>
      </c>
      <c r="R3077" t="s">
        <v>8357</v>
      </c>
      <c r="S3077" s="12">
        <f t="shared" si="195"/>
        <v>42550.852314814809</v>
      </c>
      <c r="T3077" s="12">
        <f t="shared" si="193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4"/>
        <v>30.12</v>
      </c>
      <c r="Q3078" t="s">
        <v>8324</v>
      </c>
      <c r="R3078" t="s">
        <v>8357</v>
      </c>
      <c r="S3078" s="12">
        <f t="shared" si="195"/>
        <v>42226.401886574073</v>
      </c>
      <c r="T3078" s="12">
        <f t="shared" si="1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ref="O3079:O3142" si="196">(E3079/D3079)</f>
        <v>4.7727272727272731E-3</v>
      </c>
      <c r="P3079" s="7">
        <f t="shared" si="194"/>
        <v>52.5</v>
      </c>
      <c r="Q3079" t="s">
        <v>8324</v>
      </c>
      <c r="R3079" t="s">
        <v>8357</v>
      </c>
      <c r="S3079" s="12">
        <f t="shared" si="195"/>
        <v>42766.706921296296</v>
      </c>
      <c r="T3079" s="12">
        <f t="shared" si="1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6"/>
        <v>1.1833333333333333E-3</v>
      </c>
      <c r="P3080" s="7">
        <f t="shared" si="194"/>
        <v>23.666666666666668</v>
      </c>
      <c r="Q3080" t="s">
        <v>8324</v>
      </c>
      <c r="R3080" t="s">
        <v>8357</v>
      </c>
      <c r="S3080" s="12">
        <f t="shared" si="195"/>
        <v>42030.888831018514</v>
      </c>
      <c r="T3080" s="12">
        <f t="shared" si="1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6"/>
        <v>8.4173998587352451E-3</v>
      </c>
      <c r="P3081" s="7">
        <f t="shared" si="194"/>
        <v>415.77777777777777</v>
      </c>
      <c r="Q3081" t="s">
        <v>8324</v>
      </c>
      <c r="R3081" t="s">
        <v>8357</v>
      </c>
      <c r="S3081" s="12">
        <f t="shared" si="195"/>
        <v>42055.463368055556</v>
      </c>
      <c r="T3081" s="12">
        <f t="shared" ref="T3081:T3144" si="197">(((I3081/60)/60)/24)+DATE(1970,1,1)+(-6/24)</f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6"/>
        <v>1.8799999999999999E-4</v>
      </c>
      <c r="P3082" s="7">
        <f t="shared" si="194"/>
        <v>53.714285714285715</v>
      </c>
      <c r="Q3082" t="s">
        <v>8324</v>
      </c>
      <c r="R3082" t="s">
        <v>8357</v>
      </c>
      <c r="S3082" s="12">
        <f t="shared" si="195"/>
        <v>41939.778287037036</v>
      </c>
      <c r="T3082" s="12">
        <f t="shared" si="197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6"/>
        <v>2.1029999999999998E-3</v>
      </c>
      <c r="P3083" s="7">
        <f t="shared" si="194"/>
        <v>420.6</v>
      </c>
      <c r="Q3083" t="s">
        <v>8324</v>
      </c>
      <c r="R3083" t="s">
        <v>8357</v>
      </c>
      <c r="S3083" s="12">
        <f t="shared" si="195"/>
        <v>42236.931608796294</v>
      </c>
      <c r="T3083" s="12">
        <f t="shared" si="197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6"/>
        <v>0</v>
      </c>
      <c r="P3084" s="7">
        <f t="shared" si="194"/>
        <v>0</v>
      </c>
      <c r="Q3084" t="s">
        <v>8324</v>
      </c>
      <c r="R3084" t="s">
        <v>8357</v>
      </c>
      <c r="S3084" s="12">
        <f t="shared" si="195"/>
        <v>42293.672986111109</v>
      </c>
      <c r="T3084" s="12">
        <f t="shared" si="197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6"/>
        <v>2.8E-3</v>
      </c>
      <c r="P3085" s="7">
        <f t="shared" si="194"/>
        <v>18.666666666666668</v>
      </c>
      <c r="Q3085" t="s">
        <v>8324</v>
      </c>
      <c r="R3085" t="s">
        <v>8357</v>
      </c>
      <c r="S3085" s="12">
        <f t="shared" si="195"/>
        <v>41853.313402777778</v>
      </c>
      <c r="T3085" s="12">
        <f t="shared" si="197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6"/>
        <v>0.11579206701157921</v>
      </c>
      <c r="P3086" s="7">
        <f t="shared" si="194"/>
        <v>78.333333333333329</v>
      </c>
      <c r="Q3086" t="s">
        <v>8324</v>
      </c>
      <c r="R3086" t="s">
        <v>8357</v>
      </c>
      <c r="S3086" s="12">
        <f t="shared" si="195"/>
        <v>42100.473738425921</v>
      </c>
      <c r="T3086" s="12">
        <f t="shared" si="197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6"/>
        <v>2.4400000000000002E-2</v>
      </c>
      <c r="P3087" s="7">
        <f t="shared" si="194"/>
        <v>67.777777777777771</v>
      </c>
      <c r="Q3087" t="s">
        <v>8324</v>
      </c>
      <c r="R3087" t="s">
        <v>8357</v>
      </c>
      <c r="S3087" s="12">
        <f t="shared" si="195"/>
        <v>42246.633784722217</v>
      </c>
      <c r="T3087" s="12">
        <f t="shared" si="197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6"/>
        <v>2.5000000000000001E-3</v>
      </c>
      <c r="P3088" s="7">
        <f t="shared" si="194"/>
        <v>16.666666666666668</v>
      </c>
      <c r="Q3088" t="s">
        <v>8324</v>
      </c>
      <c r="R3088" t="s">
        <v>8357</v>
      </c>
      <c r="S3088" s="12">
        <f t="shared" si="195"/>
        <v>42173.42082175926</v>
      </c>
      <c r="T3088" s="12">
        <f t="shared" si="197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6"/>
        <v>6.2500000000000003E-3</v>
      </c>
      <c r="P3089" s="7">
        <f t="shared" si="194"/>
        <v>62.5</v>
      </c>
      <c r="Q3089" t="s">
        <v>8324</v>
      </c>
      <c r="R3089" t="s">
        <v>8357</v>
      </c>
      <c r="S3089" s="12">
        <f t="shared" si="195"/>
        <v>42664.900347222225</v>
      </c>
      <c r="T3089" s="12">
        <f t="shared" si="197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6"/>
        <v>1.9384615384615384E-3</v>
      </c>
      <c r="P3090" s="7">
        <f t="shared" si="194"/>
        <v>42</v>
      </c>
      <c r="Q3090" t="s">
        <v>8324</v>
      </c>
      <c r="R3090" t="s">
        <v>8357</v>
      </c>
      <c r="S3090" s="12">
        <f t="shared" si="195"/>
        <v>41981.32230324074</v>
      </c>
      <c r="T3090" s="12">
        <f t="shared" si="197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6"/>
        <v>0.23416000000000001</v>
      </c>
      <c r="P3091" s="7">
        <f t="shared" si="194"/>
        <v>130.0888888888889</v>
      </c>
      <c r="Q3091" t="s">
        <v>8324</v>
      </c>
      <c r="R3091" t="s">
        <v>8357</v>
      </c>
      <c r="S3091" s="12">
        <f t="shared" si="195"/>
        <v>42528.292627314819</v>
      </c>
      <c r="T3091" s="12">
        <f t="shared" si="197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6"/>
        <v>5.080888888888889E-2</v>
      </c>
      <c r="P3092" s="7">
        <f t="shared" si="194"/>
        <v>1270.2222222222222</v>
      </c>
      <c r="Q3092" t="s">
        <v>8324</v>
      </c>
      <c r="R3092" t="s">
        <v>8357</v>
      </c>
      <c r="S3092" s="12">
        <f t="shared" si="195"/>
        <v>42065.568807870368</v>
      </c>
      <c r="T3092" s="12">
        <f t="shared" si="197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6"/>
        <v>0.15920000000000001</v>
      </c>
      <c r="P3093" s="7">
        <f t="shared" si="194"/>
        <v>88.444444444444443</v>
      </c>
      <c r="Q3093" t="s">
        <v>8324</v>
      </c>
      <c r="R3093" t="s">
        <v>8357</v>
      </c>
      <c r="S3093" s="12">
        <f t="shared" si="195"/>
        <v>42566.698414351849</v>
      </c>
      <c r="T3093" s="12">
        <f t="shared" si="197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6"/>
        <v>1.1831900000000001E-2</v>
      </c>
      <c r="P3094" s="7">
        <f t="shared" si="194"/>
        <v>56.342380952380957</v>
      </c>
      <c r="Q3094" t="s">
        <v>8324</v>
      </c>
      <c r="R3094" t="s">
        <v>8357</v>
      </c>
      <c r="S3094" s="12">
        <f t="shared" si="195"/>
        <v>42255.369351851856</v>
      </c>
      <c r="T3094" s="12">
        <f t="shared" si="197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6"/>
        <v>0.22750000000000001</v>
      </c>
      <c r="P3095" s="7">
        <f t="shared" si="194"/>
        <v>53.529411764705884</v>
      </c>
      <c r="Q3095" t="s">
        <v>8324</v>
      </c>
      <c r="R3095" t="s">
        <v>8357</v>
      </c>
      <c r="S3095" s="12">
        <f t="shared" si="195"/>
        <v>41760.659039351849</v>
      </c>
      <c r="T3095" s="12">
        <f t="shared" si="197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6"/>
        <v>2.5000000000000001E-4</v>
      </c>
      <c r="P3096" s="7">
        <f t="shared" si="194"/>
        <v>25</v>
      </c>
      <c r="Q3096" t="s">
        <v>8324</v>
      </c>
      <c r="R3096" t="s">
        <v>8357</v>
      </c>
      <c r="S3096" s="12">
        <f t="shared" si="195"/>
        <v>42207.545787037037</v>
      </c>
      <c r="T3096" s="12">
        <f t="shared" si="197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6"/>
        <v>3.351206434316354E-3</v>
      </c>
      <c r="P3097" s="7">
        <f t="shared" si="194"/>
        <v>50</v>
      </c>
      <c r="Q3097" t="s">
        <v>8324</v>
      </c>
      <c r="R3097" t="s">
        <v>8357</v>
      </c>
      <c r="S3097" s="12">
        <f t="shared" si="195"/>
        <v>42522.775231481486</v>
      </c>
      <c r="T3097" s="12">
        <f t="shared" si="197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6"/>
        <v>3.9750000000000001E-2</v>
      </c>
      <c r="P3098" s="7">
        <f t="shared" si="194"/>
        <v>56.785714285714285</v>
      </c>
      <c r="Q3098" t="s">
        <v>8324</v>
      </c>
      <c r="R3098" t="s">
        <v>8357</v>
      </c>
      <c r="S3098" s="12">
        <f t="shared" si="195"/>
        <v>42114.575532407413</v>
      </c>
      <c r="T3098" s="12">
        <f t="shared" si="197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6"/>
        <v>0.17150000000000001</v>
      </c>
      <c r="P3099" s="7">
        <f t="shared" si="194"/>
        <v>40.833333333333336</v>
      </c>
      <c r="Q3099" t="s">
        <v>8324</v>
      </c>
      <c r="R3099" t="s">
        <v>8357</v>
      </c>
      <c r="S3099" s="12">
        <f t="shared" si="195"/>
        <v>42629.253483796296</v>
      </c>
      <c r="T3099" s="12">
        <f t="shared" si="197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6"/>
        <v>3.608004104669061E-2</v>
      </c>
      <c r="P3100" s="7">
        <f t="shared" si="194"/>
        <v>65.111111111111114</v>
      </c>
      <c r="Q3100" t="s">
        <v>8324</v>
      </c>
      <c r="R3100" t="s">
        <v>8357</v>
      </c>
      <c r="S3100" s="12">
        <f t="shared" si="195"/>
        <v>42359.542233796295</v>
      </c>
      <c r="T3100" s="12">
        <f t="shared" si="197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6"/>
        <v>0.13900000000000001</v>
      </c>
      <c r="P3101" s="7">
        <f t="shared" si="194"/>
        <v>55.6</v>
      </c>
      <c r="Q3101" t="s">
        <v>8324</v>
      </c>
      <c r="R3101" t="s">
        <v>8357</v>
      </c>
      <c r="S3101" s="12">
        <f t="shared" si="195"/>
        <v>42381.939710648148</v>
      </c>
      <c r="T3101" s="12">
        <f t="shared" si="197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6"/>
        <v>0.15225</v>
      </c>
      <c r="P3102" s="7">
        <f t="shared" si="194"/>
        <v>140.53846153846155</v>
      </c>
      <c r="Q3102" t="s">
        <v>8324</v>
      </c>
      <c r="R3102" t="s">
        <v>8357</v>
      </c>
      <c r="S3102" s="12">
        <f t="shared" si="195"/>
        <v>41902.372395833336</v>
      </c>
      <c r="T3102" s="12">
        <f t="shared" si="197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6"/>
        <v>0.12</v>
      </c>
      <c r="P3103" s="7">
        <f t="shared" si="194"/>
        <v>25</v>
      </c>
      <c r="Q3103" t="s">
        <v>8324</v>
      </c>
      <c r="R3103" t="s">
        <v>8357</v>
      </c>
      <c r="S3103" s="12">
        <f t="shared" si="195"/>
        <v>42171.133530092593</v>
      </c>
      <c r="T3103" s="12">
        <f t="shared" si="197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6"/>
        <v>0.391125</v>
      </c>
      <c r="P3104" s="7">
        <f t="shared" si="194"/>
        <v>69.533333333333331</v>
      </c>
      <c r="Q3104" t="s">
        <v>8324</v>
      </c>
      <c r="R3104" t="s">
        <v>8357</v>
      </c>
      <c r="S3104" s="12">
        <f t="shared" si="195"/>
        <v>42555.090486111112</v>
      </c>
      <c r="T3104" s="12">
        <f t="shared" si="197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6"/>
        <v>2.6829268292682929E-3</v>
      </c>
      <c r="P3105" s="7">
        <f t="shared" si="194"/>
        <v>5.5</v>
      </c>
      <c r="Q3105" t="s">
        <v>8324</v>
      </c>
      <c r="R3105" t="s">
        <v>8357</v>
      </c>
      <c r="S3105" s="12">
        <f t="shared" si="195"/>
        <v>42106.906319444446</v>
      </c>
      <c r="T3105" s="12">
        <f t="shared" si="197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6"/>
        <v>0.29625000000000001</v>
      </c>
      <c r="P3106" s="7">
        <f t="shared" si="194"/>
        <v>237</v>
      </c>
      <c r="Q3106" t="s">
        <v>8324</v>
      </c>
      <c r="R3106" t="s">
        <v>8357</v>
      </c>
      <c r="S3106" s="12">
        <f t="shared" si="195"/>
        <v>42006.658692129626</v>
      </c>
      <c r="T3106" s="12">
        <f t="shared" si="197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6"/>
        <v>0.4236099230111206</v>
      </c>
      <c r="P3107" s="7">
        <f t="shared" si="194"/>
        <v>79.870967741935488</v>
      </c>
      <c r="Q3107" t="s">
        <v>8324</v>
      </c>
      <c r="R3107" t="s">
        <v>8357</v>
      </c>
      <c r="S3107" s="12">
        <f t="shared" si="195"/>
        <v>41876.468935185185</v>
      </c>
      <c r="T3107" s="12">
        <f t="shared" si="197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6"/>
        <v>4.1000000000000002E-2</v>
      </c>
      <c r="P3108" s="7">
        <f t="shared" si="194"/>
        <v>10.25</v>
      </c>
      <c r="Q3108" t="s">
        <v>8324</v>
      </c>
      <c r="R3108" t="s">
        <v>8357</v>
      </c>
      <c r="S3108" s="12">
        <f t="shared" si="195"/>
        <v>42241.179120370376</v>
      </c>
      <c r="T3108" s="12">
        <f t="shared" si="197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6"/>
        <v>0.197625</v>
      </c>
      <c r="P3109" s="7">
        <f t="shared" si="194"/>
        <v>272.58620689655174</v>
      </c>
      <c r="Q3109" t="s">
        <v>8324</v>
      </c>
      <c r="R3109" t="s">
        <v>8357</v>
      </c>
      <c r="S3109" s="12">
        <f t="shared" si="195"/>
        <v>42128.564247685179</v>
      </c>
      <c r="T3109" s="12">
        <f t="shared" si="197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6"/>
        <v>5.1999999999999995E-4</v>
      </c>
      <c r="P3110" s="7">
        <f t="shared" si="194"/>
        <v>13</v>
      </c>
      <c r="Q3110" t="s">
        <v>8324</v>
      </c>
      <c r="R3110" t="s">
        <v>8357</v>
      </c>
      <c r="S3110" s="12">
        <f t="shared" si="195"/>
        <v>42062.430486111116</v>
      </c>
      <c r="T3110" s="12">
        <f t="shared" si="197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6"/>
        <v>0.25030188679245285</v>
      </c>
      <c r="P3111" s="7">
        <f t="shared" si="194"/>
        <v>58.184210526315788</v>
      </c>
      <c r="Q3111" t="s">
        <v>8324</v>
      </c>
      <c r="R3111" t="s">
        <v>8357</v>
      </c>
      <c r="S3111" s="12">
        <f t="shared" si="195"/>
        <v>41843.875115740739</v>
      </c>
      <c r="T3111" s="12">
        <f t="shared" si="197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6"/>
        <v>4.0000000000000002E-4</v>
      </c>
      <c r="P3112" s="7">
        <f t="shared" si="194"/>
        <v>10</v>
      </c>
      <c r="Q3112" t="s">
        <v>8324</v>
      </c>
      <c r="R3112" t="s">
        <v>8357</v>
      </c>
      <c r="S3112" s="12">
        <f t="shared" si="195"/>
        <v>42744.781469907408</v>
      </c>
      <c r="T3112" s="12">
        <f t="shared" si="197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6"/>
        <v>0.26640000000000003</v>
      </c>
      <c r="P3113" s="7">
        <f t="shared" si="194"/>
        <v>70.10526315789474</v>
      </c>
      <c r="Q3113" t="s">
        <v>8324</v>
      </c>
      <c r="R3113" t="s">
        <v>8357</v>
      </c>
      <c r="S3113" s="12">
        <f t="shared" si="195"/>
        <v>41885.345138888886</v>
      </c>
      <c r="T3113" s="12">
        <f t="shared" si="197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6"/>
        <v>4.7363636363636365E-2</v>
      </c>
      <c r="P3114" s="7">
        <f t="shared" si="194"/>
        <v>57.888888888888886</v>
      </c>
      <c r="Q3114" t="s">
        <v>8324</v>
      </c>
      <c r="R3114" t="s">
        <v>8357</v>
      </c>
      <c r="S3114" s="12">
        <f t="shared" si="195"/>
        <v>42614.871921296297</v>
      </c>
      <c r="T3114" s="12">
        <f t="shared" si="197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6"/>
        <v>4.2435339894712751E-2</v>
      </c>
      <c r="P3115" s="7">
        <f t="shared" si="194"/>
        <v>125.27027027027027</v>
      </c>
      <c r="Q3115" t="s">
        <v>8324</v>
      </c>
      <c r="R3115" t="s">
        <v>8357</v>
      </c>
      <c r="S3115" s="12">
        <f t="shared" si="195"/>
        <v>42081.481273148151</v>
      </c>
      <c r="T3115" s="12">
        <f t="shared" si="197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6"/>
        <v>0</v>
      </c>
      <c r="P3116" s="7">
        <f t="shared" si="194"/>
        <v>0</v>
      </c>
      <c r="Q3116" t="s">
        <v>8324</v>
      </c>
      <c r="R3116" t="s">
        <v>8357</v>
      </c>
      <c r="S3116" s="12">
        <f t="shared" si="195"/>
        <v>41843.382523148146</v>
      </c>
      <c r="T3116" s="12">
        <f t="shared" si="197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6"/>
        <v>0.03</v>
      </c>
      <c r="P3117" s="7">
        <f t="shared" si="194"/>
        <v>300</v>
      </c>
      <c r="Q3117" t="s">
        <v>8324</v>
      </c>
      <c r="R3117" t="s">
        <v>8357</v>
      </c>
      <c r="S3117" s="12">
        <f t="shared" si="195"/>
        <v>42496.197071759263</v>
      </c>
      <c r="T3117" s="12">
        <f t="shared" si="197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6"/>
        <v>0.57333333333333336</v>
      </c>
      <c r="P3118" s="7">
        <f t="shared" si="194"/>
        <v>43</v>
      </c>
      <c r="Q3118" t="s">
        <v>8324</v>
      </c>
      <c r="R3118" t="s">
        <v>8357</v>
      </c>
      <c r="S3118" s="12">
        <f t="shared" si="195"/>
        <v>42081.265335648146</v>
      </c>
      <c r="T3118" s="12">
        <f t="shared" si="197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6"/>
        <v>1E-3</v>
      </c>
      <c r="P3119" s="7">
        <f t="shared" si="194"/>
        <v>1</v>
      </c>
      <c r="Q3119" t="s">
        <v>8324</v>
      </c>
      <c r="R3119" t="s">
        <v>8357</v>
      </c>
      <c r="S3119" s="12">
        <f t="shared" si="195"/>
        <v>42509.124537037031</v>
      </c>
      <c r="T3119" s="12">
        <f t="shared" si="197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6"/>
        <v>3.0999999999999999E-3</v>
      </c>
      <c r="P3120" s="7">
        <f t="shared" si="194"/>
        <v>775</v>
      </c>
      <c r="Q3120" t="s">
        <v>8324</v>
      </c>
      <c r="R3120" t="s">
        <v>8357</v>
      </c>
      <c r="S3120" s="12">
        <f t="shared" si="195"/>
        <v>42534.399571759262</v>
      </c>
      <c r="T3120" s="12">
        <f t="shared" si="197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6"/>
        <v>5.0000000000000001E-4</v>
      </c>
      <c r="P3121" s="7">
        <f t="shared" si="194"/>
        <v>5</v>
      </c>
      <c r="Q3121" t="s">
        <v>8324</v>
      </c>
      <c r="R3121" t="s">
        <v>8357</v>
      </c>
      <c r="S3121" s="12">
        <f t="shared" si="195"/>
        <v>42059.79550925926</v>
      </c>
      <c r="T3121" s="12">
        <f t="shared" si="197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6"/>
        <v>9.8461538461538464E-5</v>
      </c>
      <c r="P3122" s="7">
        <f t="shared" si="194"/>
        <v>12.8</v>
      </c>
      <c r="Q3122" t="s">
        <v>8324</v>
      </c>
      <c r="R3122" t="s">
        <v>8357</v>
      </c>
      <c r="S3122" s="12">
        <f t="shared" si="195"/>
        <v>42435.692083333335</v>
      </c>
      <c r="T3122" s="12">
        <f t="shared" si="197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6"/>
        <v>6.6666666666666671E-3</v>
      </c>
      <c r="P3123" s="7">
        <f t="shared" si="194"/>
        <v>10</v>
      </c>
      <c r="Q3123" t="s">
        <v>8324</v>
      </c>
      <c r="R3123" t="s">
        <v>8357</v>
      </c>
      <c r="S3123" s="12">
        <f t="shared" si="195"/>
        <v>41848.429803240739</v>
      </c>
      <c r="T3123" s="12">
        <f t="shared" si="197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6"/>
        <v>0.58291457286432158</v>
      </c>
      <c r="P3124" s="7">
        <f t="shared" si="194"/>
        <v>58</v>
      </c>
      <c r="Q3124" t="s">
        <v>8324</v>
      </c>
      <c r="R3124" t="s">
        <v>8357</v>
      </c>
      <c r="S3124" s="12">
        <f t="shared" si="195"/>
        <v>42678.682083333333</v>
      </c>
      <c r="T3124" s="12">
        <f t="shared" si="197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6"/>
        <v>0.68153600000000003</v>
      </c>
      <c r="P3125" s="7">
        <f t="shared" si="194"/>
        <v>244.80459770114942</v>
      </c>
      <c r="Q3125" t="s">
        <v>8324</v>
      </c>
      <c r="R3125" t="s">
        <v>8357</v>
      </c>
      <c r="S3125" s="12">
        <f t="shared" si="195"/>
        <v>42530.743032407408</v>
      </c>
      <c r="T3125" s="12">
        <f t="shared" si="197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6"/>
        <v>3.2499999999999997E-5</v>
      </c>
      <c r="P3126" s="7">
        <f t="shared" si="194"/>
        <v>6.5</v>
      </c>
      <c r="Q3126" t="s">
        <v>8324</v>
      </c>
      <c r="R3126" t="s">
        <v>8357</v>
      </c>
      <c r="S3126" s="12">
        <f t="shared" si="195"/>
        <v>41977.530104166668</v>
      </c>
      <c r="T3126" s="12">
        <f t="shared" si="197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6"/>
        <v>0</v>
      </c>
      <c r="P3127" s="7">
        <f t="shared" si="194"/>
        <v>0</v>
      </c>
      <c r="Q3127" t="s">
        <v>8324</v>
      </c>
      <c r="R3127" t="s">
        <v>8357</v>
      </c>
      <c r="S3127" s="12">
        <f t="shared" si="195"/>
        <v>42345.95685185185</v>
      </c>
      <c r="T3127" s="12">
        <f t="shared" si="197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6"/>
        <v>4.1599999999999998E-2</v>
      </c>
      <c r="P3128" s="7">
        <f t="shared" si="194"/>
        <v>61.176470588235297</v>
      </c>
      <c r="Q3128" t="s">
        <v>8324</v>
      </c>
      <c r="R3128" t="s">
        <v>8357</v>
      </c>
      <c r="S3128" s="12">
        <f t="shared" si="195"/>
        <v>42426.76807870371</v>
      </c>
      <c r="T3128" s="12">
        <f t="shared" si="197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6"/>
        <v>0</v>
      </c>
      <c r="P3129" s="7">
        <f t="shared" si="194"/>
        <v>0</v>
      </c>
      <c r="Q3129" t="s">
        <v>8324</v>
      </c>
      <c r="R3129" t="s">
        <v>8357</v>
      </c>
      <c r="S3129" s="12">
        <f t="shared" si="195"/>
        <v>42034.606817129628</v>
      </c>
      <c r="T3129" s="12">
        <f t="shared" si="197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6"/>
        <v>1.0860666666666667</v>
      </c>
      <c r="P3130" s="7">
        <f t="shared" si="194"/>
        <v>139.23931623931625</v>
      </c>
      <c r="Q3130" t="s">
        <v>8324</v>
      </c>
      <c r="R3130" t="s">
        <v>8357</v>
      </c>
      <c r="S3130" s="12">
        <f t="shared" si="195"/>
        <v>42780.575706018513</v>
      </c>
      <c r="T3130" s="12">
        <f t="shared" si="197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6"/>
        <v>8.0000000000000002E-3</v>
      </c>
      <c r="P3131" s="7">
        <f t="shared" si="194"/>
        <v>10</v>
      </c>
      <c r="Q3131" t="s">
        <v>8324</v>
      </c>
      <c r="R3131" t="s">
        <v>8325</v>
      </c>
      <c r="S3131" s="12">
        <f t="shared" si="195"/>
        <v>42803.592812499999</v>
      </c>
      <c r="T3131" s="12">
        <f t="shared" si="197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6"/>
        <v>3.7499999999999999E-2</v>
      </c>
      <c r="P3132" s="7">
        <f t="shared" si="194"/>
        <v>93.75</v>
      </c>
      <c r="Q3132" t="s">
        <v>8324</v>
      </c>
      <c r="R3132" t="s">
        <v>8325</v>
      </c>
      <c r="S3132" s="12">
        <f t="shared" si="195"/>
        <v>42808.390231481477</v>
      </c>
      <c r="T3132" s="12">
        <f t="shared" si="197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6"/>
        <v>0.15731707317073171</v>
      </c>
      <c r="P3133" s="7">
        <f t="shared" si="194"/>
        <v>53.75</v>
      </c>
      <c r="Q3133" t="s">
        <v>8324</v>
      </c>
      <c r="R3133" t="s">
        <v>8325</v>
      </c>
      <c r="S3133" s="12">
        <f t="shared" si="195"/>
        <v>42803.329224537039</v>
      </c>
      <c r="T3133" s="12">
        <f t="shared" si="197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6"/>
        <v>3.3333333333333332E-4</v>
      </c>
      <c r="P3134" s="7">
        <f t="shared" si="194"/>
        <v>10</v>
      </c>
      <c r="Q3134" t="s">
        <v>8324</v>
      </c>
      <c r="R3134" t="s">
        <v>8325</v>
      </c>
      <c r="S3134" s="12">
        <f t="shared" si="195"/>
        <v>42786.100231481483</v>
      </c>
      <c r="T3134" s="12">
        <f t="shared" si="197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6"/>
        <v>1.08</v>
      </c>
      <c r="P3135" s="7">
        <f t="shared" si="194"/>
        <v>33.75</v>
      </c>
      <c r="Q3135" t="s">
        <v>8324</v>
      </c>
      <c r="R3135" t="s">
        <v>8325</v>
      </c>
      <c r="S3135" s="12">
        <f t="shared" si="195"/>
        <v>42788.315208333333</v>
      </c>
      <c r="T3135" s="12">
        <f t="shared" si="197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6"/>
        <v>0.22500000000000001</v>
      </c>
      <c r="P3136" s="7">
        <f t="shared" si="194"/>
        <v>18.75</v>
      </c>
      <c r="Q3136" t="s">
        <v>8324</v>
      </c>
      <c r="R3136" t="s">
        <v>8325</v>
      </c>
      <c r="S3136" s="12">
        <f t="shared" si="195"/>
        <v>42800.470127314817</v>
      </c>
      <c r="T3136" s="12">
        <f t="shared" si="197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6"/>
        <v>0.20849420849420849</v>
      </c>
      <c r="P3137" s="7">
        <f t="shared" ref="P3137:P3200" si="198">IFERROR(E3137/L3137,0)</f>
        <v>23.142857142857142</v>
      </c>
      <c r="Q3137" t="s">
        <v>8324</v>
      </c>
      <c r="R3137" t="s">
        <v>8325</v>
      </c>
      <c r="S3137" s="12">
        <f t="shared" si="195"/>
        <v>42806.901863425926</v>
      </c>
      <c r="T3137" s="12">
        <f t="shared" si="197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6"/>
        <v>1.278</v>
      </c>
      <c r="P3138" s="7">
        <f t="shared" si="198"/>
        <v>29.045454545454547</v>
      </c>
      <c r="Q3138" t="s">
        <v>8324</v>
      </c>
      <c r="R3138" t="s">
        <v>8325</v>
      </c>
      <c r="S3138" s="12">
        <f t="shared" si="195"/>
        <v>42789.212430555555</v>
      </c>
      <c r="T3138" s="12">
        <f t="shared" si="197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7">
        <f t="shared" si="198"/>
        <v>50</v>
      </c>
      <c r="Q3139" t="s">
        <v>8324</v>
      </c>
      <c r="R3139" t="s">
        <v>8325</v>
      </c>
      <c r="S3139" s="12">
        <f t="shared" ref="S3139:T3202" si="199">(((J3139/60)/60)/24)+DATE(1970,1,1)+(-6/24)</f>
        <v>42807.635057870371</v>
      </c>
      <c r="T3139" s="12">
        <f t="shared" si="197"/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8"/>
        <v>0</v>
      </c>
      <c r="Q3140" t="s">
        <v>8324</v>
      </c>
      <c r="R3140" t="s">
        <v>8325</v>
      </c>
      <c r="S3140" s="12">
        <f t="shared" si="199"/>
        <v>42809.395914351851</v>
      </c>
      <c r="T3140" s="12">
        <f t="shared" si="197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8"/>
        <v>450</v>
      </c>
      <c r="Q3141" t="s">
        <v>8324</v>
      </c>
      <c r="R3141" t="s">
        <v>8325</v>
      </c>
      <c r="S3141" s="12">
        <f t="shared" si="199"/>
        <v>42785.020370370374</v>
      </c>
      <c r="T3141" s="12">
        <f t="shared" si="197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8"/>
        <v>24</v>
      </c>
      <c r="Q3142" t="s">
        <v>8324</v>
      </c>
      <c r="R3142" t="s">
        <v>8325</v>
      </c>
      <c r="S3142" s="12">
        <f t="shared" si="199"/>
        <v>42802.468784722223</v>
      </c>
      <c r="T3142" s="12">
        <f t="shared" si="197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ref="O3143:O3206" si="200">(E3143/D3143)</f>
        <v>0.51600000000000001</v>
      </c>
      <c r="P3143" s="7">
        <f t="shared" si="198"/>
        <v>32.25</v>
      </c>
      <c r="Q3143" t="s">
        <v>8324</v>
      </c>
      <c r="R3143" t="s">
        <v>8325</v>
      </c>
      <c r="S3143" s="12">
        <f t="shared" si="199"/>
        <v>42800.503333333334</v>
      </c>
      <c r="T3143" s="12">
        <f t="shared" si="197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00"/>
        <v>1.6363636363636365E-2</v>
      </c>
      <c r="P3144" s="7">
        <f t="shared" si="198"/>
        <v>15</v>
      </c>
      <c r="Q3144" t="s">
        <v>8324</v>
      </c>
      <c r="R3144" t="s">
        <v>8325</v>
      </c>
      <c r="S3144" s="12">
        <f t="shared" si="199"/>
        <v>42783.263182870374</v>
      </c>
      <c r="T3144" s="12">
        <f t="shared" si="197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00"/>
        <v>0</v>
      </c>
      <c r="P3145" s="7">
        <f t="shared" si="198"/>
        <v>0</v>
      </c>
      <c r="Q3145" t="s">
        <v>8324</v>
      </c>
      <c r="R3145" t="s">
        <v>8325</v>
      </c>
      <c r="S3145" s="12">
        <f t="shared" si="199"/>
        <v>42808.108287037037</v>
      </c>
      <c r="T3145" s="12">
        <f t="shared" ref="T3145:T3208" si="201">(((I3145/60)/60)/24)+DATE(1970,1,1)+(-6/24)</f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00"/>
        <v>0.754</v>
      </c>
      <c r="P3146" s="7">
        <f t="shared" si="198"/>
        <v>251.33333333333334</v>
      </c>
      <c r="Q3146" t="s">
        <v>8324</v>
      </c>
      <c r="R3146" t="s">
        <v>8325</v>
      </c>
      <c r="S3146" s="12">
        <f t="shared" si="199"/>
        <v>42796.288275462968</v>
      </c>
      <c r="T3146" s="12">
        <f t="shared" si="201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00"/>
        <v>0</v>
      </c>
      <c r="P3147" s="7">
        <f t="shared" si="198"/>
        <v>0</v>
      </c>
      <c r="Q3147" t="s">
        <v>8324</v>
      </c>
      <c r="R3147" t="s">
        <v>8325</v>
      </c>
      <c r="S3147" s="12">
        <f t="shared" si="199"/>
        <v>42761.790902777779</v>
      </c>
      <c r="T3147" s="12">
        <f t="shared" si="201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00"/>
        <v>0.105</v>
      </c>
      <c r="P3148" s="7">
        <f t="shared" si="198"/>
        <v>437.5</v>
      </c>
      <c r="Q3148" t="s">
        <v>8324</v>
      </c>
      <c r="R3148" t="s">
        <v>8325</v>
      </c>
      <c r="S3148" s="12">
        <f t="shared" si="199"/>
        <v>42796.432476851856</v>
      </c>
      <c r="T3148" s="12">
        <f t="shared" si="201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00"/>
        <v>1.1752499999999999</v>
      </c>
      <c r="P3149" s="7">
        <f t="shared" si="198"/>
        <v>110.35211267605634</v>
      </c>
      <c r="Q3149" t="s">
        <v>8324</v>
      </c>
      <c r="R3149" t="s">
        <v>8325</v>
      </c>
      <c r="S3149" s="12">
        <f t="shared" si="199"/>
        <v>41909.719386574077</v>
      </c>
      <c r="T3149" s="12">
        <f t="shared" si="201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00"/>
        <v>1.3116666666666668</v>
      </c>
      <c r="P3150" s="7">
        <f t="shared" si="198"/>
        <v>41.421052631578945</v>
      </c>
      <c r="Q3150" t="s">
        <v>8324</v>
      </c>
      <c r="R3150" t="s">
        <v>8325</v>
      </c>
      <c r="S3150" s="12">
        <f t="shared" si="199"/>
        <v>41891.415324074071</v>
      </c>
      <c r="T3150" s="12">
        <f t="shared" si="201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00"/>
        <v>1.04</v>
      </c>
      <c r="P3151" s="7">
        <f t="shared" si="198"/>
        <v>52</v>
      </c>
      <c r="Q3151" t="s">
        <v>8324</v>
      </c>
      <c r="R3151" t="s">
        <v>8325</v>
      </c>
      <c r="S3151" s="12">
        <f t="shared" si="199"/>
        <v>41225.767361111109</v>
      </c>
      <c r="T3151" s="12">
        <f t="shared" si="201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00"/>
        <v>1.01</v>
      </c>
      <c r="P3152" s="7">
        <f t="shared" si="198"/>
        <v>33.990384615384613</v>
      </c>
      <c r="Q3152" t="s">
        <v>8324</v>
      </c>
      <c r="R3152" t="s">
        <v>8325</v>
      </c>
      <c r="S3152" s="12">
        <f t="shared" si="199"/>
        <v>40478.013923611114</v>
      </c>
      <c r="T3152" s="12">
        <f t="shared" si="201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00"/>
        <v>1.004</v>
      </c>
      <c r="P3153" s="7">
        <f t="shared" si="198"/>
        <v>103.35294117647059</v>
      </c>
      <c r="Q3153" t="s">
        <v>8324</v>
      </c>
      <c r="R3153" t="s">
        <v>8325</v>
      </c>
      <c r="S3153" s="12">
        <f t="shared" si="199"/>
        <v>41862.58997685185</v>
      </c>
      <c r="T3153" s="12">
        <f t="shared" si="201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0"/>
        <v>1.0595454545454546</v>
      </c>
      <c r="P3154" s="7">
        <f t="shared" si="198"/>
        <v>34.791044776119406</v>
      </c>
      <c r="Q3154" t="s">
        <v>8324</v>
      </c>
      <c r="R3154" t="s">
        <v>8325</v>
      </c>
      <c r="S3154" s="12">
        <f t="shared" si="199"/>
        <v>41550.617673611108</v>
      </c>
      <c r="T3154" s="12">
        <f t="shared" si="201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0"/>
        <v>3.3558333333333334</v>
      </c>
      <c r="P3155" s="7">
        <f t="shared" si="198"/>
        <v>41.773858921161825</v>
      </c>
      <c r="Q3155" t="s">
        <v>8324</v>
      </c>
      <c r="R3155" t="s">
        <v>8325</v>
      </c>
      <c r="S3155" s="12">
        <f t="shared" si="199"/>
        <v>40632.904363425929</v>
      </c>
      <c r="T3155" s="12">
        <f t="shared" si="201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0"/>
        <v>1.1292857142857142</v>
      </c>
      <c r="P3156" s="7">
        <f t="shared" si="198"/>
        <v>64.268292682926827</v>
      </c>
      <c r="Q3156" t="s">
        <v>8324</v>
      </c>
      <c r="R3156" t="s">
        <v>8325</v>
      </c>
      <c r="S3156" s="12">
        <f t="shared" si="199"/>
        <v>40970.625671296293</v>
      </c>
      <c r="T3156" s="12">
        <f t="shared" si="201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0"/>
        <v>1.885046</v>
      </c>
      <c r="P3157" s="7">
        <f t="shared" si="198"/>
        <v>31.209370860927152</v>
      </c>
      <c r="Q3157" t="s">
        <v>8324</v>
      </c>
      <c r="R3157" t="s">
        <v>8325</v>
      </c>
      <c r="S3157" s="12">
        <f t="shared" si="199"/>
        <v>41233.249131944445</v>
      </c>
      <c r="T3157" s="12">
        <f t="shared" si="201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0"/>
        <v>1.0181818181818181</v>
      </c>
      <c r="P3158" s="7">
        <f t="shared" si="198"/>
        <v>62.921348314606739</v>
      </c>
      <c r="Q3158" t="s">
        <v>8324</v>
      </c>
      <c r="R3158" t="s">
        <v>8325</v>
      </c>
      <c r="S3158" s="12">
        <f t="shared" si="199"/>
        <v>41026.703055555554</v>
      </c>
      <c r="T3158" s="12">
        <f t="shared" si="201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0"/>
        <v>1.01</v>
      </c>
      <c r="P3159" s="7">
        <f t="shared" si="198"/>
        <v>98.536585365853654</v>
      </c>
      <c r="Q3159" t="s">
        <v>8324</v>
      </c>
      <c r="R3159" t="s">
        <v>8325</v>
      </c>
      <c r="S3159" s="12">
        <f t="shared" si="199"/>
        <v>41829.538252314815</v>
      </c>
      <c r="T3159" s="12">
        <f t="shared" si="201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0"/>
        <v>1.1399999999999999</v>
      </c>
      <c r="P3160" s="7">
        <f t="shared" si="198"/>
        <v>82.608695652173907</v>
      </c>
      <c r="Q3160" t="s">
        <v>8324</v>
      </c>
      <c r="R3160" t="s">
        <v>8325</v>
      </c>
      <c r="S3160" s="12">
        <f t="shared" si="199"/>
        <v>41447.589722222219</v>
      </c>
      <c r="T3160" s="12">
        <f t="shared" si="201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0"/>
        <v>1.3348133333333334</v>
      </c>
      <c r="P3161" s="7">
        <f t="shared" si="198"/>
        <v>38.504230769230773</v>
      </c>
      <c r="Q3161" t="s">
        <v>8324</v>
      </c>
      <c r="R3161" t="s">
        <v>8325</v>
      </c>
      <c r="S3161" s="12">
        <f t="shared" si="199"/>
        <v>40883.816678240742</v>
      </c>
      <c r="T3161" s="12">
        <f t="shared" si="201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0"/>
        <v>1.0153333333333334</v>
      </c>
      <c r="P3162" s="7">
        <f t="shared" si="198"/>
        <v>80.15789473684211</v>
      </c>
      <c r="Q3162" t="s">
        <v>8324</v>
      </c>
      <c r="R3162" t="s">
        <v>8325</v>
      </c>
      <c r="S3162" s="12">
        <f t="shared" si="199"/>
        <v>41841.01489583333</v>
      </c>
      <c r="T3162" s="12">
        <f t="shared" si="201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0"/>
        <v>1.0509999999999999</v>
      </c>
      <c r="P3163" s="7">
        <f t="shared" si="198"/>
        <v>28.405405405405407</v>
      </c>
      <c r="Q3163" t="s">
        <v>8324</v>
      </c>
      <c r="R3163" t="s">
        <v>8325</v>
      </c>
      <c r="S3163" s="12">
        <f t="shared" si="199"/>
        <v>41897.286134259259</v>
      </c>
      <c r="T3163" s="12">
        <f t="shared" si="201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0"/>
        <v>1.2715000000000001</v>
      </c>
      <c r="P3164" s="7">
        <f t="shared" si="198"/>
        <v>80.730158730158735</v>
      </c>
      <c r="Q3164" t="s">
        <v>8324</v>
      </c>
      <c r="R3164" t="s">
        <v>8325</v>
      </c>
      <c r="S3164" s="12">
        <f t="shared" si="199"/>
        <v>41799.435902777775</v>
      </c>
      <c r="T3164" s="12">
        <f t="shared" si="201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0"/>
        <v>1.1115384615384616</v>
      </c>
      <c r="P3165" s="7">
        <f t="shared" si="198"/>
        <v>200.69444444444446</v>
      </c>
      <c r="Q3165" t="s">
        <v>8324</v>
      </c>
      <c r="R3165" t="s">
        <v>8325</v>
      </c>
      <c r="S3165" s="12">
        <f t="shared" si="199"/>
        <v>41775.503761574073</v>
      </c>
      <c r="T3165" s="12">
        <f t="shared" si="201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0"/>
        <v>1.0676000000000001</v>
      </c>
      <c r="P3166" s="7">
        <f t="shared" si="198"/>
        <v>37.591549295774648</v>
      </c>
      <c r="Q3166" t="s">
        <v>8324</v>
      </c>
      <c r="R3166" t="s">
        <v>8325</v>
      </c>
      <c r="S3166" s="12">
        <f t="shared" si="199"/>
        <v>41766.55572916667</v>
      </c>
      <c r="T3166" s="12">
        <f t="shared" si="201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0"/>
        <v>1.6266666666666667</v>
      </c>
      <c r="P3167" s="7">
        <f t="shared" si="198"/>
        <v>58.095238095238095</v>
      </c>
      <c r="Q3167" t="s">
        <v>8324</v>
      </c>
      <c r="R3167" t="s">
        <v>8325</v>
      </c>
      <c r="S3167" s="12">
        <f t="shared" si="199"/>
        <v>40643.909259259257</v>
      </c>
      <c r="T3167" s="12">
        <f t="shared" si="201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0"/>
        <v>1.6022808571428573</v>
      </c>
      <c r="P3168" s="7">
        <f t="shared" si="198"/>
        <v>60.300892473118282</v>
      </c>
      <c r="Q3168" t="s">
        <v>8324</v>
      </c>
      <c r="R3168" t="s">
        <v>8325</v>
      </c>
      <c r="S3168" s="12">
        <f t="shared" si="199"/>
        <v>41940.44158564815</v>
      </c>
      <c r="T3168" s="12">
        <f t="shared" si="201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0"/>
        <v>1.1616666666666666</v>
      </c>
      <c r="P3169" s="7">
        <f t="shared" si="198"/>
        <v>63.363636363636367</v>
      </c>
      <c r="Q3169" t="s">
        <v>8324</v>
      </c>
      <c r="R3169" t="s">
        <v>8325</v>
      </c>
      <c r="S3169" s="12">
        <f t="shared" si="199"/>
        <v>41838.925706018519</v>
      </c>
      <c r="T3169" s="12">
        <f t="shared" si="201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0"/>
        <v>1.242</v>
      </c>
      <c r="P3170" s="7">
        <f t="shared" si="198"/>
        <v>50.901639344262293</v>
      </c>
      <c r="Q3170" t="s">
        <v>8324</v>
      </c>
      <c r="R3170" t="s">
        <v>8325</v>
      </c>
      <c r="S3170" s="12">
        <f t="shared" si="199"/>
        <v>41771.855937500004</v>
      </c>
      <c r="T3170" s="12">
        <f t="shared" si="201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0"/>
        <v>1.030125</v>
      </c>
      <c r="P3171" s="7">
        <f t="shared" si="198"/>
        <v>100.5</v>
      </c>
      <c r="Q3171" t="s">
        <v>8324</v>
      </c>
      <c r="R3171" t="s">
        <v>8325</v>
      </c>
      <c r="S3171" s="12">
        <f t="shared" si="199"/>
        <v>41591.487974537034</v>
      </c>
      <c r="T3171" s="12">
        <f t="shared" si="201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0"/>
        <v>1.1225000000000001</v>
      </c>
      <c r="P3172" s="7">
        <f t="shared" si="198"/>
        <v>31.619718309859156</v>
      </c>
      <c r="Q3172" t="s">
        <v>8324</v>
      </c>
      <c r="R3172" t="s">
        <v>8325</v>
      </c>
      <c r="S3172" s="12">
        <f t="shared" si="199"/>
        <v>41788.830370370371</v>
      </c>
      <c r="T3172" s="12">
        <f t="shared" si="201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0"/>
        <v>1.0881428571428571</v>
      </c>
      <c r="P3173" s="7">
        <f t="shared" si="198"/>
        <v>65.102564102564102</v>
      </c>
      <c r="Q3173" t="s">
        <v>8324</v>
      </c>
      <c r="R3173" t="s">
        <v>8325</v>
      </c>
      <c r="S3173" s="12">
        <f t="shared" si="199"/>
        <v>42466.358310185184</v>
      </c>
      <c r="T3173" s="12">
        <f t="shared" si="201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0"/>
        <v>1.1499999999999999</v>
      </c>
      <c r="P3174" s="7">
        <f t="shared" si="198"/>
        <v>79.310344827586206</v>
      </c>
      <c r="Q3174" t="s">
        <v>8324</v>
      </c>
      <c r="R3174" t="s">
        <v>8325</v>
      </c>
      <c r="S3174" s="12">
        <f t="shared" si="199"/>
        <v>40923.479953703703</v>
      </c>
      <c r="T3174" s="12">
        <f t="shared" si="201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0"/>
        <v>1.03</v>
      </c>
      <c r="P3175" s="7">
        <f t="shared" si="198"/>
        <v>139.18918918918919</v>
      </c>
      <c r="Q3175" t="s">
        <v>8324</v>
      </c>
      <c r="R3175" t="s">
        <v>8325</v>
      </c>
      <c r="S3175" s="12">
        <f t="shared" si="199"/>
        <v>41878.628379629627</v>
      </c>
      <c r="T3175" s="12">
        <f t="shared" si="201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0"/>
        <v>1.0113333333333334</v>
      </c>
      <c r="P3176" s="7">
        <f t="shared" si="198"/>
        <v>131.91304347826087</v>
      </c>
      <c r="Q3176" t="s">
        <v>8324</v>
      </c>
      <c r="R3176" t="s">
        <v>8325</v>
      </c>
      <c r="S3176" s="12">
        <f t="shared" si="199"/>
        <v>41862.614675925928</v>
      </c>
      <c r="T3176" s="12">
        <f t="shared" si="201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0"/>
        <v>1.0955999999999999</v>
      </c>
      <c r="P3177" s="7">
        <f t="shared" si="198"/>
        <v>91.3</v>
      </c>
      <c r="Q3177" t="s">
        <v>8324</v>
      </c>
      <c r="R3177" t="s">
        <v>8325</v>
      </c>
      <c r="S3177" s="12">
        <f t="shared" si="199"/>
        <v>40531.636886574073</v>
      </c>
      <c r="T3177" s="12">
        <f t="shared" si="201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0"/>
        <v>1.148421052631579</v>
      </c>
      <c r="P3178" s="7">
        <f t="shared" si="198"/>
        <v>39.672727272727272</v>
      </c>
      <c r="Q3178" t="s">
        <v>8324</v>
      </c>
      <c r="R3178" t="s">
        <v>8325</v>
      </c>
      <c r="S3178" s="12">
        <f t="shared" si="199"/>
        <v>41477.680914351848</v>
      </c>
      <c r="T3178" s="12">
        <f t="shared" si="201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0"/>
        <v>1.1739999999999999</v>
      </c>
      <c r="P3179" s="7">
        <f t="shared" si="198"/>
        <v>57.549019607843135</v>
      </c>
      <c r="Q3179" t="s">
        <v>8324</v>
      </c>
      <c r="R3179" t="s">
        <v>8325</v>
      </c>
      <c r="S3179" s="12">
        <f t="shared" si="199"/>
        <v>41781.416770833333</v>
      </c>
      <c r="T3179" s="12">
        <f t="shared" si="201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0"/>
        <v>1.7173333333333334</v>
      </c>
      <c r="P3180" s="7">
        <f t="shared" si="198"/>
        <v>33.025641025641029</v>
      </c>
      <c r="Q3180" t="s">
        <v>8324</v>
      </c>
      <c r="R3180" t="s">
        <v>8325</v>
      </c>
      <c r="S3180" s="12">
        <f t="shared" si="199"/>
        <v>41806.355034722219</v>
      </c>
      <c r="T3180" s="12">
        <f t="shared" si="201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0"/>
        <v>1.1416238095238094</v>
      </c>
      <c r="P3181" s="7">
        <f t="shared" si="198"/>
        <v>77.335806451612896</v>
      </c>
      <c r="Q3181" t="s">
        <v>8324</v>
      </c>
      <c r="R3181" t="s">
        <v>8325</v>
      </c>
      <c r="S3181" s="12">
        <f t="shared" si="199"/>
        <v>41375.452210648145</v>
      </c>
      <c r="T3181" s="12">
        <f t="shared" si="201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0"/>
        <v>1.1975</v>
      </c>
      <c r="P3182" s="7">
        <f t="shared" si="198"/>
        <v>31.933333333333334</v>
      </c>
      <c r="Q3182" t="s">
        <v>8324</v>
      </c>
      <c r="R3182" t="s">
        <v>8325</v>
      </c>
      <c r="S3182" s="12">
        <f t="shared" si="199"/>
        <v>41780.162604166668</v>
      </c>
      <c r="T3182" s="12">
        <f t="shared" si="201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0"/>
        <v>1.0900000000000001</v>
      </c>
      <c r="P3183" s="7">
        <f t="shared" si="198"/>
        <v>36.333333333333336</v>
      </c>
      <c r="Q3183" t="s">
        <v>8324</v>
      </c>
      <c r="R3183" t="s">
        <v>8325</v>
      </c>
      <c r="S3183" s="12">
        <f t="shared" si="199"/>
        <v>41779.060034722221</v>
      </c>
      <c r="T3183" s="12">
        <f t="shared" si="201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0"/>
        <v>1.0088571428571429</v>
      </c>
      <c r="P3184" s="7">
        <f t="shared" si="198"/>
        <v>46.768211920529801</v>
      </c>
      <c r="Q3184" t="s">
        <v>8324</v>
      </c>
      <c r="R3184" t="s">
        <v>8325</v>
      </c>
      <c r="S3184" s="12">
        <f t="shared" si="199"/>
        <v>40883.699317129627</v>
      </c>
      <c r="T3184" s="12">
        <f t="shared" si="201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0"/>
        <v>1.0900000000000001</v>
      </c>
      <c r="P3185" s="7">
        <f t="shared" si="198"/>
        <v>40.073529411764703</v>
      </c>
      <c r="Q3185" t="s">
        <v>8324</v>
      </c>
      <c r="R3185" t="s">
        <v>8325</v>
      </c>
      <c r="S3185" s="12">
        <f t="shared" si="199"/>
        <v>41491.54478009259</v>
      </c>
      <c r="T3185" s="12">
        <f t="shared" si="201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0"/>
        <v>1.0720930232558139</v>
      </c>
      <c r="P3186" s="7">
        <f t="shared" si="198"/>
        <v>100.21739130434783</v>
      </c>
      <c r="Q3186" t="s">
        <v>8324</v>
      </c>
      <c r="R3186" t="s">
        <v>8325</v>
      </c>
      <c r="S3186" s="12">
        <f t="shared" si="199"/>
        <v>41791.743414351848</v>
      </c>
      <c r="T3186" s="12">
        <f t="shared" si="201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0"/>
        <v>1</v>
      </c>
      <c r="P3187" s="7">
        <f t="shared" si="198"/>
        <v>41.666666666666664</v>
      </c>
      <c r="Q3187" t="s">
        <v>8324</v>
      </c>
      <c r="R3187" t="s">
        <v>8325</v>
      </c>
      <c r="S3187" s="12">
        <f t="shared" si="199"/>
        <v>41829.727326388893</v>
      </c>
      <c r="T3187" s="12">
        <f t="shared" si="201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0"/>
        <v>1.0218750000000001</v>
      </c>
      <c r="P3188" s="7">
        <f t="shared" si="198"/>
        <v>46.714285714285715</v>
      </c>
      <c r="Q3188" t="s">
        <v>8324</v>
      </c>
      <c r="R3188" t="s">
        <v>8325</v>
      </c>
      <c r="S3188" s="12">
        <f t="shared" si="199"/>
        <v>41868.674050925925</v>
      </c>
      <c r="T3188" s="12">
        <f t="shared" si="201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0"/>
        <v>1.1629333333333334</v>
      </c>
      <c r="P3189" s="7">
        <f t="shared" si="198"/>
        <v>71.491803278688522</v>
      </c>
      <c r="Q3189" t="s">
        <v>8324</v>
      </c>
      <c r="R3189" t="s">
        <v>8325</v>
      </c>
      <c r="S3189" s="12">
        <f t="shared" si="199"/>
        <v>41835.416354166664</v>
      </c>
      <c r="T3189" s="12">
        <f t="shared" si="201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0"/>
        <v>0.65</v>
      </c>
      <c r="P3190" s="7">
        <f t="shared" si="198"/>
        <v>14.444444444444445</v>
      </c>
      <c r="Q3190" t="s">
        <v>8324</v>
      </c>
      <c r="R3190" t="s">
        <v>8325</v>
      </c>
      <c r="S3190" s="12">
        <f t="shared" si="199"/>
        <v>42144.165532407409</v>
      </c>
      <c r="T3190" s="12">
        <f t="shared" si="201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0"/>
        <v>0.12327272727272727</v>
      </c>
      <c r="P3191" s="7">
        <f t="shared" si="198"/>
        <v>356.84210526315792</v>
      </c>
      <c r="Q3191" t="s">
        <v>8324</v>
      </c>
      <c r="R3191" t="s">
        <v>8359</v>
      </c>
      <c r="S3191" s="12">
        <f t="shared" si="199"/>
        <v>42118.096435185187</v>
      </c>
      <c r="T3191" s="12">
        <f t="shared" si="201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0"/>
        <v>0</v>
      </c>
      <c r="P3192" s="7">
        <f t="shared" si="198"/>
        <v>0</v>
      </c>
      <c r="Q3192" t="s">
        <v>8324</v>
      </c>
      <c r="R3192" t="s">
        <v>8359</v>
      </c>
      <c r="S3192" s="12">
        <f t="shared" si="199"/>
        <v>42682.901331018518</v>
      </c>
      <c r="T3192" s="12">
        <f t="shared" si="201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0"/>
        <v>4.0266666666666666E-2</v>
      </c>
      <c r="P3193" s="7">
        <f t="shared" si="198"/>
        <v>37.75</v>
      </c>
      <c r="Q3193" t="s">
        <v>8324</v>
      </c>
      <c r="R3193" t="s">
        <v>8359</v>
      </c>
      <c r="S3193" s="12">
        <f t="shared" si="199"/>
        <v>42538.505428240736</v>
      </c>
      <c r="T3193" s="12">
        <f t="shared" si="201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0"/>
        <v>1.0200000000000001E-2</v>
      </c>
      <c r="P3194" s="7">
        <f t="shared" si="198"/>
        <v>12.75</v>
      </c>
      <c r="Q3194" t="s">
        <v>8324</v>
      </c>
      <c r="R3194" t="s">
        <v>8359</v>
      </c>
      <c r="S3194" s="12">
        <f t="shared" si="199"/>
        <v>42018.69049768518</v>
      </c>
      <c r="T3194" s="12">
        <f t="shared" si="201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0"/>
        <v>0.1174</v>
      </c>
      <c r="P3195" s="7">
        <f t="shared" si="198"/>
        <v>24.458333333333332</v>
      </c>
      <c r="Q3195" t="s">
        <v>8324</v>
      </c>
      <c r="R3195" t="s">
        <v>8359</v>
      </c>
      <c r="S3195" s="12">
        <f t="shared" si="199"/>
        <v>42010.718240740738</v>
      </c>
      <c r="T3195" s="12">
        <f t="shared" si="201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0"/>
        <v>0</v>
      </c>
      <c r="P3196" s="7">
        <f t="shared" si="198"/>
        <v>0</v>
      </c>
      <c r="Q3196" t="s">
        <v>8324</v>
      </c>
      <c r="R3196" t="s">
        <v>8359</v>
      </c>
      <c r="S3196" s="12">
        <f t="shared" si="199"/>
        <v>42181.812476851846</v>
      </c>
      <c r="T3196" s="12">
        <f t="shared" si="201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0"/>
        <v>0.59142857142857141</v>
      </c>
      <c r="P3197" s="7">
        <f t="shared" si="198"/>
        <v>53.07692307692308</v>
      </c>
      <c r="Q3197" t="s">
        <v>8324</v>
      </c>
      <c r="R3197" t="s">
        <v>8359</v>
      </c>
      <c r="S3197" s="12">
        <f t="shared" si="199"/>
        <v>42017.344236111108</v>
      </c>
      <c r="T3197" s="12">
        <f t="shared" si="201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0"/>
        <v>5.9999999999999995E-4</v>
      </c>
      <c r="P3198" s="7">
        <f t="shared" si="198"/>
        <v>300</v>
      </c>
      <c r="Q3198" t="s">
        <v>8324</v>
      </c>
      <c r="R3198" t="s">
        <v>8359</v>
      </c>
      <c r="S3198" s="12">
        <f t="shared" si="199"/>
        <v>42157.348090277781</v>
      </c>
      <c r="T3198" s="12">
        <f t="shared" si="201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0"/>
        <v>0.1145</v>
      </c>
      <c r="P3199" s="7">
        <f t="shared" si="198"/>
        <v>286.25</v>
      </c>
      <c r="Q3199" t="s">
        <v>8324</v>
      </c>
      <c r="R3199" t="s">
        <v>8359</v>
      </c>
      <c r="S3199" s="12">
        <f t="shared" si="199"/>
        <v>42009.243263888886</v>
      </c>
      <c r="T3199" s="12">
        <f t="shared" si="201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0"/>
        <v>3.6666666666666666E-3</v>
      </c>
      <c r="P3200" s="7">
        <f t="shared" si="198"/>
        <v>36.666666666666664</v>
      </c>
      <c r="Q3200" t="s">
        <v>8324</v>
      </c>
      <c r="R3200" t="s">
        <v>8359</v>
      </c>
      <c r="S3200" s="12">
        <f t="shared" si="199"/>
        <v>42013.174502314811</v>
      </c>
      <c r="T3200" s="12">
        <f t="shared" si="201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0"/>
        <v>0.52159999999999995</v>
      </c>
      <c r="P3201" s="7">
        <f t="shared" ref="P3201:P3264" si="202">IFERROR(E3201/L3201,0)</f>
        <v>49.20754716981132</v>
      </c>
      <c r="Q3201" t="s">
        <v>8324</v>
      </c>
      <c r="R3201" t="s">
        <v>8359</v>
      </c>
      <c r="S3201" s="12">
        <f t="shared" si="199"/>
        <v>41858.511782407404</v>
      </c>
      <c r="T3201" s="12">
        <f t="shared" si="201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0"/>
        <v>2.0000000000000002E-5</v>
      </c>
      <c r="P3202" s="7">
        <f t="shared" si="202"/>
        <v>1</v>
      </c>
      <c r="Q3202" t="s">
        <v>8324</v>
      </c>
      <c r="R3202" t="s">
        <v>8359</v>
      </c>
      <c r="S3202" s="12">
        <f t="shared" si="199"/>
        <v>42460.070613425924</v>
      </c>
      <c r="T3202" s="12">
        <f t="shared" si="201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7">
        <f t="shared" si="202"/>
        <v>12.5</v>
      </c>
      <c r="Q3203" t="s">
        <v>8324</v>
      </c>
      <c r="R3203" t="s">
        <v>8359</v>
      </c>
      <c r="S3203" s="12">
        <f t="shared" ref="S3203:T3266" si="203">(((J3203/60)/60)/24)+DATE(1970,1,1)+(-6/24)</f>
        <v>41861.517094907409</v>
      </c>
      <c r="T3203" s="12">
        <f t="shared" si="201"/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2"/>
        <v>109.04</v>
      </c>
      <c r="Q3204" t="s">
        <v>8324</v>
      </c>
      <c r="R3204" t="s">
        <v>8359</v>
      </c>
      <c r="S3204" s="12">
        <f t="shared" si="203"/>
        <v>42293.603541666671</v>
      </c>
      <c r="T3204" s="12">
        <f t="shared" si="201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2"/>
        <v>41.666666666666664</v>
      </c>
      <c r="Q3205" t="s">
        <v>8324</v>
      </c>
      <c r="R3205" t="s">
        <v>8359</v>
      </c>
      <c r="S3205" s="12">
        <f t="shared" si="203"/>
        <v>42242.738680555558</v>
      </c>
      <c r="T3205" s="12">
        <f t="shared" si="201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2"/>
        <v>0</v>
      </c>
      <c r="Q3206" t="s">
        <v>8324</v>
      </c>
      <c r="R3206" t="s">
        <v>8359</v>
      </c>
      <c r="S3206" s="12">
        <f t="shared" si="203"/>
        <v>42172.436099537037</v>
      </c>
      <c r="T3206" s="12">
        <f t="shared" si="201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ref="O3207:O3270" si="204">(E3207/D3207)</f>
        <v>3.4125000000000003E-2</v>
      </c>
      <c r="P3207" s="7">
        <f t="shared" si="202"/>
        <v>22.75</v>
      </c>
      <c r="Q3207" t="s">
        <v>8324</v>
      </c>
      <c r="R3207" t="s">
        <v>8359</v>
      </c>
      <c r="S3207" s="12">
        <f t="shared" si="203"/>
        <v>42095.124675925923</v>
      </c>
      <c r="T3207" s="12">
        <f t="shared" si="201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4"/>
        <v>0</v>
      </c>
      <c r="P3208" s="7">
        <f t="shared" si="202"/>
        <v>0</v>
      </c>
      <c r="Q3208" t="s">
        <v>8324</v>
      </c>
      <c r="R3208" t="s">
        <v>8359</v>
      </c>
      <c r="S3208" s="12">
        <f t="shared" si="203"/>
        <v>42236.026053240741</v>
      </c>
      <c r="T3208" s="12">
        <f t="shared" si="201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4"/>
        <v>0.46363636363636362</v>
      </c>
      <c r="P3209" s="7">
        <f t="shared" si="202"/>
        <v>70.833333333333329</v>
      </c>
      <c r="Q3209" t="s">
        <v>8324</v>
      </c>
      <c r="R3209" t="s">
        <v>8359</v>
      </c>
      <c r="S3209" s="12">
        <f t="shared" si="203"/>
        <v>42057.027858796297</v>
      </c>
      <c r="T3209" s="12">
        <f t="shared" ref="T3209:T3272" si="205">(((I3209/60)/60)/24)+DATE(1970,1,1)+(-6/24)</f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4"/>
        <v>1.0349999999999999</v>
      </c>
      <c r="P3210" s="7">
        <f t="shared" si="202"/>
        <v>63.109756097560975</v>
      </c>
      <c r="Q3210" t="s">
        <v>8324</v>
      </c>
      <c r="R3210" t="s">
        <v>8359</v>
      </c>
      <c r="S3210" s="12">
        <f t="shared" si="203"/>
        <v>41827.355057870373</v>
      </c>
      <c r="T3210" s="12">
        <f t="shared" si="2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4"/>
        <v>1.1932315789473684</v>
      </c>
      <c r="P3211" s="7">
        <f t="shared" si="202"/>
        <v>50.157964601769912</v>
      </c>
      <c r="Q3211" t="s">
        <v>8324</v>
      </c>
      <c r="R3211" t="s">
        <v>8325</v>
      </c>
      <c r="S3211" s="12">
        <f t="shared" si="203"/>
        <v>41778.387245370373</v>
      </c>
      <c r="T3211" s="12">
        <f t="shared" si="2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4"/>
        <v>1.2576666666666667</v>
      </c>
      <c r="P3212" s="7">
        <f t="shared" si="202"/>
        <v>62.883333333333333</v>
      </c>
      <c r="Q3212" t="s">
        <v>8324</v>
      </c>
      <c r="R3212" t="s">
        <v>8325</v>
      </c>
      <c r="S3212" s="12">
        <f t="shared" si="203"/>
        <v>41013.686562499999</v>
      </c>
      <c r="T3212" s="12">
        <f t="shared" si="2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4"/>
        <v>1.1974347826086957</v>
      </c>
      <c r="P3213" s="7">
        <f t="shared" si="202"/>
        <v>85.531055900621112</v>
      </c>
      <c r="Q3213" t="s">
        <v>8324</v>
      </c>
      <c r="R3213" t="s">
        <v>8325</v>
      </c>
      <c r="S3213" s="12">
        <f t="shared" si="203"/>
        <v>41834.336574074077</v>
      </c>
      <c r="T3213" s="12">
        <f t="shared" si="2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4"/>
        <v>1.2625</v>
      </c>
      <c r="P3214" s="7">
        <f t="shared" si="202"/>
        <v>53.723404255319146</v>
      </c>
      <c r="Q3214" t="s">
        <v>8324</v>
      </c>
      <c r="R3214" t="s">
        <v>8325</v>
      </c>
      <c r="S3214" s="12">
        <f t="shared" si="203"/>
        <v>41829.545729166668</v>
      </c>
      <c r="T3214" s="12">
        <f t="shared" si="2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4"/>
        <v>1.0011666666666668</v>
      </c>
      <c r="P3215" s="7">
        <f t="shared" si="202"/>
        <v>127.80851063829788</v>
      </c>
      <c r="Q3215" t="s">
        <v>8324</v>
      </c>
      <c r="R3215" t="s">
        <v>8325</v>
      </c>
      <c r="S3215" s="12">
        <f t="shared" si="203"/>
        <v>42171.513414351852</v>
      </c>
      <c r="T3215" s="12">
        <f t="shared" si="2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4"/>
        <v>1.0213333333333334</v>
      </c>
      <c r="P3216" s="7">
        <f t="shared" si="202"/>
        <v>106.57391304347826</v>
      </c>
      <c r="Q3216" t="s">
        <v>8324</v>
      </c>
      <c r="R3216" t="s">
        <v>8325</v>
      </c>
      <c r="S3216" s="12">
        <f t="shared" si="203"/>
        <v>42337.542511574073</v>
      </c>
      <c r="T3216" s="12">
        <f t="shared" si="2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4"/>
        <v>1.0035142857142858</v>
      </c>
      <c r="P3217" s="7">
        <f t="shared" si="202"/>
        <v>262.11194029850748</v>
      </c>
      <c r="Q3217" t="s">
        <v>8324</v>
      </c>
      <c r="R3217" t="s">
        <v>8325</v>
      </c>
      <c r="S3217" s="12">
        <f t="shared" si="203"/>
        <v>42219.415173611109</v>
      </c>
      <c r="T3217" s="12">
        <f t="shared" si="2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4"/>
        <v>1.0004999999999999</v>
      </c>
      <c r="P3218" s="7">
        <f t="shared" si="202"/>
        <v>57.171428571428571</v>
      </c>
      <c r="Q3218" t="s">
        <v>8324</v>
      </c>
      <c r="R3218" t="s">
        <v>8325</v>
      </c>
      <c r="S3218" s="12">
        <f t="shared" si="203"/>
        <v>42165.212627314817</v>
      </c>
      <c r="T3218" s="12">
        <f t="shared" si="2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4"/>
        <v>1.1602222222222223</v>
      </c>
      <c r="P3219" s="7">
        <f t="shared" si="202"/>
        <v>50.20192307692308</v>
      </c>
      <c r="Q3219" t="s">
        <v>8324</v>
      </c>
      <c r="R3219" t="s">
        <v>8325</v>
      </c>
      <c r="S3219" s="12">
        <f t="shared" si="203"/>
        <v>42648.296111111107</v>
      </c>
      <c r="T3219" s="12">
        <f t="shared" si="2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4"/>
        <v>1.0209999999999999</v>
      </c>
      <c r="P3220" s="7">
        <f t="shared" si="202"/>
        <v>66.586956521739125</v>
      </c>
      <c r="Q3220" t="s">
        <v>8324</v>
      </c>
      <c r="R3220" t="s">
        <v>8325</v>
      </c>
      <c r="S3220" s="12">
        <f t="shared" si="203"/>
        <v>41970.752152777779</v>
      </c>
      <c r="T3220" s="12">
        <f t="shared" si="2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4"/>
        <v>1.0011000000000001</v>
      </c>
      <c r="P3221" s="7">
        <f t="shared" si="202"/>
        <v>168.25210084033614</v>
      </c>
      <c r="Q3221" t="s">
        <v>8324</v>
      </c>
      <c r="R3221" t="s">
        <v>8325</v>
      </c>
      <c r="S3221" s="12">
        <f t="shared" si="203"/>
        <v>42050.733182870375</v>
      </c>
      <c r="T3221" s="12">
        <f t="shared" si="2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4"/>
        <v>1.0084</v>
      </c>
      <c r="P3222" s="7">
        <f t="shared" si="202"/>
        <v>256.37288135593218</v>
      </c>
      <c r="Q3222" t="s">
        <v>8324</v>
      </c>
      <c r="R3222" t="s">
        <v>8325</v>
      </c>
      <c r="S3222" s="12">
        <f t="shared" si="203"/>
        <v>42772.583379629628</v>
      </c>
      <c r="T3222" s="12">
        <f t="shared" si="2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4"/>
        <v>1.0342499999999999</v>
      </c>
      <c r="P3223" s="7">
        <f t="shared" si="202"/>
        <v>36.610619469026545</v>
      </c>
      <c r="Q3223" t="s">
        <v>8324</v>
      </c>
      <c r="R3223" t="s">
        <v>8325</v>
      </c>
      <c r="S3223" s="12">
        <f t="shared" si="203"/>
        <v>42155.446793981479</v>
      </c>
      <c r="T3223" s="12">
        <f t="shared" si="2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4"/>
        <v>1.248</v>
      </c>
      <c r="P3224" s="7">
        <f t="shared" si="202"/>
        <v>37.142857142857146</v>
      </c>
      <c r="Q3224" t="s">
        <v>8324</v>
      </c>
      <c r="R3224" t="s">
        <v>8325</v>
      </c>
      <c r="S3224" s="12">
        <f t="shared" si="203"/>
        <v>42270.332141203704</v>
      </c>
      <c r="T3224" s="12">
        <f t="shared" si="2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4"/>
        <v>1.0951612903225807</v>
      </c>
      <c r="P3225" s="7">
        <f t="shared" si="202"/>
        <v>45.878378378378379</v>
      </c>
      <c r="Q3225" t="s">
        <v>8324</v>
      </c>
      <c r="R3225" t="s">
        <v>8325</v>
      </c>
      <c r="S3225" s="12">
        <f t="shared" si="203"/>
        <v>42206.585370370376</v>
      </c>
      <c r="T3225" s="12">
        <f t="shared" si="205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4"/>
        <v>1.0203333333333333</v>
      </c>
      <c r="P3226" s="7">
        <f t="shared" si="202"/>
        <v>141.71296296296296</v>
      </c>
      <c r="Q3226" t="s">
        <v>8324</v>
      </c>
      <c r="R3226" t="s">
        <v>8325</v>
      </c>
      <c r="S3226" s="12">
        <f t="shared" si="203"/>
        <v>42697.600844907407</v>
      </c>
      <c r="T3226" s="12">
        <f t="shared" si="2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4"/>
        <v>1.0235000000000001</v>
      </c>
      <c r="P3227" s="7">
        <f t="shared" si="202"/>
        <v>52.487179487179489</v>
      </c>
      <c r="Q3227" t="s">
        <v>8324</v>
      </c>
      <c r="R3227" t="s">
        <v>8325</v>
      </c>
      <c r="S3227" s="12">
        <f t="shared" si="203"/>
        <v>42503.309467592597</v>
      </c>
      <c r="T3227" s="12">
        <f t="shared" si="2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4"/>
        <v>1.0416666666666667</v>
      </c>
      <c r="P3228" s="7">
        <f t="shared" si="202"/>
        <v>59.523809523809526</v>
      </c>
      <c r="Q3228" t="s">
        <v>8324</v>
      </c>
      <c r="R3228" t="s">
        <v>8325</v>
      </c>
      <c r="S3228" s="12">
        <f t="shared" si="203"/>
        <v>42277.333472222221</v>
      </c>
      <c r="T3228" s="12">
        <f t="shared" si="2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4"/>
        <v>1.25</v>
      </c>
      <c r="P3229" s="7">
        <f t="shared" si="202"/>
        <v>50</v>
      </c>
      <c r="Q3229" t="s">
        <v>8324</v>
      </c>
      <c r="R3229" t="s">
        <v>8325</v>
      </c>
      <c r="S3229" s="12">
        <f t="shared" si="203"/>
        <v>42722.632361111115</v>
      </c>
      <c r="T3229" s="12">
        <f t="shared" si="2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4"/>
        <v>1.0234285714285714</v>
      </c>
      <c r="P3230" s="7">
        <f t="shared" si="202"/>
        <v>193.62162162162161</v>
      </c>
      <c r="Q3230" t="s">
        <v>8324</v>
      </c>
      <c r="R3230" t="s">
        <v>8325</v>
      </c>
      <c r="S3230" s="12">
        <f t="shared" si="203"/>
        <v>42323.45930555556</v>
      </c>
      <c r="T3230" s="12">
        <f t="shared" si="2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4"/>
        <v>1.0786500000000001</v>
      </c>
      <c r="P3231" s="7">
        <f t="shared" si="202"/>
        <v>106.79702970297029</v>
      </c>
      <c r="Q3231" t="s">
        <v>8324</v>
      </c>
      <c r="R3231" t="s">
        <v>8325</v>
      </c>
      <c r="S3231" s="12">
        <f t="shared" si="203"/>
        <v>41933.041643518518</v>
      </c>
      <c r="T3231" s="12">
        <f t="shared" si="2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4"/>
        <v>1.0988461538461538</v>
      </c>
      <c r="P3232" s="7">
        <f t="shared" si="202"/>
        <v>77.21621621621621</v>
      </c>
      <c r="Q3232" t="s">
        <v>8324</v>
      </c>
      <c r="R3232" t="s">
        <v>8325</v>
      </c>
      <c r="S3232" s="12">
        <f t="shared" si="203"/>
        <v>41897.918125000004</v>
      </c>
      <c r="T3232" s="12">
        <f t="shared" si="2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4"/>
        <v>1.61</v>
      </c>
      <c r="P3233" s="7">
        <f t="shared" si="202"/>
        <v>57.5</v>
      </c>
      <c r="Q3233" t="s">
        <v>8324</v>
      </c>
      <c r="R3233" t="s">
        <v>8325</v>
      </c>
      <c r="S3233" s="12">
        <f t="shared" si="203"/>
        <v>42446.693831018521</v>
      </c>
      <c r="T3233" s="12">
        <f t="shared" si="2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4"/>
        <v>1.3120000000000001</v>
      </c>
      <c r="P3234" s="7">
        <f t="shared" si="202"/>
        <v>50.46153846153846</v>
      </c>
      <c r="Q3234" t="s">
        <v>8324</v>
      </c>
      <c r="R3234" t="s">
        <v>8325</v>
      </c>
      <c r="S3234" s="12">
        <f t="shared" si="203"/>
        <v>42463.56385416667</v>
      </c>
      <c r="T3234" s="12">
        <f t="shared" si="2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4"/>
        <v>1.1879999999999999</v>
      </c>
      <c r="P3235" s="7">
        <f t="shared" si="202"/>
        <v>97.377049180327873</v>
      </c>
      <c r="Q3235" t="s">
        <v>8324</v>
      </c>
      <c r="R3235" t="s">
        <v>8325</v>
      </c>
      <c r="S3235" s="12">
        <f t="shared" si="203"/>
        <v>42766.555034722223</v>
      </c>
      <c r="T3235" s="12">
        <f t="shared" si="2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4"/>
        <v>1.0039275000000001</v>
      </c>
      <c r="P3236" s="7">
        <f t="shared" si="202"/>
        <v>34.91921739130435</v>
      </c>
      <c r="Q3236" t="s">
        <v>8324</v>
      </c>
      <c r="R3236" t="s">
        <v>8325</v>
      </c>
      <c r="S3236" s="12">
        <f t="shared" si="203"/>
        <v>42734.539444444439</v>
      </c>
      <c r="T3236" s="12">
        <f t="shared" si="2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4"/>
        <v>1.0320666666666667</v>
      </c>
      <c r="P3237" s="7">
        <f t="shared" si="202"/>
        <v>85.530386740331494</v>
      </c>
      <c r="Q3237" t="s">
        <v>8324</v>
      </c>
      <c r="R3237" t="s">
        <v>8325</v>
      </c>
      <c r="S3237" s="12">
        <f t="shared" si="203"/>
        <v>42522.097812499997</v>
      </c>
      <c r="T3237" s="12">
        <f t="shared" si="2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4"/>
        <v>1.006</v>
      </c>
      <c r="P3238" s="7">
        <f t="shared" si="202"/>
        <v>182.90909090909091</v>
      </c>
      <c r="Q3238" t="s">
        <v>8324</v>
      </c>
      <c r="R3238" t="s">
        <v>8325</v>
      </c>
      <c r="S3238" s="12">
        <f t="shared" si="203"/>
        <v>42702.667048611111</v>
      </c>
      <c r="T3238" s="12">
        <f t="shared" si="2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4"/>
        <v>1.0078754285714286</v>
      </c>
      <c r="P3239" s="7">
        <f t="shared" si="202"/>
        <v>131.13620817843866</v>
      </c>
      <c r="Q3239" t="s">
        <v>8324</v>
      </c>
      <c r="R3239" t="s">
        <v>8325</v>
      </c>
      <c r="S3239" s="12">
        <f t="shared" si="203"/>
        <v>42252.224351851852</v>
      </c>
      <c r="T3239" s="12">
        <f t="shared" si="2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4"/>
        <v>1.1232142857142857</v>
      </c>
      <c r="P3240" s="7">
        <f t="shared" si="202"/>
        <v>39.810126582278478</v>
      </c>
      <c r="Q3240" t="s">
        <v>8324</v>
      </c>
      <c r="R3240" t="s">
        <v>8325</v>
      </c>
      <c r="S3240" s="12">
        <f t="shared" si="203"/>
        <v>42156.260393518518</v>
      </c>
      <c r="T3240" s="12">
        <f t="shared" si="2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4"/>
        <v>1.0591914022517912</v>
      </c>
      <c r="P3241" s="7">
        <f t="shared" si="202"/>
        <v>59.701730769230764</v>
      </c>
      <c r="Q3241" t="s">
        <v>8324</v>
      </c>
      <c r="R3241" t="s">
        <v>8325</v>
      </c>
      <c r="S3241" s="12">
        <f t="shared" si="203"/>
        <v>42277.839039351849</v>
      </c>
      <c r="T3241" s="12">
        <f t="shared" si="2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4"/>
        <v>1.0056666666666667</v>
      </c>
      <c r="P3242" s="7">
        <f t="shared" si="202"/>
        <v>88.735294117647058</v>
      </c>
      <c r="Q3242" t="s">
        <v>8324</v>
      </c>
      <c r="R3242" t="s">
        <v>8325</v>
      </c>
      <c r="S3242" s="12">
        <f t="shared" si="203"/>
        <v>42754.443842592591</v>
      </c>
      <c r="T3242" s="12">
        <f t="shared" si="2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4"/>
        <v>1.1530588235294117</v>
      </c>
      <c r="P3243" s="7">
        <f t="shared" si="202"/>
        <v>58.688622754491021</v>
      </c>
      <c r="Q3243" t="s">
        <v>8324</v>
      </c>
      <c r="R3243" t="s">
        <v>8325</v>
      </c>
      <c r="S3243" s="12">
        <f t="shared" si="203"/>
        <v>41893.074884259258</v>
      </c>
      <c r="T3243" s="12">
        <f t="shared" si="2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4"/>
        <v>1.273042</v>
      </c>
      <c r="P3244" s="7">
        <f t="shared" si="202"/>
        <v>69.56513661202186</v>
      </c>
      <c r="Q3244" t="s">
        <v>8324</v>
      </c>
      <c r="R3244" t="s">
        <v>8325</v>
      </c>
      <c r="S3244" s="12">
        <f t="shared" si="203"/>
        <v>41871.505694444444</v>
      </c>
      <c r="T3244" s="12">
        <f t="shared" si="2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4"/>
        <v>1.028375</v>
      </c>
      <c r="P3245" s="7">
        <f t="shared" si="202"/>
        <v>115.87323943661971</v>
      </c>
      <c r="Q3245" t="s">
        <v>8324</v>
      </c>
      <c r="R3245" t="s">
        <v>8325</v>
      </c>
      <c r="S3245" s="12">
        <f t="shared" si="203"/>
        <v>42261.846782407403</v>
      </c>
      <c r="T3245" s="12">
        <f t="shared" si="2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4"/>
        <v>1.0293749999999999</v>
      </c>
      <c r="P3246" s="7">
        <f t="shared" si="202"/>
        <v>23.869565217391305</v>
      </c>
      <c r="Q3246" t="s">
        <v>8324</v>
      </c>
      <c r="R3246" t="s">
        <v>8325</v>
      </c>
      <c r="S3246" s="12">
        <f t="shared" si="203"/>
        <v>42675.444236111114</v>
      </c>
      <c r="T3246" s="12">
        <f t="shared" si="2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4"/>
        <v>1.043047619047619</v>
      </c>
      <c r="P3247" s="7">
        <f t="shared" si="202"/>
        <v>81.125925925925927</v>
      </c>
      <c r="Q3247" t="s">
        <v>8324</v>
      </c>
      <c r="R3247" t="s">
        <v>8325</v>
      </c>
      <c r="S3247" s="12">
        <f t="shared" si="203"/>
        <v>42135.35020833333</v>
      </c>
      <c r="T3247" s="12">
        <f t="shared" si="2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4"/>
        <v>1.1122000000000001</v>
      </c>
      <c r="P3248" s="7">
        <f t="shared" si="202"/>
        <v>57.626943005181346</v>
      </c>
      <c r="Q3248" t="s">
        <v>8324</v>
      </c>
      <c r="R3248" t="s">
        <v>8325</v>
      </c>
      <c r="S3248" s="12">
        <f t="shared" si="203"/>
        <v>42230.222222222219</v>
      </c>
      <c r="T3248" s="12">
        <f t="shared" si="2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4"/>
        <v>1.0586</v>
      </c>
      <c r="P3249" s="7">
        <f t="shared" si="202"/>
        <v>46.429824561403507</v>
      </c>
      <c r="Q3249" t="s">
        <v>8324</v>
      </c>
      <c r="R3249" t="s">
        <v>8325</v>
      </c>
      <c r="S3249" s="12">
        <f t="shared" si="203"/>
        <v>42167.184166666666</v>
      </c>
      <c r="T3249" s="12">
        <f t="shared" si="2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4"/>
        <v>1.0079166666666666</v>
      </c>
      <c r="P3250" s="7">
        <f t="shared" si="202"/>
        <v>60.475000000000001</v>
      </c>
      <c r="Q3250" t="s">
        <v>8324</v>
      </c>
      <c r="R3250" t="s">
        <v>8325</v>
      </c>
      <c r="S3250" s="12">
        <f t="shared" si="203"/>
        <v>42068.638391203705</v>
      </c>
      <c r="T3250" s="12">
        <f t="shared" si="2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4"/>
        <v>1.0492727272727274</v>
      </c>
      <c r="P3251" s="7">
        <f t="shared" si="202"/>
        <v>65.579545454545453</v>
      </c>
      <c r="Q3251" t="s">
        <v>8324</v>
      </c>
      <c r="R3251" t="s">
        <v>8325</v>
      </c>
      <c r="S3251" s="12">
        <f t="shared" si="203"/>
        <v>42145.496689814812</v>
      </c>
      <c r="T3251" s="12">
        <f t="shared" si="2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4"/>
        <v>1.01552</v>
      </c>
      <c r="P3252" s="7">
        <f t="shared" si="202"/>
        <v>119.1924882629108</v>
      </c>
      <c r="Q3252" t="s">
        <v>8324</v>
      </c>
      <c r="R3252" t="s">
        <v>8325</v>
      </c>
      <c r="S3252" s="12">
        <f t="shared" si="203"/>
        <v>41918.492175925923</v>
      </c>
      <c r="T3252" s="12">
        <f t="shared" si="2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4"/>
        <v>1.1073333333333333</v>
      </c>
      <c r="P3253" s="7">
        <f t="shared" si="202"/>
        <v>83.05</v>
      </c>
      <c r="Q3253" t="s">
        <v>8324</v>
      </c>
      <c r="R3253" t="s">
        <v>8325</v>
      </c>
      <c r="S3253" s="12">
        <f t="shared" si="203"/>
        <v>42146.481087962966</v>
      </c>
      <c r="T3253" s="12">
        <f t="shared" si="2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4"/>
        <v>1.2782222222222221</v>
      </c>
      <c r="P3254" s="7">
        <f t="shared" si="202"/>
        <v>57.52</v>
      </c>
      <c r="Q3254" t="s">
        <v>8324</v>
      </c>
      <c r="R3254" t="s">
        <v>8325</v>
      </c>
      <c r="S3254" s="12">
        <f t="shared" si="203"/>
        <v>42590.222685185188</v>
      </c>
      <c r="T3254" s="12">
        <f t="shared" si="2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4"/>
        <v>1.0182500000000001</v>
      </c>
      <c r="P3255" s="7">
        <f t="shared" si="202"/>
        <v>177.08695652173913</v>
      </c>
      <c r="Q3255" t="s">
        <v>8324</v>
      </c>
      <c r="R3255" t="s">
        <v>8325</v>
      </c>
      <c r="S3255" s="12">
        <f t="shared" si="203"/>
        <v>42602.326712962968</v>
      </c>
      <c r="T3255" s="12">
        <f t="shared" si="2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4"/>
        <v>1.012576923076923</v>
      </c>
      <c r="P3256" s="7">
        <f t="shared" si="202"/>
        <v>70.771505376344081</v>
      </c>
      <c r="Q3256" t="s">
        <v>8324</v>
      </c>
      <c r="R3256" t="s">
        <v>8325</v>
      </c>
      <c r="S3256" s="12">
        <f t="shared" si="203"/>
        <v>42058.835752314815</v>
      </c>
      <c r="T3256" s="12">
        <f t="shared" si="2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4"/>
        <v>1.75</v>
      </c>
      <c r="P3257" s="7">
        <f t="shared" si="202"/>
        <v>29.166666666666668</v>
      </c>
      <c r="Q3257" t="s">
        <v>8324</v>
      </c>
      <c r="R3257" t="s">
        <v>8325</v>
      </c>
      <c r="S3257" s="12">
        <f t="shared" si="203"/>
        <v>41889.518229166664</v>
      </c>
      <c r="T3257" s="12">
        <f t="shared" si="2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4"/>
        <v>1.2806</v>
      </c>
      <c r="P3258" s="7">
        <f t="shared" si="202"/>
        <v>72.76136363636364</v>
      </c>
      <c r="Q3258" t="s">
        <v>8324</v>
      </c>
      <c r="R3258" t="s">
        <v>8325</v>
      </c>
      <c r="S3258" s="12">
        <f t="shared" si="203"/>
        <v>42144.323807870373</v>
      </c>
      <c r="T3258" s="12">
        <f t="shared" si="2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4"/>
        <v>1.0629949999999999</v>
      </c>
      <c r="P3259" s="7">
        <f t="shared" si="202"/>
        <v>51.853414634146333</v>
      </c>
      <c r="Q3259" t="s">
        <v>8324</v>
      </c>
      <c r="R3259" t="s">
        <v>8325</v>
      </c>
      <c r="S3259" s="12">
        <f t="shared" si="203"/>
        <v>42758.309629629628</v>
      </c>
      <c r="T3259" s="12">
        <f t="shared" si="2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4"/>
        <v>1.052142857142857</v>
      </c>
      <c r="P3260" s="7">
        <f t="shared" si="202"/>
        <v>98.2</v>
      </c>
      <c r="Q3260" t="s">
        <v>8324</v>
      </c>
      <c r="R3260" t="s">
        <v>8325</v>
      </c>
      <c r="S3260" s="12">
        <f t="shared" si="203"/>
        <v>41982.637280092589</v>
      </c>
      <c r="T3260" s="12">
        <f t="shared" si="2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4"/>
        <v>1.0616782608695652</v>
      </c>
      <c r="P3261" s="7">
        <f t="shared" si="202"/>
        <v>251.7381443298969</v>
      </c>
      <c r="Q3261" t="s">
        <v>8324</v>
      </c>
      <c r="R3261" t="s">
        <v>8325</v>
      </c>
      <c r="S3261" s="12">
        <f t="shared" si="203"/>
        <v>42614.510937500003</v>
      </c>
      <c r="T3261" s="12">
        <f t="shared" si="2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4"/>
        <v>1.0924</v>
      </c>
      <c r="P3262" s="7">
        <f t="shared" si="202"/>
        <v>74.821917808219183</v>
      </c>
      <c r="Q3262" t="s">
        <v>8324</v>
      </c>
      <c r="R3262" t="s">
        <v>8325</v>
      </c>
      <c r="S3262" s="12">
        <f t="shared" si="203"/>
        <v>42303.422662037032</v>
      </c>
      <c r="T3262" s="12">
        <f t="shared" si="2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4"/>
        <v>1.0045454545454546</v>
      </c>
      <c r="P3263" s="7">
        <f t="shared" si="202"/>
        <v>67.65306122448979</v>
      </c>
      <c r="Q3263" t="s">
        <v>8324</v>
      </c>
      <c r="R3263" t="s">
        <v>8325</v>
      </c>
      <c r="S3263" s="12">
        <f t="shared" si="203"/>
        <v>42171.475416666668</v>
      </c>
      <c r="T3263" s="12">
        <f t="shared" si="2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4"/>
        <v>1.0304098360655738</v>
      </c>
      <c r="P3264" s="7">
        <f t="shared" si="202"/>
        <v>93.81343283582089</v>
      </c>
      <c r="Q3264" t="s">
        <v>8324</v>
      </c>
      <c r="R3264" t="s">
        <v>8325</v>
      </c>
      <c r="S3264" s="12">
        <f t="shared" si="203"/>
        <v>41964.065532407403</v>
      </c>
      <c r="T3264" s="12">
        <f t="shared" si="2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4"/>
        <v>1.121664</v>
      </c>
      <c r="P3265" s="7">
        <f t="shared" ref="P3265:P3328" si="206">IFERROR(E3265/L3265,0)</f>
        <v>41.237647058823526</v>
      </c>
      <c r="Q3265" t="s">
        <v>8324</v>
      </c>
      <c r="R3265" t="s">
        <v>8325</v>
      </c>
      <c r="S3265" s="12">
        <f t="shared" si="203"/>
        <v>42284.266064814816</v>
      </c>
      <c r="T3265" s="12">
        <f t="shared" si="2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4"/>
        <v>1.03</v>
      </c>
      <c r="P3266" s="7">
        <f t="shared" si="206"/>
        <v>52.551020408163268</v>
      </c>
      <c r="Q3266" t="s">
        <v>8324</v>
      </c>
      <c r="R3266" t="s">
        <v>8325</v>
      </c>
      <c r="S3266" s="12">
        <f t="shared" si="203"/>
        <v>42016.550208333334</v>
      </c>
      <c r="T3266" s="12">
        <f t="shared" si="2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7">
        <f t="shared" si="206"/>
        <v>70.285714285714292</v>
      </c>
      <c r="Q3267" t="s">
        <v>8324</v>
      </c>
      <c r="R3267" t="s">
        <v>8325</v>
      </c>
      <c r="S3267" s="12">
        <f t="shared" ref="S3267:T3330" si="207">(((J3267/60)/60)/24)+DATE(1970,1,1)+(-6/24)</f>
        <v>42311.461979166663</v>
      </c>
      <c r="T3267" s="12">
        <f t="shared" si="205"/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6"/>
        <v>48.325153374233132</v>
      </c>
      <c r="Q3268" t="s">
        <v>8324</v>
      </c>
      <c r="R3268" t="s">
        <v>8325</v>
      </c>
      <c r="S3268" s="12">
        <f t="shared" si="207"/>
        <v>42136.286134259266</v>
      </c>
      <c r="T3268" s="12">
        <f t="shared" si="205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6"/>
        <v>53.177083333333336</v>
      </c>
      <c r="Q3269" t="s">
        <v>8324</v>
      </c>
      <c r="R3269" t="s">
        <v>8325</v>
      </c>
      <c r="S3269" s="12">
        <f t="shared" si="207"/>
        <v>42172.507638888885</v>
      </c>
      <c r="T3269" s="12">
        <f t="shared" si="205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6"/>
        <v>60.952380952380949</v>
      </c>
      <c r="Q3270" t="s">
        <v>8324</v>
      </c>
      <c r="R3270" t="s">
        <v>8325</v>
      </c>
      <c r="S3270" s="12">
        <f t="shared" si="207"/>
        <v>42590.65425925926</v>
      </c>
      <c r="T3270" s="12">
        <f t="shared" si="205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ref="O3271:O3334" si="208">(E3271/D3271)</f>
        <v>1.0149999999999999</v>
      </c>
      <c r="P3271" s="7">
        <f t="shared" si="206"/>
        <v>116</v>
      </c>
      <c r="Q3271" t="s">
        <v>8324</v>
      </c>
      <c r="R3271" t="s">
        <v>8325</v>
      </c>
      <c r="S3271" s="12">
        <f t="shared" si="207"/>
        <v>42137.145798611105</v>
      </c>
      <c r="T3271" s="12">
        <f t="shared" si="205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8"/>
        <v>1.0166666666666666</v>
      </c>
      <c r="P3272" s="7">
        <f t="shared" si="206"/>
        <v>61</v>
      </c>
      <c r="Q3272" t="s">
        <v>8324</v>
      </c>
      <c r="R3272" t="s">
        <v>8325</v>
      </c>
      <c r="S3272" s="12">
        <f t="shared" si="207"/>
        <v>42167.283159722225</v>
      </c>
      <c r="T3272" s="12">
        <f t="shared" si="205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8"/>
        <v>1.3</v>
      </c>
      <c r="P3273" s="7">
        <f t="shared" si="206"/>
        <v>38.235294117647058</v>
      </c>
      <c r="Q3273" t="s">
        <v>8324</v>
      </c>
      <c r="R3273" t="s">
        <v>8325</v>
      </c>
      <c r="S3273" s="12">
        <f t="shared" si="207"/>
        <v>41915.187210648146</v>
      </c>
      <c r="T3273" s="12">
        <f t="shared" ref="T3273:T3336" si="209">(((I3273/60)/60)/24)+DATE(1970,1,1)+(-6/24)</f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8"/>
        <v>1.5443</v>
      </c>
      <c r="P3274" s="7">
        <f t="shared" si="206"/>
        <v>106.50344827586207</v>
      </c>
      <c r="Q3274" t="s">
        <v>8324</v>
      </c>
      <c r="R3274" t="s">
        <v>8325</v>
      </c>
      <c r="S3274" s="12">
        <f t="shared" si="207"/>
        <v>42284.250104166669</v>
      </c>
      <c r="T3274" s="12">
        <f t="shared" si="209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8"/>
        <v>1.0740000000000001</v>
      </c>
      <c r="P3275" s="7">
        <f t="shared" si="206"/>
        <v>204.57142857142858</v>
      </c>
      <c r="Q3275" t="s">
        <v>8324</v>
      </c>
      <c r="R3275" t="s">
        <v>8325</v>
      </c>
      <c r="S3275" s="12">
        <f t="shared" si="207"/>
        <v>42611.551412037035</v>
      </c>
      <c r="T3275" s="12">
        <f t="shared" si="209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8"/>
        <v>1.0132258064516129</v>
      </c>
      <c r="P3276" s="7">
        <f t="shared" si="206"/>
        <v>54.912587412587413</v>
      </c>
      <c r="Q3276" t="s">
        <v>8324</v>
      </c>
      <c r="R3276" t="s">
        <v>8325</v>
      </c>
      <c r="S3276" s="12">
        <f t="shared" si="207"/>
        <v>42400.454537037032</v>
      </c>
      <c r="T3276" s="12">
        <f t="shared" si="209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8"/>
        <v>1.0027777777777778</v>
      </c>
      <c r="P3277" s="7">
        <f t="shared" si="206"/>
        <v>150.41666666666666</v>
      </c>
      <c r="Q3277" t="s">
        <v>8324</v>
      </c>
      <c r="R3277" t="s">
        <v>8325</v>
      </c>
      <c r="S3277" s="12">
        <f t="shared" si="207"/>
        <v>42017.63045138889</v>
      </c>
      <c r="T3277" s="12">
        <f t="shared" si="209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8"/>
        <v>1.1684444444444444</v>
      </c>
      <c r="P3278" s="7">
        <f t="shared" si="206"/>
        <v>52.58</v>
      </c>
      <c r="Q3278" t="s">
        <v>8324</v>
      </c>
      <c r="R3278" t="s">
        <v>8325</v>
      </c>
      <c r="S3278" s="12">
        <f t="shared" si="207"/>
        <v>42426.699988425928</v>
      </c>
      <c r="T3278" s="12">
        <f t="shared" si="209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8"/>
        <v>1.0860000000000001</v>
      </c>
      <c r="P3279" s="7">
        <f t="shared" si="206"/>
        <v>54.3</v>
      </c>
      <c r="Q3279" t="s">
        <v>8324</v>
      </c>
      <c r="R3279" t="s">
        <v>8325</v>
      </c>
      <c r="S3279" s="12">
        <f t="shared" si="207"/>
        <v>41931.432939814818</v>
      </c>
      <c r="T3279" s="12">
        <f t="shared" si="209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8"/>
        <v>1.034</v>
      </c>
      <c r="P3280" s="7">
        <f t="shared" si="206"/>
        <v>76.029411764705884</v>
      </c>
      <c r="Q3280" t="s">
        <v>8324</v>
      </c>
      <c r="R3280" t="s">
        <v>8325</v>
      </c>
      <c r="S3280" s="12">
        <f t="shared" si="207"/>
        <v>42124.598414351851</v>
      </c>
      <c r="T3280" s="12">
        <f t="shared" si="209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8"/>
        <v>1.1427586206896552</v>
      </c>
      <c r="P3281" s="7">
        <f t="shared" si="206"/>
        <v>105.2063492063492</v>
      </c>
      <c r="Q3281" t="s">
        <v>8324</v>
      </c>
      <c r="R3281" t="s">
        <v>8325</v>
      </c>
      <c r="S3281" s="12">
        <f t="shared" si="207"/>
        <v>42430.852534722217</v>
      </c>
      <c r="T3281" s="12">
        <f t="shared" si="209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8"/>
        <v>1.03</v>
      </c>
      <c r="P3282" s="7">
        <f t="shared" si="206"/>
        <v>68.666666666666671</v>
      </c>
      <c r="Q3282" t="s">
        <v>8324</v>
      </c>
      <c r="R3282" t="s">
        <v>8325</v>
      </c>
      <c r="S3282" s="12">
        <f t="shared" si="207"/>
        <v>42121.506921296299</v>
      </c>
      <c r="T3282" s="12">
        <f t="shared" si="209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8"/>
        <v>1.216</v>
      </c>
      <c r="P3283" s="7">
        <f t="shared" si="206"/>
        <v>129.36170212765958</v>
      </c>
      <c r="Q3283" t="s">
        <v>8324</v>
      </c>
      <c r="R3283" t="s">
        <v>8325</v>
      </c>
      <c r="S3283" s="12">
        <f t="shared" si="207"/>
        <v>42218.769733796296</v>
      </c>
      <c r="T3283" s="12">
        <f t="shared" si="209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8"/>
        <v>1.026467741935484</v>
      </c>
      <c r="P3284" s="7">
        <f t="shared" si="206"/>
        <v>134.26371308016877</v>
      </c>
      <c r="Q3284" t="s">
        <v>8324</v>
      </c>
      <c r="R3284" t="s">
        <v>8325</v>
      </c>
      <c r="S3284" s="12">
        <f t="shared" si="207"/>
        <v>42444.94430555556</v>
      </c>
      <c r="T3284" s="12">
        <f t="shared" si="209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8"/>
        <v>1.0475000000000001</v>
      </c>
      <c r="P3285" s="7">
        <f t="shared" si="206"/>
        <v>17.829787234042552</v>
      </c>
      <c r="Q3285" t="s">
        <v>8324</v>
      </c>
      <c r="R3285" t="s">
        <v>8325</v>
      </c>
      <c r="S3285" s="12">
        <f t="shared" si="207"/>
        <v>42379.49418981481</v>
      </c>
      <c r="T3285" s="12">
        <f t="shared" si="209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8"/>
        <v>1.016</v>
      </c>
      <c r="P3286" s="7">
        <f t="shared" si="206"/>
        <v>203.2</v>
      </c>
      <c r="Q3286" t="s">
        <v>8324</v>
      </c>
      <c r="R3286" t="s">
        <v>8325</v>
      </c>
      <c r="S3286" s="12">
        <f t="shared" si="207"/>
        <v>42380.634872685187</v>
      </c>
      <c r="T3286" s="12">
        <f t="shared" si="209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8"/>
        <v>1.1210242048409682</v>
      </c>
      <c r="P3287" s="7">
        <f t="shared" si="206"/>
        <v>69.18518518518519</v>
      </c>
      <c r="Q3287" t="s">
        <v>8324</v>
      </c>
      <c r="R3287" t="s">
        <v>8325</v>
      </c>
      <c r="S3287" s="12">
        <f t="shared" si="207"/>
        <v>42762.692430555559</v>
      </c>
      <c r="T3287" s="12">
        <f t="shared" si="209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8"/>
        <v>1.0176666666666667</v>
      </c>
      <c r="P3288" s="7">
        <f t="shared" si="206"/>
        <v>125.12295081967213</v>
      </c>
      <c r="Q3288" t="s">
        <v>8324</v>
      </c>
      <c r="R3288" t="s">
        <v>8325</v>
      </c>
      <c r="S3288" s="12">
        <f t="shared" si="207"/>
        <v>42567.590069444443</v>
      </c>
      <c r="T3288" s="12">
        <f t="shared" si="209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8"/>
        <v>1</v>
      </c>
      <c r="P3289" s="7">
        <f t="shared" si="206"/>
        <v>73.529411764705884</v>
      </c>
      <c r="Q3289" t="s">
        <v>8324</v>
      </c>
      <c r="R3289" t="s">
        <v>8325</v>
      </c>
      <c r="S3289" s="12">
        <f t="shared" si="207"/>
        <v>42311.500324074077</v>
      </c>
      <c r="T3289" s="12">
        <f t="shared" si="209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8"/>
        <v>1.0026489999999999</v>
      </c>
      <c r="P3290" s="7">
        <f t="shared" si="206"/>
        <v>48.437149758454105</v>
      </c>
      <c r="Q3290" t="s">
        <v>8324</v>
      </c>
      <c r="R3290" t="s">
        <v>8325</v>
      </c>
      <c r="S3290" s="12">
        <f t="shared" si="207"/>
        <v>42505.524479166663</v>
      </c>
      <c r="T3290" s="12">
        <f t="shared" si="209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8"/>
        <v>1.3304200000000002</v>
      </c>
      <c r="P3291" s="7">
        <f t="shared" si="206"/>
        <v>26.608400000000003</v>
      </c>
      <c r="Q3291" t="s">
        <v>8324</v>
      </c>
      <c r="R3291" t="s">
        <v>8325</v>
      </c>
      <c r="S3291" s="12">
        <f t="shared" si="207"/>
        <v>42758.118078703701</v>
      </c>
      <c r="T3291" s="12">
        <f t="shared" si="209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8"/>
        <v>1.212</v>
      </c>
      <c r="P3292" s="7">
        <f t="shared" si="206"/>
        <v>33.666666666666664</v>
      </c>
      <c r="Q3292" t="s">
        <v>8324</v>
      </c>
      <c r="R3292" t="s">
        <v>8325</v>
      </c>
      <c r="S3292" s="12">
        <f t="shared" si="207"/>
        <v>42775.26494212963</v>
      </c>
      <c r="T3292" s="12">
        <f t="shared" si="209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8"/>
        <v>1.1399999999999999</v>
      </c>
      <c r="P3293" s="7">
        <f t="shared" si="206"/>
        <v>40.714285714285715</v>
      </c>
      <c r="Q3293" t="s">
        <v>8324</v>
      </c>
      <c r="R3293" t="s">
        <v>8325</v>
      </c>
      <c r="S3293" s="12">
        <f t="shared" si="207"/>
        <v>42232.452546296292</v>
      </c>
      <c r="T3293" s="12">
        <f t="shared" si="209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8"/>
        <v>2.8613861386138613</v>
      </c>
      <c r="P3294" s="7">
        <f t="shared" si="206"/>
        <v>19.266666666666666</v>
      </c>
      <c r="Q3294" t="s">
        <v>8324</v>
      </c>
      <c r="R3294" t="s">
        <v>8325</v>
      </c>
      <c r="S3294" s="12">
        <f t="shared" si="207"/>
        <v>42282.520231481481</v>
      </c>
      <c r="T3294" s="12">
        <f t="shared" si="209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8"/>
        <v>1.7044444444444444</v>
      </c>
      <c r="P3295" s="7">
        <f t="shared" si="206"/>
        <v>84.285714285714292</v>
      </c>
      <c r="Q3295" t="s">
        <v>8324</v>
      </c>
      <c r="R3295" t="s">
        <v>8325</v>
      </c>
      <c r="S3295" s="12">
        <f t="shared" si="207"/>
        <v>42768.175370370373</v>
      </c>
      <c r="T3295" s="12">
        <f t="shared" si="209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8"/>
        <v>1.1833333333333333</v>
      </c>
      <c r="P3296" s="7">
        <f t="shared" si="206"/>
        <v>29.583333333333332</v>
      </c>
      <c r="Q3296" t="s">
        <v>8324</v>
      </c>
      <c r="R3296" t="s">
        <v>8325</v>
      </c>
      <c r="S3296" s="12">
        <f t="shared" si="207"/>
        <v>42141.291134259256</v>
      </c>
      <c r="T3296" s="12">
        <f t="shared" si="209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8"/>
        <v>1.0285857142857142</v>
      </c>
      <c r="P3297" s="7">
        <f t="shared" si="206"/>
        <v>26.667037037037037</v>
      </c>
      <c r="Q3297" t="s">
        <v>8324</v>
      </c>
      <c r="R3297" t="s">
        <v>8325</v>
      </c>
      <c r="S3297" s="12">
        <f t="shared" si="207"/>
        <v>42609.192465277782</v>
      </c>
      <c r="T3297" s="12">
        <f t="shared" si="209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8"/>
        <v>1.4406666666666668</v>
      </c>
      <c r="P3298" s="7">
        <f t="shared" si="206"/>
        <v>45.978723404255319</v>
      </c>
      <c r="Q3298" t="s">
        <v>8324</v>
      </c>
      <c r="R3298" t="s">
        <v>8325</v>
      </c>
      <c r="S3298" s="12">
        <f t="shared" si="207"/>
        <v>42309.506620370375</v>
      </c>
      <c r="T3298" s="12">
        <f t="shared" si="209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8"/>
        <v>1.0007272727272727</v>
      </c>
      <c r="P3299" s="7">
        <f t="shared" si="206"/>
        <v>125.09090909090909</v>
      </c>
      <c r="Q3299" t="s">
        <v>8324</v>
      </c>
      <c r="R3299" t="s">
        <v>8325</v>
      </c>
      <c r="S3299" s="12">
        <f t="shared" si="207"/>
        <v>42193.521481481483</v>
      </c>
      <c r="T3299" s="12">
        <f t="shared" si="209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8"/>
        <v>1.0173000000000001</v>
      </c>
      <c r="P3300" s="7">
        <f t="shared" si="206"/>
        <v>141.29166666666666</v>
      </c>
      <c r="Q3300" t="s">
        <v>8324</v>
      </c>
      <c r="R3300" t="s">
        <v>8325</v>
      </c>
      <c r="S3300" s="12">
        <f t="shared" si="207"/>
        <v>42239.707962962959</v>
      </c>
      <c r="T3300" s="12">
        <f t="shared" si="209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8"/>
        <v>1.1619999999999999</v>
      </c>
      <c r="P3301" s="7">
        <f t="shared" si="206"/>
        <v>55.333333333333336</v>
      </c>
      <c r="Q3301" t="s">
        <v>8324</v>
      </c>
      <c r="R3301" t="s">
        <v>8325</v>
      </c>
      <c r="S3301" s="12">
        <f t="shared" si="207"/>
        <v>42261.667395833334</v>
      </c>
      <c r="T3301" s="12">
        <f t="shared" si="209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8"/>
        <v>1.3616666666666666</v>
      </c>
      <c r="P3302" s="7">
        <f t="shared" si="206"/>
        <v>46.420454545454547</v>
      </c>
      <c r="Q3302" t="s">
        <v>8324</v>
      </c>
      <c r="R3302" t="s">
        <v>8325</v>
      </c>
      <c r="S3302" s="12">
        <f t="shared" si="207"/>
        <v>42102.493773148148</v>
      </c>
      <c r="T3302" s="12">
        <f t="shared" si="209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8"/>
        <v>1.3346666666666667</v>
      </c>
      <c r="P3303" s="7">
        <f t="shared" si="206"/>
        <v>57.2</v>
      </c>
      <c r="Q3303" t="s">
        <v>8324</v>
      </c>
      <c r="R3303" t="s">
        <v>8325</v>
      </c>
      <c r="S3303" s="12">
        <f t="shared" si="207"/>
        <v>42538.48583333334</v>
      </c>
      <c r="T3303" s="12">
        <f t="shared" si="209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8"/>
        <v>1.0339285714285715</v>
      </c>
      <c r="P3304" s="7">
        <f t="shared" si="206"/>
        <v>173.7</v>
      </c>
      <c r="Q3304" t="s">
        <v>8324</v>
      </c>
      <c r="R3304" t="s">
        <v>8325</v>
      </c>
      <c r="S3304" s="12">
        <f t="shared" si="207"/>
        <v>42681.10157407407</v>
      </c>
      <c r="T3304" s="12">
        <f t="shared" si="209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8"/>
        <v>1.1588888888888889</v>
      </c>
      <c r="P3305" s="7">
        <f t="shared" si="206"/>
        <v>59.6</v>
      </c>
      <c r="Q3305" t="s">
        <v>8324</v>
      </c>
      <c r="R3305" t="s">
        <v>8325</v>
      </c>
      <c r="S3305" s="12">
        <f t="shared" si="207"/>
        <v>42056.40143518518</v>
      </c>
      <c r="T3305" s="12">
        <f t="shared" si="209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8"/>
        <v>1.0451666666666666</v>
      </c>
      <c r="P3306" s="7">
        <f t="shared" si="206"/>
        <v>89.585714285714289</v>
      </c>
      <c r="Q3306" t="s">
        <v>8324</v>
      </c>
      <c r="R3306" t="s">
        <v>8325</v>
      </c>
      <c r="S3306" s="12">
        <f t="shared" si="207"/>
        <v>42696.374444444446</v>
      </c>
      <c r="T3306" s="12">
        <f t="shared" si="209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8"/>
        <v>1.0202500000000001</v>
      </c>
      <c r="P3307" s="7">
        <f t="shared" si="206"/>
        <v>204.05</v>
      </c>
      <c r="Q3307" t="s">
        <v>8324</v>
      </c>
      <c r="R3307" t="s">
        <v>8325</v>
      </c>
      <c r="S3307" s="12">
        <f t="shared" si="207"/>
        <v>42186.605879629627</v>
      </c>
      <c r="T3307" s="12">
        <f t="shared" si="209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8"/>
        <v>1.7533333333333334</v>
      </c>
      <c r="P3308" s="7">
        <f t="shared" si="206"/>
        <v>48.703703703703702</v>
      </c>
      <c r="Q3308" t="s">
        <v>8324</v>
      </c>
      <c r="R3308" t="s">
        <v>8325</v>
      </c>
      <c r="S3308" s="12">
        <f t="shared" si="207"/>
        <v>42492.969236111108</v>
      </c>
      <c r="T3308" s="12">
        <f t="shared" si="209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8"/>
        <v>1.0668</v>
      </c>
      <c r="P3309" s="7">
        <f t="shared" si="206"/>
        <v>53.339999999999996</v>
      </c>
      <c r="Q3309" t="s">
        <v>8324</v>
      </c>
      <c r="R3309" t="s">
        <v>8325</v>
      </c>
      <c r="S3309" s="12">
        <f t="shared" si="207"/>
        <v>42474.807164351849</v>
      </c>
      <c r="T3309" s="12">
        <f t="shared" si="209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8"/>
        <v>1.2228571428571429</v>
      </c>
      <c r="P3310" s="7">
        <f t="shared" si="206"/>
        <v>75.087719298245617</v>
      </c>
      <c r="Q3310" t="s">
        <v>8324</v>
      </c>
      <c r="R3310" t="s">
        <v>8325</v>
      </c>
      <c r="S3310" s="12">
        <f t="shared" si="207"/>
        <v>42452.626909722225</v>
      </c>
      <c r="T3310" s="12">
        <f t="shared" si="209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8"/>
        <v>1.5942857142857143</v>
      </c>
      <c r="P3311" s="7">
        <f t="shared" si="206"/>
        <v>18</v>
      </c>
      <c r="Q3311" t="s">
        <v>8324</v>
      </c>
      <c r="R3311" t="s">
        <v>8325</v>
      </c>
      <c r="S3311" s="12">
        <f t="shared" si="207"/>
        <v>42628.400208333333</v>
      </c>
      <c r="T3311" s="12">
        <f t="shared" si="209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8"/>
        <v>1.0007692307692309</v>
      </c>
      <c r="P3312" s="7">
        <f t="shared" si="206"/>
        <v>209.83870967741936</v>
      </c>
      <c r="Q3312" t="s">
        <v>8324</v>
      </c>
      <c r="R3312" t="s">
        <v>8325</v>
      </c>
      <c r="S3312" s="12">
        <f t="shared" si="207"/>
        <v>42253.678530092591</v>
      </c>
      <c r="T3312" s="12">
        <f t="shared" si="209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8"/>
        <v>1.0984</v>
      </c>
      <c r="P3313" s="7">
        <f t="shared" si="206"/>
        <v>61.022222222222226</v>
      </c>
      <c r="Q3313" t="s">
        <v>8324</v>
      </c>
      <c r="R3313" t="s">
        <v>8325</v>
      </c>
      <c r="S3313" s="12">
        <f t="shared" si="207"/>
        <v>42264.04178240741</v>
      </c>
      <c r="T3313" s="12">
        <f t="shared" si="209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8"/>
        <v>1.0004</v>
      </c>
      <c r="P3314" s="7">
        <f t="shared" si="206"/>
        <v>61</v>
      </c>
      <c r="Q3314" t="s">
        <v>8324</v>
      </c>
      <c r="R3314" t="s">
        <v>8325</v>
      </c>
      <c r="S3314" s="12">
        <f t="shared" si="207"/>
        <v>42664.559560185182</v>
      </c>
      <c r="T3314" s="12">
        <f t="shared" si="209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8"/>
        <v>1.1605000000000001</v>
      </c>
      <c r="P3315" s="7">
        <f t="shared" si="206"/>
        <v>80.034482758620683</v>
      </c>
      <c r="Q3315" t="s">
        <v>8324</v>
      </c>
      <c r="R3315" t="s">
        <v>8325</v>
      </c>
      <c r="S3315" s="12">
        <f t="shared" si="207"/>
        <v>42381.994409722218</v>
      </c>
      <c r="T3315" s="12">
        <f t="shared" si="209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8"/>
        <v>2.1074999999999999</v>
      </c>
      <c r="P3316" s="7">
        <f t="shared" si="206"/>
        <v>29.068965517241381</v>
      </c>
      <c r="Q3316" t="s">
        <v>8324</v>
      </c>
      <c r="R3316" t="s">
        <v>8325</v>
      </c>
      <c r="S3316" s="12">
        <f t="shared" si="207"/>
        <v>42105.017488425925</v>
      </c>
      <c r="T3316" s="12">
        <f t="shared" si="209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8"/>
        <v>1.1000000000000001</v>
      </c>
      <c r="P3317" s="7">
        <f t="shared" si="206"/>
        <v>49.438202247191015</v>
      </c>
      <c r="Q3317" t="s">
        <v>8324</v>
      </c>
      <c r="R3317" t="s">
        <v>8325</v>
      </c>
      <c r="S3317" s="12">
        <f t="shared" si="207"/>
        <v>42466.053715277783</v>
      </c>
      <c r="T3317" s="12">
        <f t="shared" si="209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8"/>
        <v>1.0008673425918038</v>
      </c>
      <c r="P3318" s="7">
        <f t="shared" si="206"/>
        <v>93.977440000000001</v>
      </c>
      <c r="Q3318" t="s">
        <v>8324</v>
      </c>
      <c r="R3318" t="s">
        <v>8325</v>
      </c>
      <c r="S3318" s="12">
        <f t="shared" si="207"/>
        <v>41826.621238425927</v>
      </c>
      <c r="T3318" s="12">
        <f t="shared" si="209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8"/>
        <v>1.0619047619047619</v>
      </c>
      <c r="P3319" s="7">
        <f t="shared" si="206"/>
        <v>61.944444444444443</v>
      </c>
      <c r="Q3319" t="s">
        <v>8324</v>
      </c>
      <c r="R3319" t="s">
        <v>8325</v>
      </c>
      <c r="S3319" s="12">
        <f t="shared" si="207"/>
        <v>42498.789629629624</v>
      </c>
      <c r="T3319" s="12">
        <f t="shared" si="209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8"/>
        <v>1.256</v>
      </c>
      <c r="P3320" s="7">
        <f t="shared" si="206"/>
        <v>78.5</v>
      </c>
      <c r="Q3320" t="s">
        <v>8324</v>
      </c>
      <c r="R3320" t="s">
        <v>8325</v>
      </c>
      <c r="S3320" s="12">
        <f t="shared" si="207"/>
        <v>42431.052002314813</v>
      </c>
      <c r="T3320" s="12">
        <f t="shared" si="209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8"/>
        <v>1.08</v>
      </c>
      <c r="P3321" s="7">
        <f t="shared" si="206"/>
        <v>33.75</v>
      </c>
      <c r="Q3321" t="s">
        <v>8324</v>
      </c>
      <c r="R3321" t="s">
        <v>8325</v>
      </c>
      <c r="S3321" s="12">
        <f t="shared" si="207"/>
        <v>41990.335486111115</v>
      </c>
      <c r="T3321" s="12">
        <f t="shared" si="209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8"/>
        <v>1.01</v>
      </c>
      <c r="P3322" s="7">
        <f t="shared" si="206"/>
        <v>66.44736842105263</v>
      </c>
      <c r="Q3322" t="s">
        <v>8324</v>
      </c>
      <c r="R3322" t="s">
        <v>8325</v>
      </c>
      <c r="S3322" s="12">
        <f t="shared" si="207"/>
        <v>42512.795798611114</v>
      </c>
      <c r="T3322" s="12">
        <f t="shared" si="209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8"/>
        <v>1.0740000000000001</v>
      </c>
      <c r="P3323" s="7">
        <f t="shared" si="206"/>
        <v>35.799999999999997</v>
      </c>
      <c r="Q3323" t="s">
        <v>8324</v>
      </c>
      <c r="R3323" t="s">
        <v>8325</v>
      </c>
      <c r="S3323" s="12">
        <f t="shared" si="207"/>
        <v>41913.850289351853</v>
      </c>
      <c r="T3323" s="12">
        <f t="shared" si="209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8"/>
        <v>1.0151515151515151</v>
      </c>
      <c r="P3324" s="7">
        <f t="shared" si="206"/>
        <v>145.65217391304347</v>
      </c>
      <c r="Q3324" t="s">
        <v>8324</v>
      </c>
      <c r="R3324" t="s">
        <v>8325</v>
      </c>
      <c r="S3324" s="12">
        <f t="shared" si="207"/>
        <v>42520.760370370372</v>
      </c>
      <c r="T3324" s="12">
        <f t="shared" si="209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8"/>
        <v>1.2589999999999999</v>
      </c>
      <c r="P3325" s="7">
        <f t="shared" si="206"/>
        <v>25.693877551020407</v>
      </c>
      <c r="Q3325" t="s">
        <v>8324</v>
      </c>
      <c r="R3325" t="s">
        <v>8325</v>
      </c>
      <c r="S3325" s="12">
        <f t="shared" si="207"/>
        <v>42608.11583333333</v>
      </c>
      <c r="T3325" s="12">
        <f t="shared" si="209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8"/>
        <v>1.0166666666666666</v>
      </c>
      <c r="P3326" s="7">
        <f t="shared" si="206"/>
        <v>152.5</v>
      </c>
      <c r="Q3326" t="s">
        <v>8324</v>
      </c>
      <c r="R3326" t="s">
        <v>8325</v>
      </c>
      <c r="S3326" s="12">
        <f t="shared" si="207"/>
        <v>42512.33321759259</v>
      </c>
      <c r="T3326" s="12">
        <f t="shared" si="209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8"/>
        <v>1.125</v>
      </c>
      <c r="P3327" s="7">
        <f t="shared" si="206"/>
        <v>30</v>
      </c>
      <c r="Q3327" t="s">
        <v>8324</v>
      </c>
      <c r="R3327" t="s">
        <v>8325</v>
      </c>
      <c r="S3327" s="12">
        <f t="shared" si="207"/>
        <v>42064.535613425927</v>
      </c>
      <c r="T3327" s="12">
        <f t="shared" si="209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8"/>
        <v>1.0137499999999999</v>
      </c>
      <c r="P3328" s="7">
        <f t="shared" si="206"/>
        <v>142.28070175438597</v>
      </c>
      <c r="Q3328" t="s">
        <v>8324</v>
      </c>
      <c r="R3328" t="s">
        <v>8325</v>
      </c>
      <c r="S3328" s="12">
        <f t="shared" si="207"/>
        <v>42041.464178240742</v>
      </c>
      <c r="T3328" s="12">
        <f t="shared" si="209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8"/>
        <v>1.0125</v>
      </c>
      <c r="P3329" s="7">
        <f t="shared" ref="P3329:P3392" si="210">IFERROR(E3329/L3329,0)</f>
        <v>24.545454545454547</v>
      </c>
      <c r="Q3329" t="s">
        <v>8324</v>
      </c>
      <c r="R3329" t="s">
        <v>8325</v>
      </c>
      <c r="S3329" s="12">
        <f t="shared" si="207"/>
        <v>42468.124606481477</v>
      </c>
      <c r="T3329" s="12">
        <f t="shared" si="209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8"/>
        <v>1.4638888888888888</v>
      </c>
      <c r="P3330" s="7">
        <f t="shared" si="210"/>
        <v>292.77777777777777</v>
      </c>
      <c r="Q3330" t="s">
        <v>8324</v>
      </c>
      <c r="R3330" t="s">
        <v>8325</v>
      </c>
      <c r="S3330" s="12">
        <f t="shared" si="207"/>
        <v>41822.32503472222</v>
      </c>
      <c r="T3330" s="12">
        <f t="shared" si="209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7">
        <f t="shared" si="210"/>
        <v>44.92307692307692</v>
      </c>
      <c r="Q3331" t="s">
        <v>8324</v>
      </c>
      <c r="R3331" t="s">
        <v>8325</v>
      </c>
      <c r="S3331" s="12">
        <f t="shared" ref="S3331:T3394" si="211">(((J3331/60)/60)/24)+DATE(1970,1,1)+(-6/24)</f>
        <v>41837.073009259257</v>
      </c>
      <c r="T3331" s="12">
        <f t="shared" si="209"/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10"/>
        <v>23.10144927536232</v>
      </c>
      <c r="Q3332" t="s">
        <v>8324</v>
      </c>
      <c r="R3332" t="s">
        <v>8325</v>
      </c>
      <c r="S3332" s="12">
        <f t="shared" si="211"/>
        <v>42065.637361111112</v>
      </c>
      <c r="T3332" s="12">
        <f t="shared" si="209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10"/>
        <v>80.400000000000006</v>
      </c>
      <c r="Q3333" t="s">
        <v>8324</v>
      </c>
      <c r="R3333" t="s">
        <v>8325</v>
      </c>
      <c r="S3333" s="12">
        <f t="shared" si="211"/>
        <v>42248.447754629626</v>
      </c>
      <c r="T3333" s="12">
        <f t="shared" si="209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10"/>
        <v>72.289156626506028</v>
      </c>
      <c r="Q3334" t="s">
        <v>8324</v>
      </c>
      <c r="R3334" t="s">
        <v>8325</v>
      </c>
      <c r="S3334" s="12">
        <f t="shared" si="211"/>
        <v>41809.610300925924</v>
      </c>
      <c r="T3334" s="12">
        <f t="shared" si="209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ref="O3335:O3398" si="212">(E3335/D3335)</f>
        <v>1.0457142857142858</v>
      </c>
      <c r="P3335" s="7">
        <f t="shared" si="210"/>
        <v>32.972972972972975</v>
      </c>
      <c r="Q3335" t="s">
        <v>8324</v>
      </c>
      <c r="R3335" t="s">
        <v>8325</v>
      </c>
      <c r="S3335" s="12">
        <f t="shared" si="211"/>
        <v>42148.426851851851</v>
      </c>
      <c r="T3335" s="12">
        <f t="shared" si="209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2"/>
        <v>1.3862051149573753</v>
      </c>
      <c r="P3336" s="7">
        <f t="shared" si="210"/>
        <v>116.65217391304348</v>
      </c>
      <c r="Q3336" t="s">
        <v>8324</v>
      </c>
      <c r="R3336" t="s">
        <v>8325</v>
      </c>
      <c r="S3336" s="12">
        <f t="shared" si="211"/>
        <v>42185.271087962959</v>
      </c>
      <c r="T3336" s="12">
        <f t="shared" si="209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2"/>
        <v>1.0032000000000001</v>
      </c>
      <c r="P3337" s="7">
        <f t="shared" si="210"/>
        <v>79.61904761904762</v>
      </c>
      <c r="Q3337" t="s">
        <v>8324</v>
      </c>
      <c r="R3337" t="s">
        <v>8325</v>
      </c>
      <c r="S3337" s="12">
        <f t="shared" si="211"/>
        <v>41827.424143518518</v>
      </c>
      <c r="T3337" s="12">
        <f t="shared" ref="T3337:T3400" si="213">(((I3337/60)/60)/24)+DATE(1970,1,1)+(-6/24)</f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2"/>
        <v>1</v>
      </c>
      <c r="P3338" s="7">
        <f t="shared" si="210"/>
        <v>27.777777777777779</v>
      </c>
      <c r="Q3338" t="s">
        <v>8324</v>
      </c>
      <c r="R3338" t="s">
        <v>8325</v>
      </c>
      <c r="S3338" s="12">
        <f t="shared" si="211"/>
        <v>42437.148680555561</v>
      </c>
      <c r="T3338" s="12">
        <f t="shared" si="213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2"/>
        <v>1.1020000000000001</v>
      </c>
      <c r="P3339" s="7">
        <f t="shared" si="210"/>
        <v>81.029411764705884</v>
      </c>
      <c r="Q3339" t="s">
        <v>8324</v>
      </c>
      <c r="R3339" t="s">
        <v>8325</v>
      </c>
      <c r="S3339" s="12">
        <f t="shared" si="211"/>
        <v>41901.032025462962</v>
      </c>
      <c r="T3339" s="12">
        <f t="shared" si="213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2"/>
        <v>1.0218</v>
      </c>
      <c r="P3340" s="7">
        <f t="shared" si="210"/>
        <v>136.84821428571428</v>
      </c>
      <c r="Q3340" t="s">
        <v>8324</v>
      </c>
      <c r="R3340" t="s">
        <v>8325</v>
      </c>
      <c r="S3340" s="12">
        <f t="shared" si="211"/>
        <v>42769.324999999997</v>
      </c>
      <c r="T3340" s="12">
        <f t="shared" si="213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2"/>
        <v>1.0435000000000001</v>
      </c>
      <c r="P3341" s="7">
        <f t="shared" si="210"/>
        <v>177.61702127659575</v>
      </c>
      <c r="Q3341" t="s">
        <v>8324</v>
      </c>
      <c r="R3341" t="s">
        <v>8325</v>
      </c>
      <c r="S3341" s="12">
        <f t="shared" si="211"/>
        <v>42549.415717592594</v>
      </c>
      <c r="T3341" s="12">
        <f t="shared" si="213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2"/>
        <v>1.3816666666666666</v>
      </c>
      <c r="P3342" s="7">
        <f t="shared" si="210"/>
        <v>109.07894736842105</v>
      </c>
      <c r="Q3342" t="s">
        <v>8324</v>
      </c>
      <c r="R3342" t="s">
        <v>8325</v>
      </c>
      <c r="S3342" s="12">
        <f t="shared" si="211"/>
        <v>42685.724004629628</v>
      </c>
      <c r="T3342" s="12">
        <f t="shared" si="213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2"/>
        <v>1</v>
      </c>
      <c r="P3343" s="7">
        <f t="shared" si="210"/>
        <v>119.64285714285714</v>
      </c>
      <c r="Q3343" t="s">
        <v>8324</v>
      </c>
      <c r="R3343" t="s">
        <v>8325</v>
      </c>
      <c r="S3343" s="12">
        <f t="shared" si="211"/>
        <v>42510.548854166671</v>
      </c>
      <c r="T3343" s="12">
        <f t="shared" si="213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2"/>
        <v>1.0166666666666666</v>
      </c>
      <c r="P3344" s="7">
        <f t="shared" si="210"/>
        <v>78.205128205128204</v>
      </c>
      <c r="Q3344" t="s">
        <v>8324</v>
      </c>
      <c r="R3344" t="s">
        <v>8325</v>
      </c>
      <c r="S3344" s="12">
        <f t="shared" si="211"/>
        <v>42062.046412037031</v>
      </c>
      <c r="T3344" s="12">
        <f t="shared" si="213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2"/>
        <v>1.7142857142857142</v>
      </c>
      <c r="P3345" s="7">
        <f t="shared" si="210"/>
        <v>52.173913043478258</v>
      </c>
      <c r="Q3345" t="s">
        <v>8324</v>
      </c>
      <c r="R3345" t="s">
        <v>8325</v>
      </c>
      <c r="S3345" s="12">
        <f t="shared" si="211"/>
        <v>42452.666481481487</v>
      </c>
      <c r="T3345" s="12">
        <f t="shared" si="213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2"/>
        <v>1.0144444444444445</v>
      </c>
      <c r="P3346" s="7">
        <f t="shared" si="210"/>
        <v>114.125</v>
      </c>
      <c r="Q3346" t="s">
        <v>8324</v>
      </c>
      <c r="R3346" t="s">
        <v>8325</v>
      </c>
      <c r="S3346" s="12">
        <f t="shared" si="211"/>
        <v>41850.950150462959</v>
      </c>
      <c r="T3346" s="12">
        <f t="shared" si="213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2"/>
        <v>1.3</v>
      </c>
      <c r="P3347" s="7">
        <f t="shared" si="210"/>
        <v>50</v>
      </c>
      <c r="Q3347" t="s">
        <v>8324</v>
      </c>
      <c r="R3347" t="s">
        <v>8325</v>
      </c>
      <c r="S3347" s="12">
        <f t="shared" si="211"/>
        <v>42052.856111111112</v>
      </c>
      <c r="T3347" s="12">
        <f t="shared" si="213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2"/>
        <v>1.1000000000000001</v>
      </c>
      <c r="P3348" s="7">
        <f t="shared" si="210"/>
        <v>91.666666666666671</v>
      </c>
      <c r="Q3348" t="s">
        <v>8324</v>
      </c>
      <c r="R3348" t="s">
        <v>8325</v>
      </c>
      <c r="S3348" s="12">
        <f t="shared" si="211"/>
        <v>42053.774421296301</v>
      </c>
      <c r="T3348" s="12">
        <f t="shared" si="213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2"/>
        <v>1.1944999999999999</v>
      </c>
      <c r="P3349" s="7">
        <f t="shared" si="210"/>
        <v>108.59090909090909</v>
      </c>
      <c r="Q3349" t="s">
        <v>8324</v>
      </c>
      <c r="R3349" t="s">
        <v>8325</v>
      </c>
      <c r="S3349" s="12">
        <f t="shared" si="211"/>
        <v>42484.301550925928</v>
      </c>
      <c r="T3349" s="12">
        <f t="shared" si="213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2"/>
        <v>1.002909090909091</v>
      </c>
      <c r="P3350" s="7">
        <f t="shared" si="210"/>
        <v>69.822784810126578</v>
      </c>
      <c r="Q3350" t="s">
        <v>8324</v>
      </c>
      <c r="R3350" t="s">
        <v>8325</v>
      </c>
      <c r="S3350" s="12">
        <f t="shared" si="211"/>
        <v>42466.308796296296</v>
      </c>
      <c r="T3350" s="12">
        <f t="shared" si="213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2"/>
        <v>1.534</v>
      </c>
      <c r="P3351" s="7">
        <f t="shared" si="210"/>
        <v>109.57142857142857</v>
      </c>
      <c r="Q3351" t="s">
        <v>8324</v>
      </c>
      <c r="R3351" t="s">
        <v>8325</v>
      </c>
      <c r="S3351" s="12">
        <f t="shared" si="211"/>
        <v>42512.860787037032</v>
      </c>
      <c r="T3351" s="12">
        <f t="shared" si="213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2"/>
        <v>1.0442857142857143</v>
      </c>
      <c r="P3352" s="7">
        <f t="shared" si="210"/>
        <v>71.666666666666671</v>
      </c>
      <c r="Q3352" t="s">
        <v>8324</v>
      </c>
      <c r="R3352" t="s">
        <v>8325</v>
      </c>
      <c r="S3352" s="12">
        <f t="shared" si="211"/>
        <v>42302.451516203699</v>
      </c>
      <c r="T3352" s="12">
        <f t="shared" si="213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2"/>
        <v>1.0109999999999999</v>
      </c>
      <c r="P3353" s="7">
        <f t="shared" si="210"/>
        <v>93.611111111111114</v>
      </c>
      <c r="Q3353" t="s">
        <v>8324</v>
      </c>
      <c r="R3353" t="s">
        <v>8325</v>
      </c>
      <c r="S3353" s="12">
        <f t="shared" si="211"/>
        <v>41806.145428240743</v>
      </c>
      <c r="T3353" s="12">
        <f t="shared" si="213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2"/>
        <v>1.0751999999999999</v>
      </c>
      <c r="P3354" s="7">
        <f t="shared" si="210"/>
        <v>76.8</v>
      </c>
      <c r="Q3354" t="s">
        <v>8324</v>
      </c>
      <c r="R3354" t="s">
        <v>8325</v>
      </c>
      <c r="S3354" s="12">
        <f t="shared" si="211"/>
        <v>42495.742800925931</v>
      </c>
      <c r="T3354" s="12">
        <f t="shared" si="213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2"/>
        <v>3.15</v>
      </c>
      <c r="P3355" s="7">
        <f t="shared" si="210"/>
        <v>35.795454545454547</v>
      </c>
      <c r="Q3355" t="s">
        <v>8324</v>
      </c>
      <c r="R3355" t="s">
        <v>8325</v>
      </c>
      <c r="S3355" s="12">
        <f t="shared" si="211"/>
        <v>42479.182291666672</v>
      </c>
      <c r="T3355" s="12">
        <f t="shared" si="213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2"/>
        <v>1.0193333333333334</v>
      </c>
      <c r="P3356" s="7">
        <f t="shared" si="210"/>
        <v>55.6</v>
      </c>
      <c r="Q3356" t="s">
        <v>8324</v>
      </c>
      <c r="R3356" t="s">
        <v>8325</v>
      </c>
      <c r="S3356" s="12">
        <f t="shared" si="211"/>
        <v>42270.4769212963</v>
      </c>
      <c r="T3356" s="12">
        <f t="shared" si="213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2"/>
        <v>1.2628571428571429</v>
      </c>
      <c r="P3357" s="7">
        <f t="shared" si="210"/>
        <v>147.33333333333334</v>
      </c>
      <c r="Q3357" t="s">
        <v>8324</v>
      </c>
      <c r="R3357" t="s">
        <v>8325</v>
      </c>
      <c r="S3357" s="12">
        <f t="shared" si="211"/>
        <v>42489.369525462964</v>
      </c>
      <c r="T3357" s="12">
        <f t="shared" si="213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2"/>
        <v>1.014</v>
      </c>
      <c r="P3358" s="7">
        <f t="shared" si="210"/>
        <v>56.333333333333336</v>
      </c>
      <c r="Q3358" t="s">
        <v>8324</v>
      </c>
      <c r="R3358" t="s">
        <v>8325</v>
      </c>
      <c r="S3358" s="12">
        <f t="shared" si="211"/>
        <v>42536.565648148149</v>
      </c>
      <c r="T3358" s="12">
        <f t="shared" si="213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2"/>
        <v>1.01</v>
      </c>
      <c r="P3359" s="7">
        <f t="shared" si="210"/>
        <v>96.19047619047619</v>
      </c>
      <c r="Q3359" t="s">
        <v>8324</v>
      </c>
      <c r="R3359" t="s">
        <v>8325</v>
      </c>
      <c r="S3359" s="12">
        <f t="shared" si="211"/>
        <v>41822.167939814812</v>
      </c>
      <c r="T3359" s="12">
        <f t="shared" si="213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2"/>
        <v>1.0299</v>
      </c>
      <c r="P3360" s="7">
        <f t="shared" si="210"/>
        <v>63.574074074074076</v>
      </c>
      <c r="Q3360" t="s">
        <v>8324</v>
      </c>
      <c r="R3360" t="s">
        <v>8325</v>
      </c>
      <c r="S3360" s="12">
        <f t="shared" si="211"/>
        <v>41932.061099537037</v>
      </c>
      <c r="T3360" s="12">
        <f t="shared" si="213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2"/>
        <v>1.0625</v>
      </c>
      <c r="P3361" s="7">
        <f t="shared" si="210"/>
        <v>184.78260869565219</v>
      </c>
      <c r="Q3361" t="s">
        <v>8324</v>
      </c>
      <c r="R3361" t="s">
        <v>8325</v>
      </c>
      <c r="S3361" s="12">
        <f t="shared" si="211"/>
        <v>42745.807106481487</v>
      </c>
      <c r="T3361" s="12">
        <f t="shared" si="213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2"/>
        <v>1.0137777777777779</v>
      </c>
      <c r="P3362" s="7">
        <f t="shared" si="210"/>
        <v>126.72222222222223</v>
      </c>
      <c r="Q3362" t="s">
        <v>8324</v>
      </c>
      <c r="R3362" t="s">
        <v>8325</v>
      </c>
      <c r="S3362" s="12">
        <f t="shared" si="211"/>
        <v>42696.832673611112</v>
      </c>
      <c r="T3362" s="12">
        <f t="shared" si="213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2"/>
        <v>1.1346000000000001</v>
      </c>
      <c r="P3363" s="7">
        <f t="shared" si="210"/>
        <v>83.42647058823529</v>
      </c>
      <c r="Q3363" t="s">
        <v>8324</v>
      </c>
      <c r="R3363" t="s">
        <v>8325</v>
      </c>
      <c r="S3363" s="12">
        <f t="shared" si="211"/>
        <v>41865.775347222225</v>
      </c>
      <c r="T3363" s="12">
        <f t="shared" si="213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2"/>
        <v>2.1800000000000002</v>
      </c>
      <c r="P3364" s="7">
        <f t="shared" si="210"/>
        <v>54.5</v>
      </c>
      <c r="Q3364" t="s">
        <v>8324</v>
      </c>
      <c r="R3364" t="s">
        <v>8325</v>
      </c>
      <c r="S3364" s="12">
        <f t="shared" si="211"/>
        <v>42055.841631944444</v>
      </c>
      <c r="T3364" s="12">
        <f t="shared" si="213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2"/>
        <v>1.0141935483870967</v>
      </c>
      <c r="P3365" s="7">
        <f t="shared" si="210"/>
        <v>302.30769230769232</v>
      </c>
      <c r="Q3365" t="s">
        <v>8324</v>
      </c>
      <c r="R3365" t="s">
        <v>8325</v>
      </c>
      <c r="S3365" s="12">
        <f t="shared" si="211"/>
        <v>41851.521354166667</v>
      </c>
      <c r="T3365" s="12">
        <f t="shared" si="213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2"/>
        <v>1.0593333333333332</v>
      </c>
      <c r="P3366" s="7">
        <f t="shared" si="210"/>
        <v>44.138888888888886</v>
      </c>
      <c r="Q3366" t="s">
        <v>8324</v>
      </c>
      <c r="R3366" t="s">
        <v>8325</v>
      </c>
      <c r="S3366" s="12">
        <f t="shared" si="211"/>
        <v>42422.727418981478</v>
      </c>
      <c r="T3366" s="12">
        <f t="shared" si="213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2"/>
        <v>1.04</v>
      </c>
      <c r="P3367" s="7">
        <f t="shared" si="210"/>
        <v>866.66666666666663</v>
      </c>
      <c r="Q3367" t="s">
        <v>8324</v>
      </c>
      <c r="R3367" t="s">
        <v>8325</v>
      </c>
      <c r="S3367" s="12">
        <f t="shared" si="211"/>
        <v>42320.851759259262</v>
      </c>
      <c r="T3367" s="12">
        <f t="shared" si="213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2"/>
        <v>2.21</v>
      </c>
      <c r="P3368" s="7">
        <f t="shared" si="210"/>
        <v>61.388888888888886</v>
      </c>
      <c r="Q3368" t="s">
        <v>8324</v>
      </c>
      <c r="R3368" t="s">
        <v>8325</v>
      </c>
      <c r="S3368" s="12">
        <f t="shared" si="211"/>
        <v>42106.817557870367</v>
      </c>
      <c r="T3368" s="12">
        <f t="shared" si="213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2"/>
        <v>1.1866666666666668</v>
      </c>
      <c r="P3369" s="7">
        <f t="shared" si="210"/>
        <v>29.666666666666668</v>
      </c>
      <c r="Q3369" t="s">
        <v>8324</v>
      </c>
      <c r="R3369" t="s">
        <v>8325</v>
      </c>
      <c r="S3369" s="12">
        <f t="shared" si="211"/>
        <v>42192.683958333335</v>
      </c>
      <c r="T3369" s="12">
        <f t="shared" si="213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2"/>
        <v>1.046</v>
      </c>
      <c r="P3370" s="7">
        <f t="shared" si="210"/>
        <v>45.478260869565219</v>
      </c>
      <c r="Q3370" t="s">
        <v>8324</v>
      </c>
      <c r="R3370" t="s">
        <v>8325</v>
      </c>
      <c r="S3370" s="12">
        <f t="shared" si="211"/>
        <v>41968.949756944443</v>
      </c>
      <c r="T3370" s="12">
        <f t="shared" si="213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2"/>
        <v>1.0389999999999999</v>
      </c>
      <c r="P3371" s="7">
        <f t="shared" si="210"/>
        <v>96.203703703703709</v>
      </c>
      <c r="Q3371" t="s">
        <v>8324</v>
      </c>
      <c r="R3371" t="s">
        <v>8325</v>
      </c>
      <c r="S3371" s="12">
        <f t="shared" si="211"/>
        <v>42689.791435185187</v>
      </c>
      <c r="T3371" s="12">
        <f t="shared" si="213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2"/>
        <v>1.1773333333333333</v>
      </c>
      <c r="P3372" s="7">
        <f t="shared" si="210"/>
        <v>67.92307692307692</v>
      </c>
      <c r="Q3372" t="s">
        <v>8324</v>
      </c>
      <c r="R3372" t="s">
        <v>8325</v>
      </c>
      <c r="S3372" s="12">
        <f t="shared" si="211"/>
        <v>42690.084317129629</v>
      </c>
      <c r="T3372" s="12">
        <f t="shared" si="213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2"/>
        <v>1.385</v>
      </c>
      <c r="P3373" s="7">
        <f t="shared" si="210"/>
        <v>30.777777777777779</v>
      </c>
      <c r="Q3373" t="s">
        <v>8324</v>
      </c>
      <c r="R3373" t="s">
        <v>8325</v>
      </c>
      <c r="S3373" s="12">
        <f t="shared" si="211"/>
        <v>42312.624594907407</v>
      </c>
      <c r="T3373" s="12">
        <f t="shared" si="213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2"/>
        <v>1.0349999999999999</v>
      </c>
      <c r="P3374" s="7">
        <f t="shared" si="210"/>
        <v>38.333333333333336</v>
      </c>
      <c r="Q3374" t="s">
        <v>8324</v>
      </c>
      <c r="R3374" t="s">
        <v>8325</v>
      </c>
      <c r="S3374" s="12">
        <f t="shared" si="211"/>
        <v>41855.298101851848</v>
      </c>
      <c r="T3374" s="12">
        <f t="shared" si="213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2"/>
        <v>1.0024999999999999</v>
      </c>
      <c r="P3375" s="7">
        <f t="shared" si="210"/>
        <v>66.833333333333329</v>
      </c>
      <c r="Q3375" t="s">
        <v>8324</v>
      </c>
      <c r="R3375" t="s">
        <v>8325</v>
      </c>
      <c r="S3375" s="12">
        <f t="shared" si="211"/>
        <v>42179.604629629626</v>
      </c>
      <c r="T3375" s="12">
        <f t="shared" si="213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2"/>
        <v>1.0657142857142856</v>
      </c>
      <c r="P3376" s="7">
        <f t="shared" si="210"/>
        <v>71.730769230769226</v>
      </c>
      <c r="Q3376" t="s">
        <v>8324</v>
      </c>
      <c r="R3376" t="s">
        <v>8325</v>
      </c>
      <c r="S3376" s="12">
        <f t="shared" si="211"/>
        <v>42275.481666666667</v>
      </c>
      <c r="T3376" s="12">
        <f t="shared" si="213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2"/>
        <v>1</v>
      </c>
      <c r="P3377" s="7">
        <f t="shared" si="210"/>
        <v>176.47058823529412</v>
      </c>
      <c r="Q3377" t="s">
        <v>8324</v>
      </c>
      <c r="R3377" t="s">
        <v>8325</v>
      </c>
      <c r="S3377" s="12">
        <f t="shared" si="211"/>
        <v>41765.360798611109</v>
      </c>
      <c r="T3377" s="12">
        <f t="shared" si="213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2"/>
        <v>1.0001249999999999</v>
      </c>
      <c r="P3378" s="7">
        <f t="shared" si="210"/>
        <v>421.10526315789474</v>
      </c>
      <c r="Q3378" t="s">
        <v>8324</v>
      </c>
      <c r="R3378" t="s">
        <v>8325</v>
      </c>
      <c r="S3378" s="12">
        <f t="shared" si="211"/>
        <v>42059.451319444444</v>
      </c>
      <c r="T3378" s="12">
        <f t="shared" si="213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2"/>
        <v>1.0105</v>
      </c>
      <c r="P3379" s="7">
        <f t="shared" si="210"/>
        <v>104.98701298701299</v>
      </c>
      <c r="Q3379" t="s">
        <v>8324</v>
      </c>
      <c r="R3379" t="s">
        <v>8325</v>
      </c>
      <c r="S3379" s="12">
        <f t="shared" si="211"/>
        <v>42053.482627314821</v>
      </c>
      <c r="T3379" s="12">
        <f t="shared" si="213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2"/>
        <v>1.0763636363636364</v>
      </c>
      <c r="P3380" s="7">
        <f t="shared" si="210"/>
        <v>28.19047619047619</v>
      </c>
      <c r="Q3380" t="s">
        <v>8324</v>
      </c>
      <c r="R3380" t="s">
        <v>8325</v>
      </c>
      <c r="S3380" s="12">
        <f t="shared" si="211"/>
        <v>41858.105393518519</v>
      </c>
      <c r="T3380" s="12">
        <f t="shared" si="213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2"/>
        <v>1.0365</v>
      </c>
      <c r="P3381" s="7">
        <f t="shared" si="210"/>
        <v>54.55263157894737</v>
      </c>
      <c r="Q3381" t="s">
        <v>8324</v>
      </c>
      <c r="R3381" t="s">
        <v>8325</v>
      </c>
      <c r="S3381" s="12">
        <f t="shared" si="211"/>
        <v>42225.263888888891</v>
      </c>
      <c r="T3381" s="12">
        <f t="shared" si="213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2"/>
        <v>1.0443333333333333</v>
      </c>
      <c r="P3382" s="7">
        <f t="shared" si="210"/>
        <v>111.89285714285714</v>
      </c>
      <c r="Q3382" t="s">
        <v>8324</v>
      </c>
      <c r="R3382" t="s">
        <v>8325</v>
      </c>
      <c r="S3382" s="12">
        <f t="shared" si="211"/>
        <v>41937.70344907407</v>
      </c>
      <c r="T3382" s="12">
        <f t="shared" si="213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2"/>
        <v>1.0225</v>
      </c>
      <c r="P3383" s="7">
        <f t="shared" si="210"/>
        <v>85.208333333333329</v>
      </c>
      <c r="Q3383" t="s">
        <v>8324</v>
      </c>
      <c r="R3383" t="s">
        <v>8325</v>
      </c>
      <c r="S3383" s="12">
        <f t="shared" si="211"/>
        <v>42043.934988425928</v>
      </c>
      <c r="T3383" s="12">
        <f t="shared" si="213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2"/>
        <v>1.0074285714285713</v>
      </c>
      <c r="P3384" s="7">
        <f t="shared" si="210"/>
        <v>76.652173913043484</v>
      </c>
      <c r="Q3384" t="s">
        <v>8324</v>
      </c>
      <c r="R3384" t="s">
        <v>8325</v>
      </c>
      <c r="S3384" s="12">
        <f t="shared" si="211"/>
        <v>42559.181203703702</v>
      </c>
      <c r="T3384" s="12">
        <f t="shared" si="213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2"/>
        <v>1.1171428571428572</v>
      </c>
      <c r="P3385" s="7">
        <f t="shared" si="210"/>
        <v>65.166666666666671</v>
      </c>
      <c r="Q3385" t="s">
        <v>8324</v>
      </c>
      <c r="R3385" t="s">
        <v>8325</v>
      </c>
      <c r="S3385" s="12">
        <f t="shared" si="211"/>
        <v>42524.532638888893</v>
      </c>
      <c r="T3385" s="12">
        <f t="shared" si="213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2"/>
        <v>1.0001100000000001</v>
      </c>
      <c r="P3386" s="7">
        <f t="shared" si="210"/>
        <v>93.760312499999998</v>
      </c>
      <c r="Q3386" t="s">
        <v>8324</v>
      </c>
      <c r="R3386" t="s">
        <v>8325</v>
      </c>
      <c r="S3386" s="12">
        <f t="shared" si="211"/>
        <v>42291.837592592594</v>
      </c>
      <c r="T3386" s="12">
        <f t="shared" si="213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2"/>
        <v>1</v>
      </c>
      <c r="P3387" s="7">
        <f t="shared" si="210"/>
        <v>133.33333333333334</v>
      </c>
      <c r="Q3387" t="s">
        <v>8324</v>
      </c>
      <c r="R3387" t="s">
        <v>8325</v>
      </c>
      <c r="S3387" s="12">
        <f t="shared" si="211"/>
        <v>41953.6175</v>
      </c>
      <c r="T3387" s="12">
        <f t="shared" si="213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2"/>
        <v>1.05</v>
      </c>
      <c r="P3388" s="7">
        <f t="shared" si="210"/>
        <v>51.219512195121951</v>
      </c>
      <c r="Q3388" t="s">
        <v>8324</v>
      </c>
      <c r="R3388" t="s">
        <v>8325</v>
      </c>
      <c r="S3388" s="12">
        <f t="shared" si="211"/>
        <v>41946.394745370373</v>
      </c>
      <c r="T3388" s="12">
        <f t="shared" si="213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2"/>
        <v>1.1686666666666667</v>
      </c>
      <c r="P3389" s="7">
        <f t="shared" si="210"/>
        <v>100.17142857142858</v>
      </c>
      <c r="Q3389" t="s">
        <v>8324</v>
      </c>
      <c r="R3389" t="s">
        <v>8325</v>
      </c>
      <c r="S3389" s="12">
        <f t="shared" si="211"/>
        <v>41947.512592592589</v>
      </c>
      <c r="T3389" s="12">
        <f t="shared" si="213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2"/>
        <v>1.038</v>
      </c>
      <c r="P3390" s="7">
        <f t="shared" si="210"/>
        <v>34.6</v>
      </c>
      <c r="Q3390" t="s">
        <v>8324</v>
      </c>
      <c r="R3390" t="s">
        <v>8325</v>
      </c>
      <c r="S3390" s="12">
        <f t="shared" si="211"/>
        <v>42143.211122685185</v>
      </c>
      <c r="T3390" s="12">
        <f t="shared" si="213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2"/>
        <v>1.145</v>
      </c>
      <c r="P3391" s="7">
        <f t="shared" si="210"/>
        <v>184.67741935483872</v>
      </c>
      <c r="Q3391" t="s">
        <v>8324</v>
      </c>
      <c r="R3391" t="s">
        <v>8325</v>
      </c>
      <c r="S3391" s="12">
        <f t="shared" si="211"/>
        <v>42494.313449074078</v>
      </c>
      <c r="T3391" s="12">
        <f t="shared" si="213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2"/>
        <v>1.024</v>
      </c>
      <c r="P3392" s="7">
        <f t="shared" si="210"/>
        <v>69.818181818181813</v>
      </c>
      <c r="Q3392" t="s">
        <v>8324</v>
      </c>
      <c r="R3392" t="s">
        <v>8325</v>
      </c>
      <c r="S3392" s="12">
        <f t="shared" si="211"/>
        <v>41815.524826388886</v>
      </c>
      <c r="T3392" s="12">
        <f t="shared" si="213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2"/>
        <v>2.23</v>
      </c>
      <c r="P3393" s="7">
        <f t="shared" ref="P3393:P3456" si="214">IFERROR(E3393/L3393,0)</f>
        <v>61.944444444444443</v>
      </c>
      <c r="Q3393" t="s">
        <v>8324</v>
      </c>
      <c r="R3393" t="s">
        <v>8325</v>
      </c>
      <c r="S3393" s="12">
        <f t="shared" si="211"/>
        <v>41830.295694444445</v>
      </c>
      <c r="T3393" s="12">
        <f t="shared" si="213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2"/>
        <v>1</v>
      </c>
      <c r="P3394" s="7">
        <f t="shared" si="214"/>
        <v>41.666666666666664</v>
      </c>
      <c r="Q3394" t="s">
        <v>8324</v>
      </c>
      <c r="R3394" t="s">
        <v>8325</v>
      </c>
      <c r="S3394" s="12">
        <f t="shared" si="211"/>
        <v>42446.595543981486</v>
      </c>
      <c r="T3394" s="12">
        <f t="shared" si="213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7">
        <f t="shared" si="214"/>
        <v>36.06818181818182</v>
      </c>
      <c r="Q3395" t="s">
        <v>8324</v>
      </c>
      <c r="R3395" t="s">
        <v>8325</v>
      </c>
      <c r="S3395" s="12">
        <f t="shared" ref="S3395:T3458" si="215">(((J3395/60)/60)/24)+DATE(1970,1,1)+(-6/24)</f>
        <v>41923.671643518523</v>
      </c>
      <c r="T3395" s="12">
        <f t="shared" si="213"/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4"/>
        <v>29</v>
      </c>
      <c r="Q3396" t="s">
        <v>8324</v>
      </c>
      <c r="R3396" t="s">
        <v>8325</v>
      </c>
      <c r="S3396" s="12">
        <f t="shared" si="215"/>
        <v>41817.34542824074</v>
      </c>
      <c r="T3396" s="12">
        <f t="shared" si="21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4"/>
        <v>24.210526315789473</v>
      </c>
      <c r="Q3397" t="s">
        <v>8324</v>
      </c>
      <c r="R3397" t="s">
        <v>8325</v>
      </c>
      <c r="S3397" s="12">
        <f t="shared" si="215"/>
        <v>42140.462314814817</v>
      </c>
      <c r="T3397" s="12">
        <f t="shared" si="21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4"/>
        <v>55.892857142857146</v>
      </c>
      <c r="Q3398" t="s">
        <v>8324</v>
      </c>
      <c r="R3398" t="s">
        <v>8325</v>
      </c>
      <c r="S3398" s="12">
        <f t="shared" si="215"/>
        <v>41764.19663194444</v>
      </c>
      <c r="T3398" s="12">
        <f t="shared" si="21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ref="O3399:O3462" si="216">(E3399/D3399)</f>
        <v>1.1200000000000001</v>
      </c>
      <c r="P3399" s="7">
        <f t="shared" si="214"/>
        <v>11.666666666666666</v>
      </c>
      <c r="Q3399" t="s">
        <v>8324</v>
      </c>
      <c r="R3399" t="s">
        <v>8325</v>
      </c>
      <c r="S3399" s="12">
        <f t="shared" si="215"/>
        <v>42378.228344907402</v>
      </c>
      <c r="T3399" s="12">
        <f t="shared" si="21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6"/>
        <v>1.1107499999999999</v>
      </c>
      <c r="P3400" s="7">
        <f t="shared" si="214"/>
        <v>68.353846153846149</v>
      </c>
      <c r="Q3400" t="s">
        <v>8324</v>
      </c>
      <c r="R3400" t="s">
        <v>8325</v>
      </c>
      <c r="S3400" s="12">
        <f t="shared" si="215"/>
        <v>41941.50203703704</v>
      </c>
      <c r="T3400" s="12">
        <f t="shared" si="21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6"/>
        <v>1.0375000000000001</v>
      </c>
      <c r="P3401" s="7">
        <f t="shared" si="214"/>
        <v>27.065217391304348</v>
      </c>
      <c r="Q3401" t="s">
        <v>8324</v>
      </c>
      <c r="R3401" t="s">
        <v>8325</v>
      </c>
      <c r="S3401" s="12">
        <f t="shared" si="215"/>
        <v>42026.670428240745</v>
      </c>
      <c r="T3401" s="12">
        <f t="shared" ref="T3401:T3464" si="217">(((I3401/60)/60)/24)+DATE(1970,1,1)+(-6/24)</f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6"/>
        <v>1.0041</v>
      </c>
      <c r="P3402" s="7">
        <f t="shared" si="214"/>
        <v>118.12941176470588</v>
      </c>
      <c r="Q3402" t="s">
        <v>8324</v>
      </c>
      <c r="R3402" t="s">
        <v>8325</v>
      </c>
      <c r="S3402" s="12">
        <f t="shared" si="215"/>
        <v>41834.703865740739</v>
      </c>
      <c r="T3402" s="12">
        <f t="shared" si="217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6"/>
        <v>1.0186206896551724</v>
      </c>
      <c r="P3403" s="7">
        <f t="shared" si="214"/>
        <v>44.757575757575758</v>
      </c>
      <c r="Q3403" t="s">
        <v>8324</v>
      </c>
      <c r="R3403" t="s">
        <v>8325</v>
      </c>
      <c r="S3403" s="12">
        <f t="shared" si="215"/>
        <v>42193.473912037036</v>
      </c>
      <c r="T3403" s="12">
        <f t="shared" si="217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6"/>
        <v>1.0976666666666666</v>
      </c>
      <c r="P3404" s="7">
        <f t="shared" si="214"/>
        <v>99.787878787878782</v>
      </c>
      <c r="Q3404" t="s">
        <v>8324</v>
      </c>
      <c r="R3404" t="s">
        <v>8325</v>
      </c>
      <c r="S3404" s="12">
        <f t="shared" si="215"/>
        <v>42290.36855324074</v>
      </c>
      <c r="T3404" s="12">
        <f t="shared" si="217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6"/>
        <v>1</v>
      </c>
      <c r="P3405" s="7">
        <f t="shared" si="214"/>
        <v>117.64705882352941</v>
      </c>
      <c r="Q3405" t="s">
        <v>8324</v>
      </c>
      <c r="R3405" t="s">
        <v>8325</v>
      </c>
      <c r="S3405" s="12">
        <f t="shared" si="215"/>
        <v>42150.212083333332</v>
      </c>
      <c r="T3405" s="12">
        <f t="shared" si="217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6"/>
        <v>1.22</v>
      </c>
      <c r="P3406" s="7">
        <f t="shared" si="214"/>
        <v>203.33333333333334</v>
      </c>
      <c r="Q3406" t="s">
        <v>8324</v>
      </c>
      <c r="R3406" t="s">
        <v>8325</v>
      </c>
      <c r="S3406" s="12">
        <f t="shared" si="215"/>
        <v>42152.253495370373</v>
      </c>
      <c r="T3406" s="12">
        <f t="shared" si="217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6"/>
        <v>1.3757142857142857</v>
      </c>
      <c r="P3407" s="7">
        <f t="shared" si="214"/>
        <v>28.323529411764707</v>
      </c>
      <c r="Q3407" t="s">
        <v>8324</v>
      </c>
      <c r="R3407" t="s">
        <v>8325</v>
      </c>
      <c r="S3407" s="12">
        <f t="shared" si="215"/>
        <v>42409.767199074078</v>
      </c>
      <c r="T3407" s="12">
        <f t="shared" si="217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6"/>
        <v>1.0031000000000001</v>
      </c>
      <c r="P3408" s="7">
        <f t="shared" si="214"/>
        <v>110.23076923076923</v>
      </c>
      <c r="Q3408" t="s">
        <v>8324</v>
      </c>
      <c r="R3408" t="s">
        <v>8325</v>
      </c>
      <c r="S3408" s="12">
        <f t="shared" si="215"/>
        <v>41791.242777777778</v>
      </c>
      <c r="T3408" s="12">
        <f t="shared" si="217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6"/>
        <v>1.071</v>
      </c>
      <c r="P3409" s="7">
        <f t="shared" si="214"/>
        <v>31.970149253731343</v>
      </c>
      <c r="Q3409" t="s">
        <v>8324</v>
      </c>
      <c r="R3409" t="s">
        <v>8325</v>
      </c>
      <c r="S3409" s="12">
        <f t="shared" si="215"/>
        <v>41796.172326388885</v>
      </c>
      <c r="T3409" s="12">
        <f t="shared" si="217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6"/>
        <v>2.11</v>
      </c>
      <c r="P3410" s="7">
        <f t="shared" si="214"/>
        <v>58.611111111111114</v>
      </c>
      <c r="Q3410" t="s">
        <v>8324</v>
      </c>
      <c r="R3410" t="s">
        <v>8325</v>
      </c>
      <c r="S3410" s="12">
        <f t="shared" si="215"/>
        <v>41808.741944444446</v>
      </c>
      <c r="T3410" s="12">
        <f t="shared" si="217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6"/>
        <v>1.236</v>
      </c>
      <c r="P3411" s="7">
        <f t="shared" si="214"/>
        <v>29.428571428571427</v>
      </c>
      <c r="Q3411" t="s">
        <v>8324</v>
      </c>
      <c r="R3411" t="s">
        <v>8325</v>
      </c>
      <c r="S3411" s="12">
        <f t="shared" si="215"/>
        <v>42544.564328703709</v>
      </c>
      <c r="T3411" s="12">
        <f t="shared" si="217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6"/>
        <v>1.085</v>
      </c>
      <c r="P3412" s="7">
        <f t="shared" si="214"/>
        <v>81.375</v>
      </c>
      <c r="Q3412" t="s">
        <v>8324</v>
      </c>
      <c r="R3412" t="s">
        <v>8325</v>
      </c>
      <c r="S3412" s="12">
        <f t="shared" si="215"/>
        <v>42499.791550925926</v>
      </c>
      <c r="T3412" s="12">
        <f t="shared" si="217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6"/>
        <v>1.0356666666666667</v>
      </c>
      <c r="P3413" s="7">
        <f t="shared" si="214"/>
        <v>199.16666666666666</v>
      </c>
      <c r="Q3413" t="s">
        <v>8324</v>
      </c>
      <c r="R3413" t="s">
        <v>8325</v>
      </c>
      <c r="S3413" s="12">
        <f t="shared" si="215"/>
        <v>42264.772824074069</v>
      </c>
      <c r="T3413" s="12">
        <f t="shared" si="217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6"/>
        <v>1</v>
      </c>
      <c r="P3414" s="7">
        <f t="shared" si="214"/>
        <v>115.38461538461539</v>
      </c>
      <c r="Q3414" t="s">
        <v>8324</v>
      </c>
      <c r="R3414" t="s">
        <v>8325</v>
      </c>
      <c r="S3414" s="12">
        <f t="shared" si="215"/>
        <v>41879.709050925929</v>
      </c>
      <c r="T3414" s="12">
        <f t="shared" si="217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6"/>
        <v>1.3</v>
      </c>
      <c r="P3415" s="7">
        <f t="shared" si="214"/>
        <v>46.428571428571431</v>
      </c>
      <c r="Q3415" t="s">
        <v>8324</v>
      </c>
      <c r="R3415" t="s">
        <v>8325</v>
      </c>
      <c r="S3415" s="12">
        <f t="shared" si="215"/>
        <v>42053.483078703706</v>
      </c>
      <c r="T3415" s="12">
        <f t="shared" si="217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6"/>
        <v>1.0349999999999999</v>
      </c>
      <c r="P3416" s="7">
        <f t="shared" si="214"/>
        <v>70.568181818181813</v>
      </c>
      <c r="Q3416" t="s">
        <v>8324</v>
      </c>
      <c r="R3416" t="s">
        <v>8325</v>
      </c>
      <c r="S3416" s="12">
        <f t="shared" si="215"/>
        <v>42675.582465277781</v>
      </c>
      <c r="T3416" s="12">
        <f t="shared" si="217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6"/>
        <v>1</v>
      </c>
      <c r="P3417" s="7">
        <f t="shared" si="214"/>
        <v>22.222222222222221</v>
      </c>
      <c r="Q3417" t="s">
        <v>8324</v>
      </c>
      <c r="R3417" t="s">
        <v>8325</v>
      </c>
      <c r="S3417" s="12">
        <f t="shared" si="215"/>
        <v>42466.894166666665</v>
      </c>
      <c r="T3417" s="12">
        <f t="shared" si="217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6"/>
        <v>1.196</v>
      </c>
      <c r="P3418" s="7">
        <f t="shared" si="214"/>
        <v>159.46666666666667</v>
      </c>
      <c r="Q3418" t="s">
        <v>8324</v>
      </c>
      <c r="R3418" t="s">
        <v>8325</v>
      </c>
      <c r="S3418" s="12">
        <f t="shared" si="215"/>
        <v>42089.162557870368</v>
      </c>
      <c r="T3418" s="12">
        <f t="shared" si="217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6"/>
        <v>1.0000058823529412</v>
      </c>
      <c r="P3419" s="7">
        <f t="shared" si="214"/>
        <v>37.777999999999999</v>
      </c>
      <c r="Q3419" t="s">
        <v>8324</v>
      </c>
      <c r="R3419" t="s">
        <v>8325</v>
      </c>
      <c r="S3419" s="12">
        <f t="shared" si="215"/>
        <v>41894.66375</v>
      </c>
      <c r="T3419" s="12">
        <f t="shared" si="217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6"/>
        <v>1.00875</v>
      </c>
      <c r="P3420" s="7">
        <f t="shared" si="214"/>
        <v>72.053571428571431</v>
      </c>
      <c r="Q3420" t="s">
        <v>8324</v>
      </c>
      <c r="R3420" t="s">
        <v>8325</v>
      </c>
      <c r="S3420" s="12">
        <f t="shared" si="215"/>
        <v>41752.58457175926</v>
      </c>
      <c r="T3420" s="12">
        <f t="shared" si="217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6"/>
        <v>1.0654545454545454</v>
      </c>
      <c r="P3421" s="7">
        <f t="shared" si="214"/>
        <v>63.695652173913047</v>
      </c>
      <c r="Q3421" t="s">
        <v>8324</v>
      </c>
      <c r="R3421" t="s">
        <v>8325</v>
      </c>
      <c r="S3421" s="12">
        <f t="shared" si="215"/>
        <v>42448.571585648147</v>
      </c>
      <c r="T3421" s="12">
        <f t="shared" si="217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6"/>
        <v>1.38</v>
      </c>
      <c r="P3422" s="7">
        <f t="shared" si="214"/>
        <v>28.411764705882351</v>
      </c>
      <c r="Q3422" t="s">
        <v>8324</v>
      </c>
      <c r="R3422" t="s">
        <v>8325</v>
      </c>
      <c r="S3422" s="12">
        <f t="shared" si="215"/>
        <v>42404.840300925927</v>
      </c>
      <c r="T3422" s="12">
        <f t="shared" si="217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6"/>
        <v>1.0115000000000001</v>
      </c>
      <c r="P3423" s="7">
        <f t="shared" si="214"/>
        <v>103.21428571428571</v>
      </c>
      <c r="Q3423" t="s">
        <v>8324</v>
      </c>
      <c r="R3423" t="s">
        <v>8325</v>
      </c>
      <c r="S3423" s="12">
        <f t="shared" si="215"/>
        <v>42037.541238425925</v>
      </c>
      <c r="T3423" s="12">
        <f t="shared" si="217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6"/>
        <v>1.091</v>
      </c>
      <c r="P3424" s="7">
        <f t="shared" si="214"/>
        <v>71.152173913043484</v>
      </c>
      <c r="Q3424" t="s">
        <v>8324</v>
      </c>
      <c r="R3424" t="s">
        <v>8325</v>
      </c>
      <c r="S3424" s="12">
        <f t="shared" si="215"/>
        <v>42323.312222222223</v>
      </c>
      <c r="T3424" s="12">
        <f t="shared" si="217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6"/>
        <v>1.4</v>
      </c>
      <c r="P3425" s="7">
        <f t="shared" si="214"/>
        <v>35</v>
      </c>
      <c r="Q3425" t="s">
        <v>8324</v>
      </c>
      <c r="R3425" t="s">
        <v>8325</v>
      </c>
      <c r="S3425" s="12">
        <f t="shared" si="215"/>
        <v>42088.661354166667</v>
      </c>
      <c r="T3425" s="12">
        <f t="shared" si="217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6"/>
        <v>1.0358333333333334</v>
      </c>
      <c r="P3426" s="7">
        <f t="shared" si="214"/>
        <v>81.776315789473685</v>
      </c>
      <c r="Q3426" t="s">
        <v>8324</v>
      </c>
      <c r="R3426" t="s">
        <v>8325</v>
      </c>
      <c r="S3426" s="12">
        <f t="shared" si="215"/>
        <v>42018.426898148144</v>
      </c>
      <c r="T3426" s="12">
        <f t="shared" si="217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6"/>
        <v>1.0297033333333332</v>
      </c>
      <c r="P3427" s="7">
        <f t="shared" si="214"/>
        <v>297.02980769230766</v>
      </c>
      <c r="Q3427" t="s">
        <v>8324</v>
      </c>
      <c r="R3427" t="s">
        <v>8325</v>
      </c>
      <c r="S3427" s="12">
        <f t="shared" si="215"/>
        <v>41884.367314814815</v>
      </c>
      <c r="T3427" s="12">
        <f t="shared" si="217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6"/>
        <v>1.0813333333333333</v>
      </c>
      <c r="P3428" s="7">
        <f t="shared" si="214"/>
        <v>46.609195402298852</v>
      </c>
      <c r="Q3428" t="s">
        <v>8324</v>
      </c>
      <c r="R3428" t="s">
        <v>8325</v>
      </c>
      <c r="S3428" s="12">
        <f t="shared" si="215"/>
        <v>41883.806747685187</v>
      </c>
      <c r="T3428" s="12">
        <f t="shared" si="217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6"/>
        <v>1</v>
      </c>
      <c r="P3429" s="7">
        <f t="shared" si="214"/>
        <v>51.724137931034484</v>
      </c>
      <c r="Q3429" t="s">
        <v>8324</v>
      </c>
      <c r="R3429" t="s">
        <v>8325</v>
      </c>
      <c r="S3429" s="12">
        <f t="shared" si="215"/>
        <v>41792.395277777774</v>
      </c>
      <c r="T3429" s="12">
        <f t="shared" si="217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6"/>
        <v>1.0275000000000001</v>
      </c>
      <c r="P3430" s="7">
        <f t="shared" si="214"/>
        <v>40.294117647058826</v>
      </c>
      <c r="Q3430" t="s">
        <v>8324</v>
      </c>
      <c r="R3430" t="s">
        <v>8325</v>
      </c>
      <c r="S3430" s="12">
        <f t="shared" si="215"/>
        <v>42038.470451388886</v>
      </c>
      <c r="T3430" s="12">
        <f t="shared" si="217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6"/>
        <v>1.3</v>
      </c>
      <c r="P3431" s="7">
        <f t="shared" si="214"/>
        <v>16.25</v>
      </c>
      <c r="Q3431" t="s">
        <v>8324</v>
      </c>
      <c r="R3431" t="s">
        <v>8325</v>
      </c>
      <c r="S3431" s="12">
        <f t="shared" si="215"/>
        <v>42661.771539351852</v>
      </c>
      <c r="T3431" s="12">
        <f t="shared" si="217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6"/>
        <v>1.0854949999999999</v>
      </c>
      <c r="P3432" s="7">
        <f t="shared" si="214"/>
        <v>30.152638888888887</v>
      </c>
      <c r="Q3432" t="s">
        <v>8324</v>
      </c>
      <c r="R3432" t="s">
        <v>8325</v>
      </c>
      <c r="S3432" s="12">
        <f t="shared" si="215"/>
        <v>41820.695613425924</v>
      </c>
      <c r="T3432" s="12">
        <f t="shared" si="217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6"/>
        <v>1</v>
      </c>
      <c r="P3433" s="7">
        <f t="shared" si="214"/>
        <v>95.238095238095241</v>
      </c>
      <c r="Q3433" t="s">
        <v>8324</v>
      </c>
      <c r="R3433" t="s">
        <v>8325</v>
      </c>
      <c r="S3433" s="12">
        <f t="shared" si="215"/>
        <v>41839.480937500004</v>
      </c>
      <c r="T3433" s="12">
        <f t="shared" si="217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6"/>
        <v>1.0965</v>
      </c>
      <c r="P3434" s="7">
        <f t="shared" si="214"/>
        <v>52.214285714285715</v>
      </c>
      <c r="Q3434" t="s">
        <v>8324</v>
      </c>
      <c r="R3434" t="s">
        <v>8325</v>
      </c>
      <c r="S3434" s="12">
        <f t="shared" si="215"/>
        <v>42380.331180555557</v>
      </c>
      <c r="T3434" s="12">
        <f t="shared" si="217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6"/>
        <v>1.0026315789473683</v>
      </c>
      <c r="P3435" s="7">
        <f t="shared" si="214"/>
        <v>134.1549295774648</v>
      </c>
      <c r="Q3435" t="s">
        <v>8324</v>
      </c>
      <c r="R3435" t="s">
        <v>8325</v>
      </c>
      <c r="S3435" s="12">
        <f t="shared" si="215"/>
        <v>41775.813136574077</v>
      </c>
      <c r="T3435" s="12">
        <f t="shared" si="217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6"/>
        <v>1.0555000000000001</v>
      </c>
      <c r="P3436" s="7">
        <f t="shared" si="214"/>
        <v>62.827380952380949</v>
      </c>
      <c r="Q3436" t="s">
        <v>8324</v>
      </c>
      <c r="R3436" t="s">
        <v>8325</v>
      </c>
      <c r="S3436" s="12">
        <f t="shared" si="215"/>
        <v>41800.130428240744</v>
      </c>
      <c r="T3436" s="12">
        <f t="shared" si="217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6"/>
        <v>1.1200000000000001</v>
      </c>
      <c r="P3437" s="7">
        <f t="shared" si="214"/>
        <v>58.94736842105263</v>
      </c>
      <c r="Q3437" t="s">
        <v>8324</v>
      </c>
      <c r="R3437" t="s">
        <v>8325</v>
      </c>
      <c r="S3437" s="12">
        <f t="shared" si="215"/>
        <v>42572.36681712963</v>
      </c>
      <c r="T3437" s="12">
        <f t="shared" si="217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6"/>
        <v>1.0589999999999999</v>
      </c>
      <c r="P3438" s="7">
        <f t="shared" si="214"/>
        <v>143.1081081081081</v>
      </c>
      <c r="Q3438" t="s">
        <v>8324</v>
      </c>
      <c r="R3438" t="s">
        <v>8325</v>
      </c>
      <c r="S3438" s="12">
        <f t="shared" si="215"/>
        <v>41851.291585648149</v>
      </c>
      <c r="T3438" s="12">
        <f t="shared" si="217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6"/>
        <v>1.01</v>
      </c>
      <c r="P3439" s="7">
        <f t="shared" si="214"/>
        <v>84.166666666666671</v>
      </c>
      <c r="Q3439" t="s">
        <v>8324</v>
      </c>
      <c r="R3439" t="s">
        <v>8325</v>
      </c>
      <c r="S3439" s="12">
        <f t="shared" si="215"/>
        <v>42205.460879629631</v>
      </c>
      <c r="T3439" s="12">
        <f t="shared" si="217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6"/>
        <v>1.042</v>
      </c>
      <c r="P3440" s="7">
        <f t="shared" si="214"/>
        <v>186.07142857142858</v>
      </c>
      <c r="Q3440" t="s">
        <v>8324</v>
      </c>
      <c r="R3440" t="s">
        <v>8325</v>
      </c>
      <c r="S3440" s="12">
        <f t="shared" si="215"/>
        <v>42100.677858796291</v>
      </c>
      <c r="T3440" s="12">
        <f t="shared" si="217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6"/>
        <v>1.3467833333333334</v>
      </c>
      <c r="P3441" s="7">
        <f t="shared" si="214"/>
        <v>89.785555555555561</v>
      </c>
      <c r="Q3441" t="s">
        <v>8324</v>
      </c>
      <c r="R3441" t="s">
        <v>8325</v>
      </c>
      <c r="S3441" s="12">
        <f t="shared" si="215"/>
        <v>42374.661226851851</v>
      </c>
      <c r="T3441" s="12">
        <f t="shared" si="217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6"/>
        <v>1.052184</v>
      </c>
      <c r="P3442" s="7">
        <f t="shared" si="214"/>
        <v>64.157560975609755</v>
      </c>
      <c r="Q3442" t="s">
        <v>8324</v>
      </c>
      <c r="R3442" t="s">
        <v>8325</v>
      </c>
      <c r="S3442" s="12">
        <f t="shared" si="215"/>
        <v>41808.87300925926</v>
      </c>
      <c r="T3442" s="12">
        <f t="shared" si="217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6"/>
        <v>1.026</v>
      </c>
      <c r="P3443" s="7">
        <f t="shared" si="214"/>
        <v>59.651162790697676</v>
      </c>
      <c r="Q3443" t="s">
        <v>8324</v>
      </c>
      <c r="R3443" t="s">
        <v>8325</v>
      </c>
      <c r="S3443" s="12">
        <f t="shared" si="215"/>
        <v>42294.179641203707</v>
      </c>
      <c r="T3443" s="12">
        <f t="shared" si="217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6"/>
        <v>1</v>
      </c>
      <c r="P3444" s="7">
        <f t="shared" si="214"/>
        <v>31.25</v>
      </c>
      <c r="Q3444" t="s">
        <v>8324</v>
      </c>
      <c r="R3444" t="s">
        <v>8325</v>
      </c>
      <c r="S3444" s="12">
        <f t="shared" si="215"/>
        <v>42124.591111111105</v>
      </c>
      <c r="T3444" s="12">
        <f t="shared" si="217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6"/>
        <v>1.855</v>
      </c>
      <c r="P3445" s="7">
        <f t="shared" si="214"/>
        <v>41.222222222222221</v>
      </c>
      <c r="Q3445" t="s">
        <v>8324</v>
      </c>
      <c r="R3445" t="s">
        <v>8325</v>
      </c>
      <c r="S3445" s="12">
        <f t="shared" si="215"/>
        <v>41861.274837962963</v>
      </c>
      <c r="T3445" s="12">
        <f t="shared" si="217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6"/>
        <v>2.89</v>
      </c>
      <c r="P3446" s="7">
        <f t="shared" si="214"/>
        <v>43.35</v>
      </c>
      <c r="Q3446" t="s">
        <v>8324</v>
      </c>
      <c r="R3446" t="s">
        <v>8325</v>
      </c>
      <c r="S3446" s="12">
        <f t="shared" si="215"/>
        <v>42521.041504629626</v>
      </c>
      <c r="T3446" s="12">
        <f t="shared" si="217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6"/>
        <v>1</v>
      </c>
      <c r="P3447" s="7">
        <f t="shared" si="214"/>
        <v>64.516129032258064</v>
      </c>
      <c r="Q3447" t="s">
        <v>8324</v>
      </c>
      <c r="R3447" t="s">
        <v>8325</v>
      </c>
      <c r="S3447" s="12">
        <f t="shared" si="215"/>
        <v>42272.280509259261</v>
      </c>
      <c r="T3447" s="12">
        <f t="shared" si="217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6"/>
        <v>1.0820000000000001</v>
      </c>
      <c r="P3448" s="7">
        <f t="shared" si="214"/>
        <v>43.28</v>
      </c>
      <c r="Q3448" t="s">
        <v>8324</v>
      </c>
      <c r="R3448" t="s">
        <v>8325</v>
      </c>
      <c r="S3448" s="12">
        <f t="shared" si="215"/>
        <v>42016.582465277781</v>
      </c>
      <c r="T3448" s="12">
        <f t="shared" si="217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6"/>
        <v>1.0780000000000001</v>
      </c>
      <c r="P3449" s="7">
        <f t="shared" si="214"/>
        <v>77</v>
      </c>
      <c r="Q3449" t="s">
        <v>8324</v>
      </c>
      <c r="R3449" t="s">
        <v>8325</v>
      </c>
      <c r="S3449" s="12">
        <f t="shared" si="215"/>
        <v>42402.639027777783</v>
      </c>
      <c r="T3449" s="12">
        <f t="shared" si="217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6"/>
        <v>1.0976190476190477</v>
      </c>
      <c r="P3450" s="7">
        <f t="shared" si="214"/>
        <v>51.222222222222221</v>
      </c>
      <c r="Q3450" t="s">
        <v>8324</v>
      </c>
      <c r="R3450" t="s">
        <v>8325</v>
      </c>
      <c r="S3450" s="12">
        <f t="shared" si="215"/>
        <v>41959.869085648148</v>
      </c>
      <c r="T3450" s="12">
        <f t="shared" si="217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6"/>
        <v>1.70625</v>
      </c>
      <c r="P3451" s="7">
        <f t="shared" si="214"/>
        <v>68.25</v>
      </c>
      <c r="Q3451" t="s">
        <v>8324</v>
      </c>
      <c r="R3451" t="s">
        <v>8325</v>
      </c>
      <c r="S3451" s="12">
        <f t="shared" si="215"/>
        <v>42531.802523148144</v>
      </c>
      <c r="T3451" s="12">
        <f t="shared" si="217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6"/>
        <v>1.52</v>
      </c>
      <c r="P3452" s="7">
        <f t="shared" si="214"/>
        <v>19.487179487179485</v>
      </c>
      <c r="Q3452" t="s">
        <v>8324</v>
      </c>
      <c r="R3452" t="s">
        <v>8325</v>
      </c>
      <c r="S3452" s="12">
        <f t="shared" si="215"/>
        <v>42036.454525462963</v>
      </c>
      <c r="T3452" s="12">
        <f t="shared" si="217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6"/>
        <v>1.0123076923076924</v>
      </c>
      <c r="P3453" s="7">
        <f t="shared" si="214"/>
        <v>41.125</v>
      </c>
      <c r="Q3453" t="s">
        <v>8324</v>
      </c>
      <c r="R3453" t="s">
        <v>8325</v>
      </c>
      <c r="S3453" s="12">
        <f t="shared" si="215"/>
        <v>42088.473692129628</v>
      </c>
      <c r="T3453" s="12">
        <f t="shared" si="217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6"/>
        <v>1.532</v>
      </c>
      <c r="P3454" s="7">
        <f t="shared" si="214"/>
        <v>41.405405405405403</v>
      </c>
      <c r="Q3454" t="s">
        <v>8324</v>
      </c>
      <c r="R3454" t="s">
        <v>8325</v>
      </c>
      <c r="S3454" s="12">
        <f t="shared" si="215"/>
        <v>41820.389189814814</v>
      </c>
      <c r="T3454" s="12">
        <f t="shared" si="217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6"/>
        <v>1.2833333333333334</v>
      </c>
      <c r="P3455" s="7">
        <f t="shared" si="214"/>
        <v>27.5</v>
      </c>
      <c r="Q3455" t="s">
        <v>8324</v>
      </c>
      <c r="R3455" t="s">
        <v>8325</v>
      </c>
      <c r="S3455" s="12">
        <f t="shared" si="215"/>
        <v>42535.72865740741</v>
      </c>
      <c r="T3455" s="12">
        <f t="shared" si="217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6"/>
        <v>1.0071428571428571</v>
      </c>
      <c r="P3456" s="7">
        <f t="shared" si="214"/>
        <v>33.571428571428569</v>
      </c>
      <c r="Q3456" t="s">
        <v>8324</v>
      </c>
      <c r="R3456" t="s">
        <v>8325</v>
      </c>
      <c r="S3456" s="12">
        <f t="shared" si="215"/>
        <v>41821.448599537034</v>
      </c>
      <c r="T3456" s="12">
        <f t="shared" si="217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6"/>
        <v>1.0065</v>
      </c>
      <c r="P3457" s="7">
        <f t="shared" ref="P3457:P3520" si="218">IFERROR(E3457/L3457,0)</f>
        <v>145.86956521739131</v>
      </c>
      <c r="Q3457" t="s">
        <v>8324</v>
      </c>
      <c r="R3457" t="s">
        <v>8325</v>
      </c>
      <c r="S3457" s="12">
        <f t="shared" si="215"/>
        <v>42626.5003125</v>
      </c>
      <c r="T3457" s="12">
        <f t="shared" si="217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6"/>
        <v>1.913</v>
      </c>
      <c r="P3458" s="7">
        <f t="shared" si="218"/>
        <v>358.6875</v>
      </c>
      <c r="Q3458" t="s">
        <v>8324</v>
      </c>
      <c r="R3458" t="s">
        <v>8325</v>
      </c>
      <c r="S3458" s="12">
        <f t="shared" si="215"/>
        <v>41820.955636574072</v>
      </c>
      <c r="T3458" s="12">
        <f t="shared" si="217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7">
        <f t="shared" si="218"/>
        <v>50.981818181818184</v>
      </c>
      <c r="Q3459" t="s">
        <v>8324</v>
      </c>
      <c r="R3459" t="s">
        <v>8325</v>
      </c>
      <c r="S3459" s="12">
        <f t="shared" ref="S3459:T3522" si="219">(((J3459/60)/60)/24)+DATE(1970,1,1)+(-6/24)</f>
        <v>42016.456678240742</v>
      </c>
      <c r="T3459" s="12">
        <f t="shared" si="217"/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8"/>
        <v>45.037037037037038</v>
      </c>
      <c r="Q3460" t="s">
        <v>8324</v>
      </c>
      <c r="R3460" t="s">
        <v>8325</v>
      </c>
      <c r="S3460" s="12">
        <f t="shared" si="219"/>
        <v>42010.952581018515</v>
      </c>
      <c r="T3460" s="12">
        <f t="shared" si="217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8"/>
        <v>17.527777777777779</v>
      </c>
      <c r="Q3461" t="s">
        <v>8324</v>
      </c>
      <c r="R3461" t="s">
        <v>8325</v>
      </c>
      <c r="S3461" s="12">
        <f t="shared" si="219"/>
        <v>42480.229861111111</v>
      </c>
      <c r="T3461" s="12">
        <f t="shared" si="217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8"/>
        <v>50</v>
      </c>
      <c r="Q3462" t="s">
        <v>8324</v>
      </c>
      <c r="R3462" t="s">
        <v>8325</v>
      </c>
      <c r="S3462" s="12">
        <f t="shared" si="219"/>
        <v>41852.277222222219</v>
      </c>
      <c r="T3462" s="12">
        <f t="shared" si="217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ref="O3463:O3526" si="220">(E3463/D3463)</f>
        <v>1.39</v>
      </c>
      <c r="P3463" s="7">
        <f t="shared" si="218"/>
        <v>57.916666666666664</v>
      </c>
      <c r="Q3463" t="s">
        <v>8324</v>
      </c>
      <c r="R3463" t="s">
        <v>8325</v>
      </c>
      <c r="S3463" s="12">
        <f t="shared" si="219"/>
        <v>42643.382858796293</v>
      </c>
      <c r="T3463" s="12">
        <f t="shared" si="217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20"/>
        <v>2.02</v>
      </c>
      <c r="P3464" s="7">
        <f t="shared" si="218"/>
        <v>29.705882352941178</v>
      </c>
      <c r="Q3464" t="s">
        <v>8324</v>
      </c>
      <c r="R3464" t="s">
        <v>8325</v>
      </c>
      <c r="S3464" s="12">
        <f t="shared" si="219"/>
        <v>42179.648472222223</v>
      </c>
      <c r="T3464" s="12">
        <f t="shared" si="217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20"/>
        <v>1.0338000000000001</v>
      </c>
      <c r="P3465" s="7">
        <f t="shared" si="218"/>
        <v>90.684210526315795</v>
      </c>
      <c r="Q3465" t="s">
        <v>8324</v>
      </c>
      <c r="R3465" t="s">
        <v>8325</v>
      </c>
      <c r="S3465" s="12">
        <f t="shared" si="219"/>
        <v>42612.668807870374</v>
      </c>
      <c r="T3465" s="12">
        <f t="shared" ref="T3465:T3528" si="221">(((I3465/60)/60)/24)+DATE(1970,1,1)+(-6/24)</f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20"/>
        <v>1.023236</v>
      </c>
      <c r="P3466" s="7">
        <f t="shared" si="218"/>
        <v>55.012688172043013</v>
      </c>
      <c r="Q3466" t="s">
        <v>8324</v>
      </c>
      <c r="R3466" t="s">
        <v>8325</v>
      </c>
      <c r="S3466" s="12">
        <f t="shared" si="219"/>
        <v>42574.880057870367</v>
      </c>
      <c r="T3466" s="12">
        <f t="shared" si="221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20"/>
        <v>1.03</v>
      </c>
      <c r="P3467" s="7">
        <f t="shared" si="218"/>
        <v>57.222222222222221</v>
      </c>
      <c r="Q3467" t="s">
        <v>8324</v>
      </c>
      <c r="R3467" t="s">
        <v>8325</v>
      </c>
      <c r="S3467" s="12">
        <f t="shared" si="219"/>
        <v>42200.375833333332</v>
      </c>
      <c r="T3467" s="12">
        <f t="shared" si="221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20"/>
        <v>1.2714285714285714</v>
      </c>
      <c r="P3468" s="7">
        <f t="shared" si="218"/>
        <v>72.950819672131146</v>
      </c>
      <c r="Q3468" t="s">
        <v>8324</v>
      </c>
      <c r="R3468" t="s">
        <v>8325</v>
      </c>
      <c r="S3468" s="12">
        <f t="shared" si="219"/>
        <v>42419.769097222219</v>
      </c>
      <c r="T3468" s="12">
        <f t="shared" si="221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20"/>
        <v>1.01</v>
      </c>
      <c r="P3469" s="7">
        <f t="shared" si="218"/>
        <v>64.468085106382972</v>
      </c>
      <c r="Q3469" t="s">
        <v>8324</v>
      </c>
      <c r="R3469" t="s">
        <v>8325</v>
      </c>
      <c r="S3469" s="12">
        <f t="shared" si="219"/>
        <v>42053.421666666662</v>
      </c>
      <c r="T3469" s="12">
        <f t="shared" si="221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20"/>
        <v>1.2178</v>
      </c>
      <c r="P3470" s="7">
        <f t="shared" si="218"/>
        <v>716.35294117647061</v>
      </c>
      <c r="Q3470" t="s">
        <v>8324</v>
      </c>
      <c r="R3470" t="s">
        <v>8325</v>
      </c>
      <c r="S3470" s="12">
        <f t="shared" si="219"/>
        <v>42605.515381944439</v>
      </c>
      <c r="T3470" s="12">
        <f t="shared" si="221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20"/>
        <v>1.1339285714285714</v>
      </c>
      <c r="P3471" s="7">
        <f t="shared" si="218"/>
        <v>50.396825396825399</v>
      </c>
      <c r="Q3471" t="s">
        <v>8324</v>
      </c>
      <c r="R3471" t="s">
        <v>8325</v>
      </c>
      <c r="S3471" s="12">
        <f t="shared" si="219"/>
        <v>42458.391724537039</v>
      </c>
      <c r="T3471" s="12">
        <f t="shared" si="221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20"/>
        <v>1.5</v>
      </c>
      <c r="P3472" s="7">
        <f t="shared" si="218"/>
        <v>41.666666666666664</v>
      </c>
      <c r="Q3472" t="s">
        <v>8324</v>
      </c>
      <c r="R3472" t="s">
        <v>8325</v>
      </c>
      <c r="S3472" s="12">
        <f t="shared" si="219"/>
        <v>42528.772013888884</v>
      </c>
      <c r="T3472" s="12">
        <f t="shared" si="221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20"/>
        <v>2.1459999999999999</v>
      </c>
      <c r="P3473" s="7">
        <f t="shared" si="218"/>
        <v>35.766666666666666</v>
      </c>
      <c r="Q3473" t="s">
        <v>8324</v>
      </c>
      <c r="R3473" t="s">
        <v>8325</v>
      </c>
      <c r="S3473" s="12">
        <f t="shared" si="219"/>
        <v>41841.570486111108</v>
      </c>
      <c r="T3473" s="12">
        <f t="shared" si="221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20"/>
        <v>1.0205</v>
      </c>
      <c r="P3474" s="7">
        <f t="shared" si="218"/>
        <v>88.739130434782609</v>
      </c>
      <c r="Q3474" t="s">
        <v>8324</v>
      </c>
      <c r="R3474" t="s">
        <v>8325</v>
      </c>
      <c r="S3474" s="12">
        <f t="shared" si="219"/>
        <v>41927.920497685183</v>
      </c>
      <c r="T3474" s="12">
        <f t="shared" si="221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0"/>
        <v>1</v>
      </c>
      <c r="P3475" s="7">
        <f t="shared" si="218"/>
        <v>148.4848484848485</v>
      </c>
      <c r="Q3475" t="s">
        <v>8324</v>
      </c>
      <c r="R3475" t="s">
        <v>8325</v>
      </c>
      <c r="S3475" s="12">
        <f t="shared" si="219"/>
        <v>42062.584444444445</v>
      </c>
      <c r="T3475" s="12">
        <f t="shared" si="221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0"/>
        <v>1.01</v>
      </c>
      <c r="P3476" s="7">
        <f t="shared" si="218"/>
        <v>51.794871794871796</v>
      </c>
      <c r="Q3476" t="s">
        <v>8324</v>
      </c>
      <c r="R3476" t="s">
        <v>8325</v>
      </c>
      <c r="S3476" s="12">
        <f t="shared" si="219"/>
        <v>42541.251516203702</v>
      </c>
      <c r="T3476" s="12">
        <f t="shared" si="221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0"/>
        <v>1.1333333333333333</v>
      </c>
      <c r="P3477" s="7">
        <f t="shared" si="218"/>
        <v>20</v>
      </c>
      <c r="Q3477" t="s">
        <v>8324</v>
      </c>
      <c r="R3477" t="s">
        <v>8325</v>
      </c>
      <c r="S3477" s="12">
        <f t="shared" si="219"/>
        <v>41918.630833333329</v>
      </c>
      <c r="T3477" s="12">
        <f t="shared" si="221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0"/>
        <v>1.04</v>
      </c>
      <c r="P3478" s="7">
        <f t="shared" si="218"/>
        <v>52</v>
      </c>
      <c r="Q3478" t="s">
        <v>8324</v>
      </c>
      <c r="R3478" t="s">
        <v>8325</v>
      </c>
      <c r="S3478" s="12">
        <f t="shared" si="219"/>
        <v>41921.029976851853</v>
      </c>
      <c r="T3478" s="12">
        <f t="shared" si="221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0"/>
        <v>1.1533333333333333</v>
      </c>
      <c r="P3479" s="7">
        <f t="shared" si="218"/>
        <v>53.230769230769234</v>
      </c>
      <c r="Q3479" t="s">
        <v>8324</v>
      </c>
      <c r="R3479" t="s">
        <v>8325</v>
      </c>
      <c r="S3479" s="12">
        <f t="shared" si="219"/>
        <v>42128.486608796295</v>
      </c>
      <c r="T3479" s="12">
        <f t="shared" si="221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0"/>
        <v>1.1285000000000001</v>
      </c>
      <c r="P3480" s="7">
        <f t="shared" si="218"/>
        <v>39.596491228070178</v>
      </c>
      <c r="Q3480" t="s">
        <v>8324</v>
      </c>
      <c r="R3480" t="s">
        <v>8325</v>
      </c>
      <c r="S3480" s="12">
        <f t="shared" si="219"/>
        <v>42053.666921296302</v>
      </c>
      <c r="T3480" s="12">
        <f t="shared" si="221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0"/>
        <v>1.2786666666666666</v>
      </c>
      <c r="P3481" s="7">
        <f t="shared" si="218"/>
        <v>34.25</v>
      </c>
      <c r="Q3481" t="s">
        <v>8324</v>
      </c>
      <c r="R3481" t="s">
        <v>8325</v>
      </c>
      <c r="S3481" s="12">
        <f t="shared" si="219"/>
        <v>41781.605092592588</v>
      </c>
      <c r="T3481" s="12">
        <f t="shared" si="221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0"/>
        <v>1.4266666666666667</v>
      </c>
      <c r="P3482" s="7">
        <f t="shared" si="218"/>
        <v>164.61538461538461</v>
      </c>
      <c r="Q3482" t="s">
        <v>8324</v>
      </c>
      <c r="R3482" t="s">
        <v>8325</v>
      </c>
      <c r="S3482" s="12">
        <f t="shared" si="219"/>
        <v>42171.067442129628</v>
      </c>
      <c r="T3482" s="12">
        <f t="shared" si="221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0"/>
        <v>1.1879999999999999</v>
      </c>
      <c r="P3483" s="7">
        <f t="shared" si="218"/>
        <v>125.05263157894737</v>
      </c>
      <c r="Q3483" t="s">
        <v>8324</v>
      </c>
      <c r="R3483" t="s">
        <v>8325</v>
      </c>
      <c r="S3483" s="12">
        <f t="shared" si="219"/>
        <v>41988.99754629629</v>
      </c>
      <c r="T3483" s="12">
        <f t="shared" si="221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20"/>
        <v>1.3833333333333333</v>
      </c>
      <c r="P3484" s="7">
        <f t="shared" si="218"/>
        <v>51.875</v>
      </c>
      <c r="Q3484" t="s">
        <v>8324</v>
      </c>
      <c r="R3484" t="s">
        <v>8325</v>
      </c>
      <c r="S3484" s="12">
        <f t="shared" si="219"/>
        <v>41796.521597222221</v>
      </c>
      <c r="T3484" s="12">
        <f t="shared" si="221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20"/>
        <v>1.599402985074627</v>
      </c>
      <c r="P3485" s="7">
        <f t="shared" si="218"/>
        <v>40.285714285714285</v>
      </c>
      <c r="Q3485" t="s">
        <v>8324</v>
      </c>
      <c r="R3485" t="s">
        <v>8325</v>
      </c>
      <c r="S3485" s="12">
        <f t="shared" si="219"/>
        <v>41793.418761574074</v>
      </c>
      <c r="T3485" s="12">
        <f t="shared" si="221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0"/>
        <v>1.1424000000000001</v>
      </c>
      <c r="P3486" s="7">
        <f t="shared" si="218"/>
        <v>64.909090909090907</v>
      </c>
      <c r="Q3486" t="s">
        <v>8324</v>
      </c>
      <c r="R3486" t="s">
        <v>8325</v>
      </c>
      <c r="S3486" s="12">
        <f t="shared" si="219"/>
        <v>42506.510405092587</v>
      </c>
      <c r="T3486" s="12">
        <f t="shared" si="221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0"/>
        <v>1.0060606060606061</v>
      </c>
      <c r="P3487" s="7">
        <f t="shared" si="218"/>
        <v>55.333333333333336</v>
      </c>
      <c r="Q3487" t="s">
        <v>8324</v>
      </c>
      <c r="R3487" t="s">
        <v>8325</v>
      </c>
      <c r="S3487" s="12">
        <f t="shared" si="219"/>
        <v>42372.443055555559</v>
      </c>
      <c r="T3487" s="12">
        <f t="shared" si="221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0"/>
        <v>1.552</v>
      </c>
      <c r="P3488" s="7">
        <f t="shared" si="218"/>
        <v>83.142857142857139</v>
      </c>
      <c r="Q3488" t="s">
        <v>8324</v>
      </c>
      <c r="R3488" t="s">
        <v>8325</v>
      </c>
      <c r="S3488" s="12">
        <f t="shared" si="219"/>
        <v>42126.62501157407</v>
      </c>
      <c r="T3488" s="12">
        <f t="shared" si="221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0"/>
        <v>1.2775000000000001</v>
      </c>
      <c r="P3489" s="7">
        <f t="shared" si="218"/>
        <v>38.712121212121211</v>
      </c>
      <c r="Q3489" t="s">
        <v>8324</v>
      </c>
      <c r="R3489" t="s">
        <v>8325</v>
      </c>
      <c r="S3489" s="12">
        <f t="shared" si="219"/>
        <v>42149.690416666665</v>
      </c>
      <c r="T3489" s="12">
        <f t="shared" si="221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0"/>
        <v>1.212</v>
      </c>
      <c r="P3490" s="7">
        <f t="shared" si="218"/>
        <v>125.37931034482759</v>
      </c>
      <c r="Q3490" t="s">
        <v>8324</v>
      </c>
      <c r="R3490" t="s">
        <v>8325</v>
      </c>
      <c r="S3490" s="12">
        <f t="shared" si="219"/>
        <v>42087.518055555556</v>
      </c>
      <c r="T3490" s="12">
        <f t="shared" si="221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0"/>
        <v>1.127</v>
      </c>
      <c r="P3491" s="7">
        <f t="shared" si="218"/>
        <v>78.263888888888886</v>
      </c>
      <c r="Q3491" t="s">
        <v>8324</v>
      </c>
      <c r="R3491" t="s">
        <v>8325</v>
      </c>
      <c r="S3491" s="12">
        <f t="shared" si="219"/>
        <v>41753.385775462964</v>
      </c>
      <c r="T3491" s="12">
        <f t="shared" si="221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0"/>
        <v>1.2749999999999999</v>
      </c>
      <c r="P3492" s="7">
        <f t="shared" si="218"/>
        <v>47.222222222222221</v>
      </c>
      <c r="Q3492" t="s">
        <v>8324</v>
      </c>
      <c r="R3492" t="s">
        <v>8325</v>
      </c>
      <c r="S3492" s="12">
        <f t="shared" si="219"/>
        <v>42443.552361111113</v>
      </c>
      <c r="T3492" s="12">
        <f t="shared" si="221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0"/>
        <v>1.5820000000000001</v>
      </c>
      <c r="P3493" s="7">
        <f t="shared" si="218"/>
        <v>79.099999999999994</v>
      </c>
      <c r="Q3493" t="s">
        <v>8324</v>
      </c>
      <c r="R3493" t="s">
        <v>8325</v>
      </c>
      <c r="S3493" s="12">
        <f t="shared" si="219"/>
        <v>42120.999814814815</v>
      </c>
      <c r="T3493" s="12">
        <f t="shared" si="221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0"/>
        <v>1.0526894736842105</v>
      </c>
      <c r="P3494" s="7">
        <f t="shared" si="218"/>
        <v>114.29199999999999</v>
      </c>
      <c r="Q3494" t="s">
        <v>8324</v>
      </c>
      <c r="R3494" t="s">
        <v>8325</v>
      </c>
      <c r="S3494" s="12">
        <f t="shared" si="219"/>
        <v>42267.759224537032</v>
      </c>
      <c r="T3494" s="12">
        <f t="shared" si="221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0"/>
        <v>1</v>
      </c>
      <c r="P3495" s="7">
        <f t="shared" si="218"/>
        <v>51.724137931034484</v>
      </c>
      <c r="Q3495" t="s">
        <v>8324</v>
      </c>
      <c r="R3495" t="s">
        <v>8325</v>
      </c>
      <c r="S3495" s="12">
        <f t="shared" si="219"/>
        <v>41848.616157407407</v>
      </c>
      <c r="T3495" s="12">
        <f t="shared" si="221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0"/>
        <v>1</v>
      </c>
      <c r="P3496" s="7">
        <f t="shared" si="218"/>
        <v>30.76923076923077</v>
      </c>
      <c r="Q3496" t="s">
        <v>8324</v>
      </c>
      <c r="R3496" t="s">
        <v>8325</v>
      </c>
      <c r="S3496" s="12">
        <f t="shared" si="219"/>
        <v>42688.964988425927</v>
      </c>
      <c r="T3496" s="12">
        <f t="shared" si="221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0"/>
        <v>1.0686</v>
      </c>
      <c r="P3497" s="7">
        <f t="shared" si="218"/>
        <v>74.208333333333329</v>
      </c>
      <c r="Q3497" t="s">
        <v>8324</v>
      </c>
      <c r="R3497" t="s">
        <v>8325</v>
      </c>
      <c r="S3497" s="12">
        <f t="shared" si="219"/>
        <v>41915.512835648151</v>
      </c>
      <c r="T3497" s="12">
        <f t="shared" si="221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0"/>
        <v>1.244</v>
      </c>
      <c r="P3498" s="7">
        <f t="shared" si="218"/>
        <v>47.846153846153847</v>
      </c>
      <c r="Q3498" t="s">
        <v>8324</v>
      </c>
      <c r="R3498" t="s">
        <v>8325</v>
      </c>
      <c r="S3498" s="12">
        <f t="shared" si="219"/>
        <v>42584.596828703703</v>
      </c>
      <c r="T3498" s="12">
        <f t="shared" si="221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0"/>
        <v>1.0870406189555126</v>
      </c>
      <c r="P3499" s="7">
        <f t="shared" si="218"/>
        <v>34.408163265306122</v>
      </c>
      <c r="Q3499" t="s">
        <v>8324</v>
      </c>
      <c r="R3499" t="s">
        <v>8325</v>
      </c>
      <c r="S3499" s="12">
        <f t="shared" si="219"/>
        <v>42511.491944444439</v>
      </c>
      <c r="T3499" s="12">
        <f t="shared" si="221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0"/>
        <v>1.0242424242424242</v>
      </c>
      <c r="P3500" s="7">
        <f t="shared" si="218"/>
        <v>40.238095238095241</v>
      </c>
      <c r="Q3500" t="s">
        <v>8324</v>
      </c>
      <c r="R3500" t="s">
        <v>8325</v>
      </c>
      <c r="S3500" s="12">
        <f t="shared" si="219"/>
        <v>42458.90861111111</v>
      </c>
      <c r="T3500" s="12">
        <f t="shared" si="221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0"/>
        <v>1.0549999999999999</v>
      </c>
      <c r="P3501" s="7">
        <f t="shared" si="218"/>
        <v>60.285714285714285</v>
      </c>
      <c r="Q3501" t="s">
        <v>8324</v>
      </c>
      <c r="R3501" t="s">
        <v>8325</v>
      </c>
      <c r="S3501" s="12">
        <f t="shared" si="219"/>
        <v>42131.786168981482</v>
      </c>
      <c r="T3501" s="12">
        <f t="shared" si="221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0"/>
        <v>1.0629999999999999</v>
      </c>
      <c r="P3502" s="7">
        <f t="shared" si="218"/>
        <v>25.30952380952381</v>
      </c>
      <c r="Q3502" t="s">
        <v>8324</v>
      </c>
      <c r="R3502" t="s">
        <v>8325</v>
      </c>
      <c r="S3502" s="12">
        <f t="shared" si="219"/>
        <v>42419.66942129629</v>
      </c>
      <c r="T3502" s="12">
        <f t="shared" si="221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0"/>
        <v>1.0066666666666666</v>
      </c>
      <c r="P3503" s="7">
        <f t="shared" si="218"/>
        <v>35.952380952380949</v>
      </c>
      <c r="Q3503" t="s">
        <v>8324</v>
      </c>
      <c r="R3503" t="s">
        <v>8325</v>
      </c>
      <c r="S3503" s="12">
        <f t="shared" si="219"/>
        <v>42233.513831018514</v>
      </c>
      <c r="T3503" s="12">
        <f t="shared" si="221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0"/>
        <v>1.054</v>
      </c>
      <c r="P3504" s="7">
        <f t="shared" si="218"/>
        <v>136</v>
      </c>
      <c r="Q3504" t="s">
        <v>8324</v>
      </c>
      <c r="R3504" t="s">
        <v>8325</v>
      </c>
      <c r="S3504" s="12">
        <f t="shared" si="219"/>
        <v>42430.589398148149</v>
      </c>
      <c r="T3504" s="12">
        <f t="shared" si="221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0"/>
        <v>1.0755999999999999</v>
      </c>
      <c r="P3505" s="7">
        <f t="shared" si="218"/>
        <v>70.763157894736835</v>
      </c>
      <c r="Q3505" t="s">
        <v>8324</v>
      </c>
      <c r="R3505" t="s">
        <v>8325</v>
      </c>
      <c r="S3505" s="12">
        <f t="shared" si="219"/>
        <v>42545.228333333333</v>
      </c>
      <c r="T3505" s="12">
        <f t="shared" si="221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0"/>
        <v>1</v>
      </c>
      <c r="P3506" s="7">
        <f t="shared" si="218"/>
        <v>125</v>
      </c>
      <c r="Q3506" t="s">
        <v>8324</v>
      </c>
      <c r="R3506" t="s">
        <v>8325</v>
      </c>
      <c r="S3506" s="12">
        <f t="shared" si="219"/>
        <v>42297.498738425929</v>
      </c>
      <c r="T3506" s="12">
        <f t="shared" si="221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0"/>
        <v>1.0376000000000001</v>
      </c>
      <c r="P3507" s="7">
        <f t="shared" si="218"/>
        <v>66.512820512820511</v>
      </c>
      <c r="Q3507" t="s">
        <v>8324</v>
      </c>
      <c r="R3507" t="s">
        <v>8325</v>
      </c>
      <c r="S3507" s="12">
        <f t="shared" si="219"/>
        <v>41760.685706018521</v>
      </c>
      <c r="T3507" s="12">
        <f t="shared" si="221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0"/>
        <v>1.0149999999999999</v>
      </c>
      <c r="P3508" s="7">
        <f t="shared" si="218"/>
        <v>105</v>
      </c>
      <c r="Q3508" t="s">
        <v>8324</v>
      </c>
      <c r="R3508" t="s">
        <v>8325</v>
      </c>
      <c r="S3508" s="12">
        <f t="shared" si="219"/>
        <v>41829.484259259261</v>
      </c>
      <c r="T3508" s="12">
        <f t="shared" si="221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0"/>
        <v>1.044</v>
      </c>
      <c r="P3509" s="7">
        <f t="shared" si="218"/>
        <v>145</v>
      </c>
      <c r="Q3509" t="s">
        <v>8324</v>
      </c>
      <c r="R3509" t="s">
        <v>8325</v>
      </c>
      <c r="S3509" s="12">
        <f t="shared" si="219"/>
        <v>42491.67288194444</v>
      </c>
      <c r="T3509" s="12">
        <f t="shared" si="221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0"/>
        <v>1.8</v>
      </c>
      <c r="P3510" s="7">
        <f t="shared" si="218"/>
        <v>12</v>
      </c>
      <c r="Q3510" t="s">
        <v>8324</v>
      </c>
      <c r="R3510" t="s">
        <v>8325</v>
      </c>
      <c r="S3510" s="12">
        <f t="shared" si="219"/>
        <v>42477.479780092588</v>
      </c>
      <c r="T3510" s="12">
        <f t="shared" si="221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0"/>
        <v>1.0633333333333332</v>
      </c>
      <c r="P3511" s="7">
        <f t="shared" si="218"/>
        <v>96.666666666666671</v>
      </c>
      <c r="Q3511" t="s">
        <v>8324</v>
      </c>
      <c r="R3511" t="s">
        <v>8325</v>
      </c>
      <c r="S3511" s="12">
        <f t="shared" si="219"/>
        <v>41950.609560185185</v>
      </c>
      <c r="T3511" s="12">
        <f t="shared" si="221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0"/>
        <v>1.0055555555555555</v>
      </c>
      <c r="P3512" s="7">
        <f t="shared" si="218"/>
        <v>60.333333333333336</v>
      </c>
      <c r="Q3512" t="s">
        <v>8324</v>
      </c>
      <c r="R3512" t="s">
        <v>8325</v>
      </c>
      <c r="S3512" s="12">
        <f t="shared" si="219"/>
        <v>41802.37090277778</v>
      </c>
      <c r="T3512" s="12">
        <f t="shared" si="221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0"/>
        <v>1.012</v>
      </c>
      <c r="P3513" s="7">
        <f t="shared" si="218"/>
        <v>79.89473684210526</v>
      </c>
      <c r="Q3513" t="s">
        <v>8324</v>
      </c>
      <c r="R3513" t="s">
        <v>8325</v>
      </c>
      <c r="S3513" s="12">
        <f t="shared" si="219"/>
        <v>41927.623784722222</v>
      </c>
      <c r="T3513" s="12">
        <f t="shared" si="221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0"/>
        <v>1</v>
      </c>
      <c r="P3514" s="7">
        <f t="shared" si="218"/>
        <v>58.823529411764703</v>
      </c>
      <c r="Q3514" t="s">
        <v>8324</v>
      </c>
      <c r="R3514" t="s">
        <v>8325</v>
      </c>
      <c r="S3514" s="12">
        <f t="shared" si="219"/>
        <v>42057.286944444444</v>
      </c>
      <c r="T3514" s="12">
        <f t="shared" si="221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0"/>
        <v>1.1839285714285714</v>
      </c>
      <c r="P3515" s="7">
        <f t="shared" si="218"/>
        <v>75.340909090909093</v>
      </c>
      <c r="Q3515" t="s">
        <v>8324</v>
      </c>
      <c r="R3515" t="s">
        <v>8325</v>
      </c>
      <c r="S3515" s="12">
        <f t="shared" si="219"/>
        <v>41780.846203703702</v>
      </c>
      <c r="T3515" s="12">
        <f t="shared" si="221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0"/>
        <v>1.1000000000000001</v>
      </c>
      <c r="P3516" s="7">
        <f t="shared" si="218"/>
        <v>55</v>
      </c>
      <c r="Q3516" t="s">
        <v>8324</v>
      </c>
      <c r="R3516" t="s">
        <v>8325</v>
      </c>
      <c r="S3516" s="12">
        <f t="shared" si="219"/>
        <v>42020.596666666665</v>
      </c>
      <c r="T3516" s="12">
        <f t="shared" si="221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0"/>
        <v>1.0266666666666666</v>
      </c>
      <c r="P3517" s="7">
        <f t="shared" si="218"/>
        <v>66.956521739130437</v>
      </c>
      <c r="Q3517" t="s">
        <v>8324</v>
      </c>
      <c r="R3517" t="s">
        <v>8325</v>
      </c>
      <c r="S3517" s="12">
        <f t="shared" si="219"/>
        <v>42125.522812499999</v>
      </c>
      <c r="T3517" s="12">
        <f t="shared" si="221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0"/>
        <v>1</v>
      </c>
      <c r="P3518" s="7">
        <f t="shared" si="218"/>
        <v>227.27272727272728</v>
      </c>
      <c r="Q3518" t="s">
        <v>8324</v>
      </c>
      <c r="R3518" t="s">
        <v>8325</v>
      </c>
      <c r="S3518" s="12">
        <f t="shared" si="219"/>
        <v>41855.760069444441</v>
      </c>
      <c r="T3518" s="12">
        <f t="shared" si="221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0"/>
        <v>1</v>
      </c>
      <c r="P3519" s="7">
        <f t="shared" si="218"/>
        <v>307.69230769230768</v>
      </c>
      <c r="Q3519" t="s">
        <v>8324</v>
      </c>
      <c r="R3519" t="s">
        <v>8325</v>
      </c>
      <c r="S3519" s="12">
        <f t="shared" si="219"/>
        <v>41794.567523148151</v>
      </c>
      <c r="T3519" s="12">
        <f t="shared" si="221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0"/>
        <v>1.10046</v>
      </c>
      <c r="P3520" s="7">
        <f t="shared" si="218"/>
        <v>50.020909090909093</v>
      </c>
      <c r="Q3520" t="s">
        <v>8324</v>
      </c>
      <c r="R3520" t="s">
        <v>8325</v>
      </c>
      <c r="S3520" s="12">
        <f t="shared" si="219"/>
        <v>41893.533553240741</v>
      </c>
      <c r="T3520" s="12">
        <f t="shared" si="221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0"/>
        <v>1.0135000000000001</v>
      </c>
      <c r="P3521" s="7">
        <f t="shared" ref="P3521:P3584" si="222">IFERROR(E3521/L3521,0)</f>
        <v>72.392857142857139</v>
      </c>
      <c r="Q3521" t="s">
        <v>8324</v>
      </c>
      <c r="R3521" t="s">
        <v>8325</v>
      </c>
      <c r="S3521" s="12">
        <f t="shared" si="219"/>
        <v>42037.348958333328</v>
      </c>
      <c r="T3521" s="12">
        <f t="shared" si="221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0"/>
        <v>1.0075000000000001</v>
      </c>
      <c r="P3522" s="7">
        <f t="shared" si="222"/>
        <v>95.952380952380949</v>
      </c>
      <c r="Q3522" t="s">
        <v>8324</v>
      </c>
      <c r="R3522" t="s">
        <v>8325</v>
      </c>
      <c r="S3522" s="12">
        <f t="shared" si="219"/>
        <v>42227.574212962965</v>
      </c>
      <c r="T3522" s="12">
        <f t="shared" si="221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7">
        <f t="shared" si="222"/>
        <v>45.615384615384613</v>
      </c>
      <c r="Q3523" t="s">
        <v>8324</v>
      </c>
      <c r="R3523" t="s">
        <v>8325</v>
      </c>
      <c r="S3523" s="12">
        <f t="shared" ref="S3523:T3586" si="223">(((J3523/60)/60)/24)+DATE(1970,1,1)+(-6/24)</f>
        <v>41881.111342592594</v>
      </c>
      <c r="T3523" s="12">
        <f t="shared" si="221"/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2"/>
        <v>41.029411764705884</v>
      </c>
      <c r="Q3524" t="s">
        <v>8324</v>
      </c>
      <c r="R3524" t="s">
        <v>8325</v>
      </c>
      <c r="S3524" s="12">
        <f t="shared" si="223"/>
        <v>42234.539884259255</v>
      </c>
      <c r="T3524" s="12">
        <f t="shared" si="221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2"/>
        <v>56.825000000000003</v>
      </c>
      <c r="Q3525" t="s">
        <v>8324</v>
      </c>
      <c r="R3525" t="s">
        <v>8325</v>
      </c>
      <c r="S3525" s="12">
        <f t="shared" si="223"/>
        <v>42581.147546296299</v>
      </c>
      <c r="T3525" s="12">
        <f t="shared" si="221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2"/>
        <v>137.24324324324326</v>
      </c>
      <c r="Q3526" t="s">
        <v>8324</v>
      </c>
      <c r="R3526" t="s">
        <v>8325</v>
      </c>
      <c r="S3526" s="12">
        <f t="shared" si="223"/>
        <v>41880.51357638889</v>
      </c>
      <c r="T3526" s="12">
        <f t="shared" si="221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ref="O3527:O3590" si="224">(E3527/D3527)</f>
        <v>1.06</v>
      </c>
      <c r="P3527" s="7">
        <f t="shared" si="222"/>
        <v>75.714285714285708</v>
      </c>
      <c r="Q3527" t="s">
        <v>8324</v>
      </c>
      <c r="R3527" t="s">
        <v>8325</v>
      </c>
      <c r="S3527" s="12">
        <f t="shared" si="223"/>
        <v>42214.4456712963</v>
      </c>
      <c r="T3527" s="12">
        <f t="shared" si="221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4"/>
        <v>1.02</v>
      </c>
      <c r="P3528" s="7">
        <f t="shared" si="222"/>
        <v>99</v>
      </c>
      <c r="Q3528" t="s">
        <v>8324</v>
      </c>
      <c r="R3528" t="s">
        <v>8325</v>
      </c>
      <c r="S3528" s="12">
        <f t="shared" si="223"/>
        <v>42460.085312499999</v>
      </c>
      <c r="T3528" s="12">
        <f t="shared" si="221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4"/>
        <v>1.1691666666666667</v>
      </c>
      <c r="P3529" s="7">
        <f t="shared" si="222"/>
        <v>81.569767441860463</v>
      </c>
      <c r="Q3529" t="s">
        <v>8324</v>
      </c>
      <c r="R3529" t="s">
        <v>8325</v>
      </c>
      <c r="S3529" s="12">
        <f t="shared" si="223"/>
        <v>42166.773206018523</v>
      </c>
      <c r="T3529" s="12">
        <f t="shared" ref="T3529:T3592" si="225">(((I3529/60)/60)/24)+DATE(1970,1,1)+(-6/24)</f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4"/>
        <v>1.0115151515151515</v>
      </c>
      <c r="P3530" s="7">
        <f t="shared" si="222"/>
        <v>45.108108108108105</v>
      </c>
      <c r="Q3530" t="s">
        <v>8324</v>
      </c>
      <c r="R3530" t="s">
        <v>8325</v>
      </c>
      <c r="S3530" s="12">
        <f t="shared" si="223"/>
        <v>42733.25136574074</v>
      </c>
      <c r="T3530" s="12">
        <f t="shared" si="22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4"/>
        <v>1.32</v>
      </c>
      <c r="P3531" s="7">
        <f t="shared" si="222"/>
        <v>36.666666666666664</v>
      </c>
      <c r="Q3531" t="s">
        <v>8324</v>
      </c>
      <c r="R3531" t="s">
        <v>8325</v>
      </c>
      <c r="S3531" s="12">
        <f t="shared" si="223"/>
        <v>42177.511782407411</v>
      </c>
      <c r="T3531" s="12">
        <f t="shared" si="22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4"/>
        <v>1</v>
      </c>
      <c r="P3532" s="7">
        <f t="shared" si="222"/>
        <v>125</v>
      </c>
      <c r="Q3532" t="s">
        <v>8324</v>
      </c>
      <c r="R3532" t="s">
        <v>8325</v>
      </c>
      <c r="S3532" s="12">
        <f t="shared" si="223"/>
        <v>42442.373344907406</v>
      </c>
      <c r="T3532" s="12">
        <f t="shared" si="22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4"/>
        <v>1.28</v>
      </c>
      <c r="P3533" s="7">
        <f t="shared" si="222"/>
        <v>49.230769230769234</v>
      </c>
      <c r="Q3533" t="s">
        <v>8324</v>
      </c>
      <c r="R3533" t="s">
        <v>8325</v>
      </c>
      <c r="S3533" s="12">
        <f t="shared" si="223"/>
        <v>42521.404328703706</v>
      </c>
      <c r="T3533" s="12">
        <f t="shared" si="22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4"/>
        <v>1.1895833333333334</v>
      </c>
      <c r="P3534" s="7">
        <f t="shared" si="222"/>
        <v>42.296296296296298</v>
      </c>
      <c r="Q3534" t="s">
        <v>8324</v>
      </c>
      <c r="R3534" t="s">
        <v>8325</v>
      </c>
      <c r="S3534" s="12">
        <f t="shared" si="223"/>
        <v>41884.349849537037</v>
      </c>
      <c r="T3534" s="12">
        <f t="shared" si="22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4"/>
        <v>1.262</v>
      </c>
      <c r="P3535" s="7">
        <f t="shared" si="222"/>
        <v>78.875</v>
      </c>
      <c r="Q3535" t="s">
        <v>8324</v>
      </c>
      <c r="R3535" t="s">
        <v>8325</v>
      </c>
      <c r="S3535" s="12">
        <f t="shared" si="223"/>
        <v>42289.511192129634</v>
      </c>
      <c r="T3535" s="12">
        <f t="shared" si="225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4"/>
        <v>1.5620000000000001</v>
      </c>
      <c r="P3536" s="7">
        <f t="shared" si="222"/>
        <v>38.284313725490193</v>
      </c>
      <c r="Q3536" t="s">
        <v>8324</v>
      </c>
      <c r="R3536" t="s">
        <v>8325</v>
      </c>
      <c r="S3536" s="12">
        <f t="shared" si="223"/>
        <v>42243.3752662037</v>
      </c>
      <c r="T3536" s="12">
        <f t="shared" si="22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4"/>
        <v>1.0315000000000001</v>
      </c>
      <c r="P3537" s="7">
        <f t="shared" si="222"/>
        <v>44.847826086956523</v>
      </c>
      <c r="Q3537" t="s">
        <v>8324</v>
      </c>
      <c r="R3537" t="s">
        <v>8325</v>
      </c>
      <c r="S3537" s="12">
        <f t="shared" si="223"/>
        <v>42248.390162037031</v>
      </c>
      <c r="T3537" s="12">
        <f t="shared" si="22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4"/>
        <v>1.5333333333333334</v>
      </c>
      <c r="P3538" s="7">
        <f t="shared" si="222"/>
        <v>13.529411764705882</v>
      </c>
      <c r="Q3538" t="s">
        <v>8324</v>
      </c>
      <c r="R3538" t="s">
        <v>8325</v>
      </c>
      <c r="S3538" s="12">
        <f t="shared" si="223"/>
        <v>42328.477141203708</v>
      </c>
      <c r="T3538" s="12">
        <f t="shared" si="22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4"/>
        <v>1.8044444444444445</v>
      </c>
      <c r="P3539" s="7">
        <f t="shared" si="222"/>
        <v>43.5</v>
      </c>
      <c r="Q3539" t="s">
        <v>8324</v>
      </c>
      <c r="R3539" t="s">
        <v>8325</v>
      </c>
      <c r="S3539" s="12">
        <f t="shared" si="223"/>
        <v>41923.104351851849</v>
      </c>
      <c r="T3539" s="12">
        <f t="shared" si="22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4"/>
        <v>1.2845</v>
      </c>
      <c r="P3540" s="7">
        <f t="shared" si="222"/>
        <v>30.951807228915662</v>
      </c>
      <c r="Q3540" t="s">
        <v>8324</v>
      </c>
      <c r="R3540" t="s">
        <v>8325</v>
      </c>
      <c r="S3540" s="12">
        <f t="shared" si="223"/>
        <v>42571.170601851853</v>
      </c>
      <c r="T3540" s="12">
        <f t="shared" si="22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4"/>
        <v>1.1966666666666668</v>
      </c>
      <c r="P3541" s="7">
        <f t="shared" si="222"/>
        <v>55.230769230769234</v>
      </c>
      <c r="Q3541" t="s">
        <v>8324</v>
      </c>
      <c r="R3541" t="s">
        <v>8325</v>
      </c>
      <c r="S3541" s="12">
        <f t="shared" si="223"/>
        <v>42600.506041666667</v>
      </c>
      <c r="T3541" s="12">
        <f t="shared" si="22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4"/>
        <v>1.23</v>
      </c>
      <c r="P3542" s="7">
        <f t="shared" si="222"/>
        <v>46.125</v>
      </c>
      <c r="Q3542" t="s">
        <v>8324</v>
      </c>
      <c r="R3542" t="s">
        <v>8325</v>
      </c>
      <c r="S3542" s="12">
        <f t="shared" si="223"/>
        <v>42516.753368055557</v>
      </c>
      <c r="T3542" s="12">
        <f t="shared" si="22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4"/>
        <v>1.05</v>
      </c>
      <c r="P3543" s="7">
        <f t="shared" si="222"/>
        <v>39.375</v>
      </c>
      <c r="Q3543" t="s">
        <v>8324</v>
      </c>
      <c r="R3543" t="s">
        <v>8325</v>
      </c>
      <c r="S3543" s="12">
        <f t="shared" si="223"/>
        <v>42222.480034722219</v>
      </c>
      <c r="T3543" s="12">
        <f t="shared" si="22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4"/>
        <v>1.0223636363636364</v>
      </c>
      <c r="P3544" s="7">
        <f t="shared" si="222"/>
        <v>66.152941176470591</v>
      </c>
      <c r="Q3544" t="s">
        <v>8324</v>
      </c>
      <c r="R3544" t="s">
        <v>8325</v>
      </c>
      <c r="S3544" s="12">
        <f t="shared" si="223"/>
        <v>41829.349791666667</v>
      </c>
      <c r="T3544" s="12">
        <f t="shared" si="22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4"/>
        <v>1.0466666666666666</v>
      </c>
      <c r="P3545" s="7">
        <f t="shared" si="222"/>
        <v>54.137931034482762</v>
      </c>
      <c r="Q3545" t="s">
        <v>8324</v>
      </c>
      <c r="R3545" t="s">
        <v>8325</v>
      </c>
      <c r="S3545" s="12">
        <f t="shared" si="223"/>
        <v>42150.505312499998</v>
      </c>
      <c r="T3545" s="12">
        <f t="shared" si="22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4"/>
        <v>1</v>
      </c>
      <c r="P3546" s="7">
        <f t="shared" si="222"/>
        <v>104.16666666666667</v>
      </c>
      <c r="Q3546" t="s">
        <v>8324</v>
      </c>
      <c r="R3546" t="s">
        <v>8325</v>
      </c>
      <c r="S3546" s="12">
        <f t="shared" si="223"/>
        <v>42040.581678240742</v>
      </c>
      <c r="T3546" s="12">
        <f t="shared" si="22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4"/>
        <v>1.004</v>
      </c>
      <c r="P3547" s="7">
        <f t="shared" si="222"/>
        <v>31.375</v>
      </c>
      <c r="Q3547" t="s">
        <v>8324</v>
      </c>
      <c r="R3547" t="s">
        <v>8325</v>
      </c>
      <c r="S3547" s="12">
        <f t="shared" si="223"/>
        <v>42075.557395833333</v>
      </c>
      <c r="T3547" s="12">
        <f t="shared" si="22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4"/>
        <v>1.0227272727272727</v>
      </c>
      <c r="P3548" s="7">
        <f t="shared" si="222"/>
        <v>59.210526315789473</v>
      </c>
      <c r="Q3548" t="s">
        <v>8324</v>
      </c>
      <c r="R3548" t="s">
        <v>8325</v>
      </c>
      <c r="S3548" s="12">
        <f t="shared" si="223"/>
        <v>42073.410694444443</v>
      </c>
      <c r="T3548" s="12">
        <f t="shared" si="22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4"/>
        <v>1.1440928571428572</v>
      </c>
      <c r="P3549" s="7">
        <f t="shared" si="222"/>
        <v>119.17633928571429</v>
      </c>
      <c r="Q3549" t="s">
        <v>8324</v>
      </c>
      <c r="R3549" t="s">
        <v>8325</v>
      </c>
      <c r="S3549" s="12">
        <f t="shared" si="223"/>
        <v>42479.828715277778</v>
      </c>
      <c r="T3549" s="12">
        <f t="shared" si="22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4"/>
        <v>1.019047619047619</v>
      </c>
      <c r="P3550" s="7">
        <f t="shared" si="222"/>
        <v>164.61538461538461</v>
      </c>
      <c r="Q3550" t="s">
        <v>8324</v>
      </c>
      <c r="R3550" t="s">
        <v>8325</v>
      </c>
      <c r="S3550" s="12">
        <f t="shared" si="223"/>
        <v>42411.692291666666</v>
      </c>
      <c r="T3550" s="12">
        <f t="shared" si="22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4"/>
        <v>1.02</v>
      </c>
      <c r="P3551" s="7">
        <f t="shared" si="222"/>
        <v>24.285714285714285</v>
      </c>
      <c r="Q3551" t="s">
        <v>8324</v>
      </c>
      <c r="R3551" t="s">
        <v>8325</v>
      </c>
      <c r="S3551" s="12">
        <f t="shared" si="223"/>
        <v>42223.144363425927</v>
      </c>
      <c r="T3551" s="12">
        <f t="shared" si="22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4"/>
        <v>1.048</v>
      </c>
      <c r="P3552" s="7">
        <f t="shared" si="222"/>
        <v>40.9375</v>
      </c>
      <c r="Q3552" t="s">
        <v>8324</v>
      </c>
      <c r="R3552" t="s">
        <v>8325</v>
      </c>
      <c r="S3552" s="12">
        <f t="shared" si="223"/>
        <v>42462.643495370372</v>
      </c>
      <c r="T3552" s="12">
        <f t="shared" si="22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4"/>
        <v>1.0183333333333333</v>
      </c>
      <c r="P3553" s="7">
        <f t="shared" si="222"/>
        <v>61.1</v>
      </c>
      <c r="Q3553" t="s">
        <v>8324</v>
      </c>
      <c r="R3553" t="s">
        <v>8325</v>
      </c>
      <c r="S3553" s="12">
        <f t="shared" si="223"/>
        <v>41753.265856481477</v>
      </c>
      <c r="T3553" s="12">
        <f t="shared" si="22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4"/>
        <v>1</v>
      </c>
      <c r="P3554" s="7">
        <f t="shared" si="222"/>
        <v>38.65</v>
      </c>
      <c r="Q3554" t="s">
        <v>8324</v>
      </c>
      <c r="R3554" t="s">
        <v>8325</v>
      </c>
      <c r="S3554" s="12">
        <f t="shared" si="223"/>
        <v>41788.337083333332</v>
      </c>
      <c r="T3554" s="12">
        <f t="shared" si="22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4"/>
        <v>1.0627272727272727</v>
      </c>
      <c r="P3555" s="7">
        <f t="shared" si="222"/>
        <v>56.20192307692308</v>
      </c>
      <c r="Q3555" t="s">
        <v>8324</v>
      </c>
      <c r="R3555" t="s">
        <v>8325</v>
      </c>
      <c r="S3555" s="12">
        <f t="shared" si="223"/>
        <v>42195.778703703705</v>
      </c>
      <c r="T3555" s="12">
        <f t="shared" si="22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4"/>
        <v>1.1342219999999998</v>
      </c>
      <c r="P3556" s="7">
        <f t="shared" si="222"/>
        <v>107.00207547169811</v>
      </c>
      <c r="Q3556" t="s">
        <v>8324</v>
      </c>
      <c r="R3556" t="s">
        <v>8325</v>
      </c>
      <c r="S3556" s="12">
        <f t="shared" si="223"/>
        <v>42015.800451388888</v>
      </c>
      <c r="T3556" s="12">
        <f t="shared" si="22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4"/>
        <v>1</v>
      </c>
      <c r="P3557" s="7">
        <f t="shared" si="222"/>
        <v>171.42857142857142</v>
      </c>
      <c r="Q3557" t="s">
        <v>8324</v>
      </c>
      <c r="R3557" t="s">
        <v>8325</v>
      </c>
      <c r="S3557" s="12">
        <f t="shared" si="223"/>
        <v>42661.192060185189</v>
      </c>
      <c r="T3557" s="12">
        <f t="shared" si="225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4"/>
        <v>1.0045454545454546</v>
      </c>
      <c r="P3558" s="7">
        <f t="shared" si="222"/>
        <v>110.5</v>
      </c>
      <c r="Q3558" t="s">
        <v>8324</v>
      </c>
      <c r="R3558" t="s">
        <v>8325</v>
      </c>
      <c r="S3558" s="12">
        <f t="shared" si="223"/>
        <v>41808.399583333332</v>
      </c>
      <c r="T3558" s="12">
        <f t="shared" si="22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4"/>
        <v>1.0003599999999999</v>
      </c>
      <c r="P3559" s="7">
        <f t="shared" si="222"/>
        <v>179.27598566308242</v>
      </c>
      <c r="Q3559" t="s">
        <v>8324</v>
      </c>
      <c r="R3559" t="s">
        <v>8325</v>
      </c>
      <c r="S3559" s="12">
        <f t="shared" si="223"/>
        <v>41730.026747685188</v>
      </c>
      <c r="T3559" s="12">
        <f t="shared" si="22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4"/>
        <v>1.44</v>
      </c>
      <c r="P3560" s="7">
        <f t="shared" si="222"/>
        <v>22.90909090909091</v>
      </c>
      <c r="Q3560" t="s">
        <v>8324</v>
      </c>
      <c r="R3560" t="s">
        <v>8325</v>
      </c>
      <c r="S3560" s="12">
        <f t="shared" si="223"/>
        <v>42139.566840277781</v>
      </c>
      <c r="T3560" s="12">
        <f t="shared" si="22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4"/>
        <v>1.0349999999999999</v>
      </c>
      <c r="P3561" s="7">
        <f t="shared" si="222"/>
        <v>43.125</v>
      </c>
      <c r="Q3561" t="s">
        <v>8324</v>
      </c>
      <c r="R3561" t="s">
        <v>8325</v>
      </c>
      <c r="S3561" s="12">
        <f t="shared" si="223"/>
        <v>42193.846157407403</v>
      </c>
      <c r="T3561" s="12">
        <f t="shared" si="22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4"/>
        <v>1.0843750000000001</v>
      </c>
      <c r="P3562" s="7">
        <f t="shared" si="222"/>
        <v>46.891891891891895</v>
      </c>
      <c r="Q3562" t="s">
        <v>8324</v>
      </c>
      <c r="R3562" t="s">
        <v>8325</v>
      </c>
      <c r="S3562" s="12">
        <f t="shared" si="223"/>
        <v>42115.639652777783</v>
      </c>
      <c r="T3562" s="12">
        <f t="shared" si="22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4"/>
        <v>1.024</v>
      </c>
      <c r="P3563" s="7">
        <f t="shared" si="222"/>
        <v>47.407407407407405</v>
      </c>
      <c r="Q3563" t="s">
        <v>8324</v>
      </c>
      <c r="R3563" t="s">
        <v>8325</v>
      </c>
      <c r="S3563" s="12">
        <f t="shared" si="223"/>
        <v>42203.430300925931</v>
      </c>
      <c r="T3563" s="12">
        <f t="shared" si="225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4"/>
        <v>1.4888888888888889</v>
      </c>
      <c r="P3564" s="7">
        <f t="shared" si="222"/>
        <v>15.129032258064516</v>
      </c>
      <c r="Q3564" t="s">
        <v>8324</v>
      </c>
      <c r="R3564" t="s">
        <v>8325</v>
      </c>
      <c r="S3564" s="12">
        <f t="shared" si="223"/>
        <v>42433.511886574073</v>
      </c>
      <c r="T3564" s="12">
        <f t="shared" si="22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4"/>
        <v>1.0549000000000002</v>
      </c>
      <c r="P3565" s="7">
        <f t="shared" si="222"/>
        <v>21.098000000000003</v>
      </c>
      <c r="Q3565" t="s">
        <v>8324</v>
      </c>
      <c r="R3565" t="s">
        <v>8325</v>
      </c>
      <c r="S3565" s="12">
        <f t="shared" si="223"/>
        <v>42555.421944444446</v>
      </c>
      <c r="T3565" s="12">
        <f t="shared" si="22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4"/>
        <v>1.0049999999999999</v>
      </c>
      <c r="P3566" s="7">
        <f t="shared" si="222"/>
        <v>59.117647058823529</v>
      </c>
      <c r="Q3566" t="s">
        <v>8324</v>
      </c>
      <c r="R3566" t="s">
        <v>8325</v>
      </c>
      <c r="S3566" s="12">
        <f t="shared" si="223"/>
        <v>42236.373252314821</v>
      </c>
      <c r="T3566" s="12">
        <f t="shared" si="22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4"/>
        <v>1.3055555555555556</v>
      </c>
      <c r="P3567" s="7">
        <f t="shared" si="222"/>
        <v>97.916666666666671</v>
      </c>
      <c r="Q3567" t="s">
        <v>8324</v>
      </c>
      <c r="R3567" t="s">
        <v>8325</v>
      </c>
      <c r="S3567" s="12">
        <f t="shared" si="223"/>
        <v>41974.493148148147</v>
      </c>
      <c r="T3567" s="12">
        <f t="shared" si="22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4"/>
        <v>1.0475000000000001</v>
      </c>
      <c r="P3568" s="7">
        <f t="shared" si="222"/>
        <v>55.131578947368418</v>
      </c>
      <c r="Q3568" t="s">
        <v>8324</v>
      </c>
      <c r="R3568" t="s">
        <v>8325</v>
      </c>
      <c r="S3568" s="12">
        <f t="shared" si="223"/>
        <v>41997.257905092592</v>
      </c>
      <c r="T3568" s="12">
        <f t="shared" si="22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4"/>
        <v>1.0880000000000001</v>
      </c>
      <c r="P3569" s="7">
        <f t="shared" si="222"/>
        <v>26.536585365853657</v>
      </c>
      <c r="Q3569" t="s">
        <v>8324</v>
      </c>
      <c r="R3569" t="s">
        <v>8325</v>
      </c>
      <c r="S3569" s="12">
        <f t="shared" si="223"/>
        <v>42135.560694444444</v>
      </c>
      <c r="T3569" s="12">
        <f t="shared" si="22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4"/>
        <v>1.1100000000000001</v>
      </c>
      <c r="P3570" s="7">
        <f t="shared" si="222"/>
        <v>58.421052631578945</v>
      </c>
      <c r="Q3570" t="s">
        <v>8324</v>
      </c>
      <c r="R3570" t="s">
        <v>8325</v>
      </c>
      <c r="S3570" s="12">
        <f t="shared" si="223"/>
        <v>41869.490671296298</v>
      </c>
      <c r="T3570" s="12">
        <f t="shared" si="22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4"/>
        <v>1.0047999999999999</v>
      </c>
      <c r="P3571" s="7">
        <f t="shared" si="222"/>
        <v>122.53658536585365</v>
      </c>
      <c r="Q3571" t="s">
        <v>8324</v>
      </c>
      <c r="R3571" t="s">
        <v>8325</v>
      </c>
      <c r="S3571" s="12">
        <f t="shared" si="223"/>
        <v>41982.438611111109</v>
      </c>
      <c r="T3571" s="12">
        <f t="shared" si="22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4"/>
        <v>1.1435</v>
      </c>
      <c r="P3572" s="7">
        <f t="shared" si="222"/>
        <v>87.961538461538467</v>
      </c>
      <c r="Q3572" t="s">
        <v>8324</v>
      </c>
      <c r="R3572" t="s">
        <v>8325</v>
      </c>
      <c r="S3572" s="12">
        <f t="shared" si="223"/>
        <v>41976.081979166673</v>
      </c>
      <c r="T3572" s="12">
        <f t="shared" si="22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4"/>
        <v>1.2206666666666666</v>
      </c>
      <c r="P3573" s="7">
        <f t="shared" si="222"/>
        <v>73.239999999999995</v>
      </c>
      <c r="Q3573" t="s">
        <v>8324</v>
      </c>
      <c r="R3573" t="s">
        <v>8325</v>
      </c>
      <c r="S3573" s="12">
        <f t="shared" si="223"/>
        <v>41912.608946759261</v>
      </c>
      <c r="T3573" s="12">
        <f t="shared" si="22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4"/>
        <v>1</v>
      </c>
      <c r="P3574" s="7">
        <f t="shared" si="222"/>
        <v>55.555555555555557</v>
      </c>
      <c r="Q3574" t="s">
        <v>8324</v>
      </c>
      <c r="R3574" t="s">
        <v>8325</v>
      </c>
      <c r="S3574" s="12">
        <f t="shared" si="223"/>
        <v>42146.320393518516</v>
      </c>
      <c r="T3574" s="12">
        <f t="shared" si="22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4"/>
        <v>1.028</v>
      </c>
      <c r="P3575" s="7">
        <f t="shared" si="222"/>
        <v>39.53846153846154</v>
      </c>
      <c r="Q3575" t="s">
        <v>8324</v>
      </c>
      <c r="R3575" t="s">
        <v>8325</v>
      </c>
      <c r="S3575" s="12">
        <f t="shared" si="223"/>
        <v>41921.125532407408</v>
      </c>
      <c r="T3575" s="12">
        <f t="shared" si="22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4"/>
        <v>1.0612068965517241</v>
      </c>
      <c r="P3576" s="7">
        <f t="shared" si="222"/>
        <v>136.77777777777777</v>
      </c>
      <c r="Q3576" t="s">
        <v>8324</v>
      </c>
      <c r="R3576" t="s">
        <v>8325</v>
      </c>
      <c r="S3576" s="12">
        <f t="shared" si="223"/>
        <v>41926.692685185182</v>
      </c>
      <c r="T3576" s="12">
        <f t="shared" si="22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4"/>
        <v>1.0133000000000001</v>
      </c>
      <c r="P3577" s="7">
        <f t="shared" si="222"/>
        <v>99.343137254901961</v>
      </c>
      <c r="Q3577" t="s">
        <v>8324</v>
      </c>
      <c r="R3577" t="s">
        <v>8325</v>
      </c>
      <c r="S3577" s="12">
        <f t="shared" si="223"/>
        <v>42561.533877314811</v>
      </c>
      <c r="T3577" s="12">
        <f t="shared" si="22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4"/>
        <v>1</v>
      </c>
      <c r="P3578" s="7">
        <f t="shared" si="222"/>
        <v>20</v>
      </c>
      <c r="Q3578" t="s">
        <v>8324</v>
      </c>
      <c r="R3578" t="s">
        <v>8325</v>
      </c>
      <c r="S3578" s="12">
        <f t="shared" si="223"/>
        <v>42649.29923611111</v>
      </c>
      <c r="T3578" s="12">
        <f t="shared" si="22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4"/>
        <v>1.3</v>
      </c>
      <c r="P3579" s="7">
        <f t="shared" si="222"/>
        <v>28.888888888888889</v>
      </c>
      <c r="Q3579" t="s">
        <v>8324</v>
      </c>
      <c r="R3579" t="s">
        <v>8325</v>
      </c>
      <c r="S3579" s="12">
        <f t="shared" si="223"/>
        <v>42093.536840277782</v>
      </c>
      <c r="T3579" s="12">
        <f t="shared" si="22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4"/>
        <v>1.0001333333333333</v>
      </c>
      <c r="P3580" s="7">
        <f t="shared" si="222"/>
        <v>40.545945945945945</v>
      </c>
      <c r="Q3580" t="s">
        <v>8324</v>
      </c>
      <c r="R3580" t="s">
        <v>8325</v>
      </c>
      <c r="S3580" s="12">
        <f t="shared" si="223"/>
        <v>42460.483530092592</v>
      </c>
      <c r="T3580" s="12">
        <f t="shared" si="22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4"/>
        <v>1</v>
      </c>
      <c r="P3581" s="7">
        <f t="shared" si="222"/>
        <v>35.714285714285715</v>
      </c>
      <c r="Q3581" t="s">
        <v>8324</v>
      </c>
      <c r="R3581" t="s">
        <v>8325</v>
      </c>
      <c r="S3581" s="12">
        <f t="shared" si="223"/>
        <v>42430.512222222227</v>
      </c>
      <c r="T3581" s="12">
        <f t="shared" si="22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4"/>
        <v>1.1388888888888888</v>
      </c>
      <c r="P3582" s="7">
        <f t="shared" si="222"/>
        <v>37.962962962962962</v>
      </c>
      <c r="Q3582" t="s">
        <v>8324</v>
      </c>
      <c r="R3582" t="s">
        <v>8325</v>
      </c>
      <c r="S3582" s="12">
        <f t="shared" si="223"/>
        <v>42025.926180555558</v>
      </c>
      <c r="T3582" s="12">
        <f t="shared" si="22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4"/>
        <v>1</v>
      </c>
      <c r="P3583" s="7">
        <f t="shared" si="222"/>
        <v>33.333333333333336</v>
      </c>
      <c r="Q3583" t="s">
        <v>8324</v>
      </c>
      <c r="R3583" t="s">
        <v>8325</v>
      </c>
      <c r="S3583" s="12">
        <f t="shared" si="223"/>
        <v>41836.221180555556</v>
      </c>
      <c r="T3583" s="12">
        <f t="shared" si="22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4"/>
        <v>2.87</v>
      </c>
      <c r="P3584" s="7">
        <f t="shared" si="222"/>
        <v>58.571428571428569</v>
      </c>
      <c r="Q3584" t="s">
        <v>8324</v>
      </c>
      <c r="R3584" t="s">
        <v>8325</v>
      </c>
      <c r="S3584" s="12">
        <f t="shared" si="223"/>
        <v>42450.845856481479</v>
      </c>
      <c r="T3584" s="12">
        <f t="shared" si="22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4"/>
        <v>1.085</v>
      </c>
      <c r="P3585" s="7">
        <f t="shared" ref="P3585:P3648" si="226">IFERROR(E3585/L3585,0)</f>
        <v>135.625</v>
      </c>
      <c r="Q3585" t="s">
        <v>8324</v>
      </c>
      <c r="R3585" t="s">
        <v>8325</v>
      </c>
      <c r="S3585" s="12">
        <f t="shared" si="223"/>
        <v>42418.175983796296</v>
      </c>
      <c r="T3585" s="12">
        <f t="shared" si="22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4"/>
        <v>1.155</v>
      </c>
      <c r="P3586" s="7">
        <f t="shared" si="226"/>
        <v>30.9375</v>
      </c>
      <c r="Q3586" t="s">
        <v>8324</v>
      </c>
      <c r="R3586" t="s">
        <v>8325</v>
      </c>
      <c r="S3586" s="12">
        <f t="shared" si="223"/>
        <v>42168.066481481481</v>
      </c>
      <c r="T3586" s="12">
        <f t="shared" si="22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7">
        <f t="shared" si="226"/>
        <v>176.08695652173913</v>
      </c>
      <c r="Q3587" t="s">
        <v>8324</v>
      </c>
      <c r="R3587" t="s">
        <v>8325</v>
      </c>
      <c r="S3587" s="12">
        <f t="shared" ref="S3587:T3650" si="227">(((J3587/60)/60)/24)+DATE(1970,1,1)+(-6/24)</f>
        <v>41964.466319444444</v>
      </c>
      <c r="T3587" s="12">
        <f t="shared" si="225"/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6"/>
        <v>151.9814814814815</v>
      </c>
      <c r="Q3588" t="s">
        <v>8324</v>
      </c>
      <c r="R3588" t="s">
        <v>8325</v>
      </c>
      <c r="S3588" s="12">
        <f t="shared" si="227"/>
        <v>42576.447569444441</v>
      </c>
      <c r="T3588" s="12">
        <f t="shared" si="225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6"/>
        <v>22.607142857142858</v>
      </c>
      <c r="Q3589" t="s">
        <v>8324</v>
      </c>
      <c r="R3589" t="s">
        <v>8325</v>
      </c>
      <c r="S3589" s="12">
        <f t="shared" si="227"/>
        <v>42503.289976851855</v>
      </c>
      <c r="T3589" s="12">
        <f t="shared" si="225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6"/>
        <v>18.272727272727273</v>
      </c>
      <c r="Q3590" t="s">
        <v>8324</v>
      </c>
      <c r="R3590" t="s">
        <v>8325</v>
      </c>
      <c r="S3590" s="12">
        <f t="shared" si="227"/>
        <v>42101.578819444447</v>
      </c>
      <c r="T3590" s="12">
        <f t="shared" si="225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ref="O3591:O3654" si="228">(E3591/D3591)</f>
        <v>1.2749999999999999</v>
      </c>
      <c r="P3591" s="7">
        <f t="shared" si="226"/>
        <v>82.258064516129039</v>
      </c>
      <c r="Q3591" t="s">
        <v>8324</v>
      </c>
      <c r="R3591" t="s">
        <v>8325</v>
      </c>
      <c r="S3591" s="12">
        <f t="shared" si="227"/>
        <v>42125.397534722222</v>
      </c>
      <c r="T3591" s="12">
        <f t="shared" si="225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8"/>
        <v>1.0005999999999999</v>
      </c>
      <c r="P3592" s="7">
        <f t="shared" si="226"/>
        <v>68.534246575342465</v>
      </c>
      <c r="Q3592" t="s">
        <v>8324</v>
      </c>
      <c r="R3592" t="s">
        <v>8325</v>
      </c>
      <c r="S3592" s="12">
        <f t="shared" si="227"/>
        <v>41902.083726851852</v>
      </c>
      <c r="T3592" s="12">
        <f t="shared" si="225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8"/>
        <v>1.75</v>
      </c>
      <c r="P3593" s="7">
        <f t="shared" si="226"/>
        <v>68.055555555555557</v>
      </c>
      <c r="Q3593" t="s">
        <v>8324</v>
      </c>
      <c r="R3593" t="s">
        <v>8325</v>
      </c>
      <c r="S3593" s="12">
        <f t="shared" si="227"/>
        <v>42003.698425925926</v>
      </c>
      <c r="T3593" s="12">
        <f t="shared" ref="T3593:T3656" si="229">(((I3593/60)/60)/24)+DATE(1970,1,1)+(-6/24)</f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8"/>
        <v>1.2725</v>
      </c>
      <c r="P3594" s="7">
        <f t="shared" si="226"/>
        <v>72.714285714285708</v>
      </c>
      <c r="Q3594" t="s">
        <v>8324</v>
      </c>
      <c r="R3594" t="s">
        <v>8325</v>
      </c>
      <c r="S3594" s="12">
        <f t="shared" si="227"/>
        <v>41988.579942129625</v>
      </c>
      <c r="T3594" s="12">
        <f t="shared" si="229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8"/>
        <v>1.1063333333333334</v>
      </c>
      <c r="P3595" s="7">
        <f t="shared" si="226"/>
        <v>77.186046511627907</v>
      </c>
      <c r="Q3595" t="s">
        <v>8324</v>
      </c>
      <c r="R3595" t="s">
        <v>8325</v>
      </c>
      <c r="S3595" s="12">
        <f t="shared" si="227"/>
        <v>41974.648599537039</v>
      </c>
      <c r="T3595" s="12">
        <f t="shared" si="229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8"/>
        <v>1.2593749999999999</v>
      </c>
      <c r="P3596" s="7">
        <f t="shared" si="226"/>
        <v>55.972222222222221</v>
      </c>
      <c r="Q3596" t="s">
        <v>8324</v>
      </c>
      <c r="R3596" t="s">
        <v>8325</v>
      </c>
      <c r="S3596" s="12">
        <f t="shared" si="227"/>
        <v>42591.816921296297</v>
      </c>
      <c r="T3596" s="12">
        <f t="shared" si="229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8"/>
        <v>1.1850000000000001</v>
      </c>
      <c r="P3597" s="7">
        <f t="shared" si="226"/>
        <v>49.693548387096776</v>
      </c>
      <c r="Q3597" t="s">
        <v>8324</v>
      </c>
      <c r="R3597" t="s">
        <v>8325</v>
      </c>
      <c r="S3597" s="12">
        <f t="shared" si="227"/>
        <v>42049.758368055554</v>
      </c>
      <c r="T3597" s="12">
        <f t="shared" si="229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8"/>
        <v>1.0772727272727274</v>
      </c>
      <c r="P3598" s="7">
        <f t="shared" si="226"/>
        <v>79</v>
      </c>
      <c r="Q3598" t="s">
        <v>8324</v>
      </c>
      <c r="R3598" t="s">
        <v>8325</v>
      </c>
      <c r="S3598" s="12">
        <f t="shared" si="227"/>
        <v>41856.465069444443</v>
      </c>
      <c r="T3598" s="12">
        <f t="shared" si="229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8"/>
        <v>1.026</v>
      </c>
      <c r="P3599" s="7">
        <f t="shared" si="226"/>
        <v>77.727272727272734</v>
      </c>
      <c r="Q3599" t="s">
        <v>8324</v>
      </c>
      <c r="R3599" t="s">
        <v>8325</v>
      </c>
      <c r="S3599" s="12">
        <f t="shared" si="227"/>
        <v>42417.335532407407</v>
      </c>
      <c r="T3599" s="12">
        <f t="shared" si="229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8"/>
        <v>1.101</v>
      </c>
      <c r="P3600" s="7">
        <f t="shared" si="226"/>
        <v>40.777777777777779</v>
      </c>
      <c r="Q3600" t="s">
        <v>8324</v>
      </c>
      <c r="R3600" t="s">
        <v>8325</v>
      </c>
      <c r="S3600" s="12">
        <f t="shared" si="227"/>
        <v>41866.54886574074</v>
      </c>
      <c r="T3600" s="12">
        <f t="shared" si="229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8"/>
        <v>2.02</v>
      </c>
      <c r="P3601" s="7">
        <f t="shared" si="226"/>
        <v>59.411764705882355</v>
      </c>
      <c r="Q3601" t="s">
        <v>8324</v>
      </c>
      <c r="R3601" t="s">
        <v>8325</v>
      </c>
      <c r="S3601" s="12">
        <f t="shared" si="227"/>
        <v>42220.54487268519</v>
      </c>
      <c r="T3601" s="12">
        <f t="shared" si="229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8"/>
        <v>1.3</v>
      </c>
      <c r="P3602" s="7">
        <f t="shared" si="226"/>
        <v>3.25</v>
      </c>
      <c r="Q3602" t="s">
        <v>8324</v>
      </c>
      <c r="R3602" t="s">
        <v>8325</v>
      </c>
      <c r="S3602" s="12">
        <f t="shared" si="227"/>
        <v>42628.599120370374</v>
      </c>
      <c r="T3602" s="12">
        <f t="shared" si="229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8"/>
        <v>1.0435000000000001</v>
      </c>
      <c r="P3603" s="7">
        <f t="shared" si="226"/>
        <v>39.377358490566039</v>
      </c>
      <c r="Q3603" t="s">
        <v>8324</v>
      </c>
      <c r="R3603" t="s">
        <v>8325</v>
      </c>
      <c r="S3603" s="12">
        <f t="shared" si="227"/>
        <v>41990.74863425926</v>
      </c>
      <c r="T3603" s="12">
        <f t="shared" si="229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8"/>
        <v>1.0004999999999999</v>
      </c>
      <c r="P3604" s="7">
        <f t="shared" si="226"/>
        <v>81.673469387755105</v>
      </c>
      <c r="Q3604" t="s">
        <v>8324</v>
      </c>
      <c r="R3604" t="s">
        <v>8325</v>
      </c>
      <c r="S3604" s="12">
        <f t="shared" si="227"/>
        <v>42447.644432870366</v>
      </c>
      <c r="T3604" s="12">
        <f t="shared" si="229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8"/>
        <v>1.7066666666666668</v>
      </c>
      <c r="P3605" s="7">
        <f t="shared" si="226"/>
        <v>44.912280701754383</v>
      </c>
      <c r="Q3605" t="s">
        <v>8324</v>
      </c>
      <c r="R3605" t="s">
        <v>8325</v>
      </c>
      <c r="S3605" s="12">
        <f t="shared" si="227"/>
        <v>42283.614351851851</v>
      </c>
      <c r="T3605" s="12">
        <f t="shared" si="229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8"/>
        <v>1.1283333333333334</v>
      </c>
      <c r="P3606" s="7">
        <f t="shared" si="226"/>
        <v>49.05797101449275</v>
      </c>
      <c r="Q3606" t="s">
        <v>8324</v>
      </c>
      <c r="R3606" t="s">
        <v>8325</v>
      </c>
      <c r="S3606" s="12">
        <f t="shared" si="227"/>
        <v>42482.765694444446</v>
      </c>
      <c r="T3606" s="12">
        <f t="shared" si="229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8"/>
        <v>1.84</v>
      </c>
      <c r="P3607" s="7">
        <f t="shared" si="226"/>
        <v>30.666666666666668</v>
      </c>
      <c r="Q3607" t="s">
        <v>8324</v>
      </c>
      <c r="R3607" t="s">
        <v>8325</v>
      </c>
      <c r="S3607" s="12">
        <f t="shared" si="227"/>
        <v>42383.543124999997</v>
      </c>
      <c r="T3607" s="12">
        <f t="shared" si="229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8"/>
        <v>1.3026666666666666</v>
      </c>
      <c r="P3608" s="7">
        <f t="shared" si="226"/>
        <v>61.0625</v>
      </c>
      <c r="Q3608" t="s">
        <v>8324</v>
      </c>
      <c r="R3608" t="s">
        <v>8325</v>
      </c>
      <c r="S3608" s="12">
        <f t="shared" si="227"/>
        <v>42566.354826388888</v>
      </c>
      <c r="T3608" s="12">
        <f t="shared" si="229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8"/>
        <v>1.0545454545454545</v>
      </c>
      <c r="P3609" s="7">
        <f t="shared" si="226"/>
        <v>29</v>
      </c>
      <c r="Q3609" t="s">
        <v>8324</v>
      </c>
      <c r="R3609" t="s">
        <v>8325</v>
      </c>
      <c r="S3609" s="12">
        <f t="shared" si="227"/>
        <v>42338.713912037041</v>
      </c>
      <c r="T3609" s="12">
        <f t="shared" si="229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8"/>
        <v>1</v>
      </c>
      <c r="P3610" s="7">
        <f t="shared" si="226"/>
        <v>29.62962962962963</v>
      </c>
      <c r="Q3610" t="s">
        <v>8324</v>
      </c>
      <c r="R3610" t="s">
        <v>8325</v>
      </c>
      <c r="S3610" s="12">
        <f t="shared" si="227"/>
        <v>42506.459375000006</v>
      </c>
      <c r="T3610" s="12">
        <f t="shared" si="229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8"/>
        <v>1.5331632653061225</v>
      </c>
      <c r="P3611" s="7">
        <f t="shared" si="226"/>
        <v>143.0952380952381</v>
      </c>
      <c r="Q3611" t="s">
        <v>8324</v>
      </c>
      <c r="R3611" t="s">
        <v>8325</v>
      </c>
      <c r="S3611" s="12">
        <f t="shared" si="227"/>
        <v>42429.741724537031</v>
      </c>
      <c r="T3611" s="12">
        <f t="shared" si="229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8"/>
        <v>1.623</v>
      </c>
      <c r="P3612" s="7">
        <f t="shared" si="226"/>
        <v>52.354838709677416</v>
      </c>
      <c r="Q3612" t="s">
        <v>8324</v>
      </c>
      <c r="R3612" t="s">
        <v>8325</v>
      </c>
      <c r="S3612" s="12">
        <f t="shared" si="227"/>
        <v>42203.182129629626</v>
      </c>
      <c r="T3612" s="12">
        <f t="shared" si="229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8"/>
        <v>1.36</v>
      </c>
      <c r="P3613" s="7">
        <f t="shared" si="226"/>
        <v>66.666666666666671</v>
      </c>
      <c r="Q3613" t="s">
        <v>8324</v>
      </c>
      <c r="R3613" t="s">
        <v>8325</v>
      </c>
      <c r="S3613" s="12">
        <f t="shared" si="227"/>
        <v>42072.120381944449</v>
      </c>
      <c r="T3613" s="12">
        <f t="shared" si="229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8"/>
        <v>1.444</v>
      </c>
      <c r="P3614" s="7">
        <f t="shared" si="226"/>
        <v>126.66666666666667</v>
      </c>
      <c r="Q3614" t="s">
        <v>8324</v>
      </c>
      <c r="R3614" t="s">
        <v>8325</v>
      </c>
      <c r="S3614" s="12">
        <f t="shared" si="227"/>
        <v>41789.476979166669</v>
      </c>
      <c r="T3614" s="12">
        <f t="shared" si="229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8"/>
        <v>1</v>
      </c>
      <c r="P3615" s="7">
        <f t="shared" si="226"/>
        <v>62.5</v>
      </c>
      <c r="Q3615" t="s">
        <v>8324</v>
      </c>
      <c r="R3615" t="s">
        <v>8325</v>
      </c>
      <c r="S3615" s="12">
        <f t="shared" si="227"/>
        <v>41788.33997685185</v>
      </c>
      <c r="T3615" s="12">
        <f t="shared" si="229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8"/>
        <v>1.008</v>
      </c>
      <c r="P3616" s="7">
        <f t="shared" si="226"/>
        <v>35.492957746478872</v>
      </c>
      <c r="Q3616" t="s">
        <v>8324</v>
      </c>
      <c r="R3616" t="s">
        <v>8325</v>
      </c>
      <c r="S3616" s="12">
        <f t="shared" si="227"/>
        <v>42143.791851851856</v>
      </c>
      <c r="T3616" s="12">
        <f t="shared" si="229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8"/>
        <v>1.0680000000000001</v>
      </c>
      <c r="P3617" s="7">
        <f t="shared" si="226"/>
        <v>37.083333333333336</v>
      </c>
      <c r="Q3617" t="s">
        <v>8324</v>
      </c>
      <c r="R3617" t="s">
        <v>8325</v>
      </c>
      <c r="S3617" s="12">
        <f t="shared" si="227"/>
        <v>42318.343703703707</v>
      </c>
      <c r="T3617" s="12">
        <f t="shared" si="229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8"/>
        <v>1.248</v>
      </c>
      <c r="P3618" s="7">
        <f t="shared" si="226"/>
        <v>69.333333333333329</v>
      </c>
      <c r="Q3618" t="s">
        <v>8324</v>
      </c>
      <c r="R3618" t="s">
        <v>8325</v>
      </c>
      <c r="S3618" s="12">
        <f t="shared" si="227"/>
        <v>42052.699814814812</v>
      </c>
      <c r="T3618" s="12">
        <f t="shared" si="229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8"/>
        <v>1.1891891891891893</v>
      </c>
      <c r="P3619" s="7">
        <f t="shared" si="226"/>
        <v>17.254901960784313</v>
      </c>
      <c r="Q3619" t="s">
        <v>8324</v>
      </c>
      <c r="R3619" t="s">
        <v>8325</v>
      </c>
      <c r="S3619" s="12">
        <f t="shared" si="227"/>
        <v>42779.360289351855</v>
      </c>
      <c r="T3619" s="12">
        <f t="shared" si="229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8"/>
        <v>1.01</v>
      </c>
      <c r="P3620" s="7">
        <f t="shared" si="226"/>
        <v>36.071428571428569</v>
      </c>
      <c r="Q3620" t="s">
        <v>8324</v>
      </c>
      <c r="R3620" t="s">
        <v>8325</v>
      </c>
      <c r="S3620" s="12">
        <f t="shared" si="227"/>
        <v>42128.377893518518</v>
      </c>
      <c r="T3620" s="12">
        <f t="shared" si="229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8"/>
        <v>1.1299999999999999</v>
      </c>
      <c r="P3621" s="7">
        <f t="shared" si="226"/>
        <v>66.470588235294116</v>
      </c>
      <c r="Q3621" t="s">
        <v>8324</v>
      </c>
      <c r="R3621" t="s">
        <v>8325</v>
      </c>
      <c r="S3621" s="12">
        <f t="shared" si="227"/>
        <v>42660.882245370376</v>
      </c>
      <c r="T3621" s="12">
        <f t="shared" si="229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8"/>
        <v>1.0519047619047619</v>
      </c>
      <c r="P3622" s="7">
        <f t="shared" si="226"/>
        <v>56.065989847715734</v>
      </c>
      <c r="Q3622" t="s">
        <v>8324</v>
      </c>
      <c r="R3622" t="s">
        <v>8325</v>
      </c>
      <c r="S3622" s="12">
        <f t="shared" si="227"/>
        <v>42037.688206018516</v>
      </c>
      <c r="T3622" s="12">
        <f t="shared" si="229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8"/>
        <v>1.0973333333333333</v>
      </c>
      <c r="P3623" s="7">
        <f t="shared" si="226"/>
        <v>47.028571428571432</v>
      </c>
      <c r="Q3623" t="s">
        <v>8324</v>
      </c>
      <c r="R3623" t="s">
        <v>8325</v>
      </c>
      <c r="S3623" s="12">
        <f t="shared" si="227"/>
        <v>42619.685694444444</v>
      </c>
      <c r="T3623" s="12">
        <f t="shared" si="229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8"/>
        <v>1.00099</v>
      </c>
      <c r="P3624" s="7">
        <f t="shared" si="226"/>
        <v>47.666190476190479</v>
      </c>
      <c r="Q3624" t="s">
        <v>8324</v>
      </c>
      <c r="R3624" t="s">
        <v>8325</v>
      </c>
      <c r="S3624" s="12">
        <f t="shared" si="227"/>
        <v>41876.971886574072</v>
      </c>
      <c r="T3624" s="12">
        <f t="shared" si="229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8"/>
        <v>1.2</v>
      </c>
      <c r="P3625" s="7">
        <f t="shared" si="226"/>
        <v>88.235294117647058</v>
      </c>
      <c r="Q3625" t="s">
        <v>8324</v>
      </c>
      <c r="R3625" t="s">
        <v>8325</v>
      </c>
      <c r="S3625" s="12">
        <f t="shared" si="227"/>
        <v>41828.486921296295</v>
      </c>
      <c r="T3625" s="12">
        <f t="shared" si="229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8"/>
        <v>1.0493333333333332</v>
      </c>
      <c r="P3626" s="7">
        <f t="shared" si="226"/>
        <v>80.717948717948715</v>
      </c>
      <c r="Q3626" t="s">
        <v>8324</v>
      </c>
      <c r="R3626" t="s">
        <v>8325</v>
      </c>
      <c r="S3626" s="12">
        <f t="shared" si="227"/>
        <v>42545.524189814809</v>
      </c>
      <c r="T3626" s="12">
        <f t="shared" si="229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8"/>
        <v>1.0266666666666666</v>
      </c>
      <c r="P3627" s="7">
        <f t="shared" si="226"/>
        <v>39.487179487179489</v>
      </c>
      <c r="Q3627" t="s">
        <v>8324</v>
      </c>
      <c r="R3627" t="s">
        <v>8325</v>
      </c>
      <c r="S3627" s="12">
        <f t="shared" si="227"/>
        <v>42157.402511574073</v>
      </c>
      <c r="T3627" s="12">
        <f t="shared" si="229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8"/>
        <v>1.0182500000000001</v>
      </c>
      <c r="P3628" s="7">
        <f t="shared" si="226"/>
        <v>84.854166666666671</v>
      </c>
      <c r="Q3628" t="s">
        <v>8324</v>
      </c>
      <c r="R3628" t="s">
        <v>8325</v>
      </c>
      <c r="S3628" s="12">
        <f t="shared" si="227"/>
        <v>41846.417326388888</v>
      </c>
      <c r="T3628" s="12">
        <f t="shared" si="229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8"/>
        <v>1</v>
      </c>
      <c r="P3629" s="7">
        <f t="shared" si="226"/>
        <v>68.965517241379317</v>
      </c>
      <c r="Q3629" t="s">
        <v>8324</v>
      </c>
      <c r="R3629" t="s">
        <v>8325</v>
      </c>
      <c r="S3629" s="12">
        <f t="shared" si="227"/>
        <v>42460.491747685184</v>
      </c>
      <c r="T3629" s="12">
        <f t="shared" si="229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8"/>
        <v>0</v>
      </c>
      <c r="P3630" s="7">
        <f t="shared" si="226"/>
        <v>0</v>
      </c>
      <c r="Q3630" t="s">
        <v>8324</v>
      </c>
      <c r="R3630" t="s">
        <v>8325</v>
      </c>
      <c r="S3630" s="12">
        <f t="shared" si="227"/>
        <v>42291.583287037036</v>
      </c>
      <c r="T3630" s="12">
        <f t="shared" si="229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8"/>
        <v>1.9999999999999999E-6</v>
      </c>
      <c r="P3631" s="7">
        <f t="shared" si="226"/>
        <v>1</v>
      </c>
      <c r="Q3631" t="s">
        <v>8324</v>
      </c>
      <c r="R3631" t="s">
        <v>8359</v>
      </c>
      <c r="S3631" s="12">
        <f t="shared" si="227"/>
        <v>42436.844490740739</v>
      </c>
      <c r="T3631" s="12">
        <f t="shared" si="229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8"/>
        <v>3.3333333333333332E-4</v>
      </c>
      <c r="P3632" s="7">
        <f t="shared" si="226"/>
        <v>1</v>
      </c>
      <c r="Q3632" t="s">
        <v>8324</v>
      </c>
      <c r="R3632" t="s">
        <v>8359</v>
      </c>
      <c r="S3632" s="12">
        <f t="shared" si="227"/>
        <v>41942.59710648148</v>
      </c>
      <c r="T3632" s="12">
        <f t="shared" si="229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8"/>
        <v>0.51023391812865493</v>
      </c>
      <c r="P3633" s="7">
        <f t="shared" si="226"/>
        <v>147.88135593220338</v>
      </c>
      <c r="Q3633" t="s">
        <v>8324</v>
      </c>
      <c r="R3633" t="s">
        <v>8359</v>
      </c>
      <c r="S3633" s="12">
        <f t="shared" si="227"/>
        <v>41880.503437499996</v>
      </c>
      <c r="T3633" s="12">
        <f t="shared" si="229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8"/>
        <v>0.2</v>
      </c>
      <c r="P3634" s="7">
        <f t="shared" si="226"/>
        <v>100</v>
      </c>
      <c r="Q3634" t="s">
        <v>8324</v>
      </c>
      <c r="R3634" t="s">
        <v>8359</v>
      </c>
      <c r="S3634" s="12">
        <f t="shared" si="227"/>
        <v>41946.686909722222</v>
      </c>
      <c r="T3634" s="12">
        <f t="shared" si="229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8"/>
        <v>0.35239999999999999</v>
      </c>
      <c r="P3635" s="7">
        <f t="shared" si="226"/>
        <v>56.838709677419352</v>
      </c>
      <c r="Q3635" t="s">
        <v>8324</v>
      </c>
      <c r="R3635" t="s">
        <v>8359</v>
      </c>
      <c r="S3635" s="12">
        <f t="shared" si="227"/>
        <v>42649.373460648145</v>
      </c>
      <c r="T3635" s="12">
        <f t="shared" si="229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8"/>
        <v>4.2466666666666666E-2</v>
      </c>
      <c r="P3636" s="7">
        <f t="shared" si="226"/>
        <v>176.94444444444446</v>
      </c>
      <c r="Q3636" t="s">
        <v>8324</v>
      </c>
      <c r="R3636" t="s">
        <v>8359</v>
      </c>
      <c r="S3636" s="12">
        <f t="shared" si="227"/>
        <v>42700.916365740741</v>
      </c>
      <c r="T3636" s="12">
        <f t="shared" si="229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8"/>
        <v>0.36457142857142855</v>
      </c>
      <c r="P3637" s="7">
        <f t="shared" si="226"/>
        <v>127.6</v>
      </c>
      <c r="Q3637" t="s">
        <v>8324</v>
      </c>
      <c r="R3637" t="s">
        <v>8359</v>
      </c>
      <c r="S3637" s="12">
        <f t="shared" si="227"/>
        <v>42450.63282407407</v>
      </c>
      <c r="T3637" s="12">
        <f t="shared" si="229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8"/>
        <v>0</v>
      </c>
      <c r="P3638" s="7">
        <f t="shared" si="226"/>
        <v>0</v>
      </c>
      <c r="Q3638" t="s">
        <v>8324</v>
      </c>
      <c r="R3638" t="s">
        <v>8359</v>
      </c>
      <c r="S3638" s="12">
        <f t="shared" si="227"/>
        <v>42226.444780092599</v>
      </c>
      <c r="T3638" s="12">
        <f t="shared" si="229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8"/>
        <v>0.30866666666666664</v>
      </c>
      <c r="P3639" s="7">
        <f t="shared" si="226"/>
        <v>66.142857142857139</v>
      </c>
      <c r="Q3639" t="s">
        <v>8324</v>
      </c>
      <c r="R3639" t="s">
        <v>8359</v>
      </c>
      <c r="S3639" s="12">
        <f t="shared" si="227"/>
        <v>41975.450636574074</v>
      </c>
      <c r="T3639" s="12">
        <f t="shared" si="229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8"/>
        <v>6.545454545454546E-2</v>
      </c>
      <c r="P3640" s="7">
        <f t="shared" si="226"/>
        <v>108</v>
      </c>
      <c r="Q3640" t="s">
        <v>8324</v>
      </c>
      <c r="R3640" t="s">
        <v>8359</v>
      </c>
      <c r="S3640" s="12">
        <f t="shared" si="227"/>
        <v>42053.422824074078</v>
      </c>
      <c r="T3640" s="12">
        <f t="shared" si="229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8"/>
        <v>4.0000000000000003E-5</v>
      </c>
      <c r="P3641" s="7">
        <f t="shared" si="226"/>
        <v>1</v>
      </c>
      <c r="Q3641" t="s">
        <v>8324</v>
      </c>
      <c r="R3641" t="s">
        <v>8359</v>
      </c>
      <c r="S3641" s="12">
        <f t="shared" si="227"/>
        <v>42590.427152777775</v>
      </c>
      <c r="T3641" s="12">
        <f t="shared" si="229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8"/>
        <v>5.5E-2</v>
      </c>
      <c r="P3642" s="7">
        <f t="shared" si="226"/>
        <v>18.333333333333332</v>
      </c>
      <c r="Q3642" t="s">
        <v>8324</v>
      </c>
      <c r="R3642" t="s">
        <v>8359</v>
      </c>
      <c r="S3642" s="12">
        <f t="shared" si="227"/>
        <v>42104.531597222223</v>
      </c>
      <c r="T3642" s="12">
        <f t="shared" si="229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8"/>
        <v>0</v>
      </c>
      <c r="P3643" s="7">
        <f t="shared" si="226"/>
        <v>0</v>
      </c>
      <c r="Q3643" t="s">
        <v>8324</v>
      </c>
      <c r="R3643" t="s">
        <v>8359</v>
      </c>
      <c r="S3643" s="12">
        <f t="shared" si="227"/>
        <v>41899.377071759263</v>
      </c>
      <c r="T3643" s="12">
        <f t="shared" si="229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8"/>
        <v>2.1428571428571429E-2</v>
      </c>
      <c r="P3644" s="7">
        <f t="shared" si="226"/>
        <v>7.5</v>
      </c>
      <c r="Q3644" t="s">
        <v>8324</v>
      </c>
      <c r="R3644" t="s">
        <v>8359</v>
      </c>
      <c r="S3644" s="12">
        <f t="shared" si="227"/>
        <v>42297.566284722227</v>
      </c>
      <c r="T3644" s="12">
        <f t="shared" si="229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8"/>
        <v>0</v>
      </c>
      <c r="P3645" s="7">
        <f t="shared" si="226"/>
        <v>0</v>
      </c>
      <c r="Q3645" t="s">
        <v>8324</v>
      </c>
      <c r="R3645" t="s">
        <v>8359</v>
      </c>
      <c r="S3645" s="12">
        <f t="shared" si="227"/>
        <v>42284.893969907411</v>
      </c>
      <c r="T3645" s="12">
        <f t="shared" si="229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8"/>
        <v>0.16420000000000001</v>
      </c>
      <c r="P3646" s="7">
        <f t="shared" si="226"/>
        <v>68.416666666666671</v>
      </c>
      <c r="Q3646" t="s">
        <v>8324</v>
      </c>
      <c r="R3646" t="s">
        <v>8359</v>
      </c>
      <c r="S3646" s="12">
        <f t="shared" si="227"/>
        <v>42408.991747685184</v>
      </c>
      <c r="T3646" s="12">
        <f t="shared" si="229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8"/>
        <v>1E-3</v>
      </c>
      <c r="P3647" s="7">
        <f t="shared" si="226"/>
        <v>1</v>
      </c>
      <c r="Q3647" t="s">
        <v>8324</v>
      </c>
      <c r="R3647" t="s">
        <v>8359</v>
      </c>
      <c r="S3647" s="12">
        <f t="shared" si="227"/>
        <v>42665.720347222217</v>
      </c>
      <c r="T3647" s="12">
        <f t="shared" si="229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8"/>
        <v>4.8099999999999997E-2</v>
      </c>
      <c r="P3648" s="7">
        <f t="shared" si="226"/>
        <v>60.125</v>
      </c>
      <c r="Q3648" t="s">
        <v>8324</v>
      </c>
      <c r="R3648" t="s">
        <v>8359</v>
      </c>
      <c r="S3648" s="12">
        <f t="shared" si="227"/>
        <v>42140.171319444446</v>
      </c>
      <c r="T3648" s="12">
        <f t="shared" si="229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8"/>
        <v>0.06</v>
      </c>
      <c r="P3649" s="7">
        <f t="shared" ref="P3649:P3712" si="230">IFERROR(E3649/L3649,0)</f>
        <v>15</v>
      </c>
      <c r="Q3649" t="s">
        <v>8324</v>
      </c>
      <c r="R3649" t="s">
        <v>8359</v>
      </c>
      <c r="S3649" s="12">
        <f t="shared" si="227"/>
        <v>42598.499155092592</v>
      </c>
      <c r="T3649" s="12">
        <f t="shared" si="229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8"/>
        <v>1.003825</v>
      </c>
      <c r="P3650" s="7">
        <f t="shared" si="230"/>
        <v>550.04109589041093</v>
      </c>
      <c r="Q3650" t="s">
        <v>8324</v>
      </c>
      <c r="R3650" t="s">
        <v>8359</v>
      </c>
      <c r="S3650" s="12">
        <f t="shared" si="227"/>
        <v>41887.042187500003</v>
      </c>
      <c r="T3650" s="12">
        <f t="shared" si="229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7">
        <f t="shared" si="230"/>
        <v>97.5</v>
      </c>
      <c r="Q3651" t="s">
        <v>8324</v>
      </c>
      <c r="R3651" t="s">
        <v>8325</v>
      </c>
      <c r="S3651" s="12">
        <f t="shared" ref="S3651:T3714" si="231">(((J3651/60)/60)/24)+DATE(1970,1,1)+(-6/24)</f>
        <v>41780.462893518517</v>
      </c>
      <c r="T3651" s="12">
        <f t="shared" si="229"/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30"/>
        <v>29.411764705882351</v>
      </c>
      <c r="Q3652" t="s">
        <v>8324</v>
      </c>
      <c r="R3652" t="s">
        <v>8325</v>
      </c>
      <c r="S3652" s="12">
        <f t="shared" si="231"/>
        <v>42381.228981481487</v>
      </c>
      <c r="T3652" s="12">
        <f t="shared" si="229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30"/>
        <v>57.777777777777779</v>
      </c>
      <c r="Q3653" t="s">
        <v>8324</v>
      </c>
      <c r="R3653" t="s">
        <v>8325</v>
      </c>
      <c r="S3653" s="12">
        <f t="shared" si="231"/>
        <v>41828.396319444444</v>
      </c>
      <c r="T3653" s="12">
        <f t="shared" si="229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30"/>
        <v>44.235294117647058</v>
      </c>
      <c r="Q3654" t="s">
        <v>8324</v>
      </c>
      <c r="R3654" t="s">
        <v>8325</v>
      </c>
      <c r="S3654" s="12">
        <f t="shared" si="231"/>
        <v>42596.394699074073</v>
      </c>
      <c r="T3654" s="12">
        <f t="shared" si="229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ref="O3655:O3718" si="232">(E3655/D3655)</f>
        <v>1.0049999999999999</v>
      </c>
      <c r="P3655" s="7">
        <f t="shared" si="230"/>
        <v>60.909090909090907</v>
      </c>
      <c r="Q3655" t="s">
        <v>8324</v>
      </c>
      <c r="R3655" t="s">
        <v>8325</v>
      </c>
      <c r="S3655" s="12">
        <f t="shared" si="231"/>
        <v>42191.113506944443</v>
      </c>
      <c r="T3655" s="12">
        <f t="shared" si="229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2"/>
        <v>1.744</v>
      </c>
      <c r="P3656" s="7">
        <f t="shared" si="230"/>
        <v>68.84210526315789</v>
      </c>
      <c r="Q3656" t="s">
        <v>8324</v>
      </c>
      <c r="R3656" t="s">
        <v>8325</v>
      </c>
      <c r="S3656" s="12">
        <f t="shared" si="231"/>
        <v>42440.166504629626</v>
      </c>
      <c r="T3656" s="12">
        <f t="shared" si="229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2"/>
        <v>1.1626000000000001</v>
      </c>
      <c r="P3657" s="7">
        <f t="shared" si="230"/>
        <v>73.582278481012665</v>
      </c>
      <c r="Q3657" t="s">
        <v>8324</v>
      </c>
      <c r="R3657" t="s">
        <v>8325</v>
      </c>
      <c r="S3657" s="12">
        <f t="shared" si="231"/>
        <v>42173.553217592591</v>
      </c>
      <c r="T3657" s="12">
        <f t="shared" ref="T3657:T3720" si="233">(((I3657/60)/60)/24)+DATE(1970,1,1)+(-6/24)</f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2"/>
        <v>1.0582</v>
      </c>
      <c r="P3658" s="7">
        <f t="shared" si="230"/>
        <v>115.02173913043478</v>
      </c>
      <c r="Q3658" t="s">
        <v>8324</v>
      </c>
      <c r="R3658" t="s">
        <v>8325</v>
      </c>
      <c r="S3658" s="12">
        <f t="shared" si="231"/>
        <v>42737.660138888896</v>
      </c>
      <c r="T3658" s="12">
        <f t="shared" si="233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2"/>
        <v>1.1074999999999999</v>
      </c>
      <c r="P3659" s="7">
        <f t="shared" si="230"/>
        <v>110.75</v>
      </c>
      <c r="Q3659" t="s">
        <v>8324</v>
      </c>
      <c r="R3659" t="s">
        <v>8325</v>
      </c>
      <c r="S3659" s="12">
        <f t="shared" si="231"/>
        <v>42499.379849537043</v>
      </c>
      <c r="T3659" s="12">
        <f t="shared" si="233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2"/>
        <v>1.0066666666666666</v>
      </c>
      <c r="P3660" s="7">
        <f t="shared" si="230"/>
        <v>75.5</v>
      </c>
      <c r="Q3660" t="s">
        <v>8324</v>
      </c>
      <c r="R3660" t="s">
        <v>8325</v>
      </c>
      <c r="S3660" s="12">
        <f t="shared" si="231"/>
        <v>41775.608564814815</v>
      </c>
      <c r="T3660" s="12">
        <f t="shared" si="233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2"/>
        <v>1.0203333333333333</v>
      </c>
      <c r="P3661" s="7">
        <f t="shared" si="230"/>
        <v>235.46153846153845</v>
      </c>
      <c r="Q3661" t="s">
        <v>8324</v>
      </c>
      <c r="R3661" t="s">
        <v>8325</v>
      </c>
      <c r="S3661" s="12">
        <f t="shared" si="231"/>
        <v>42055.027199074073</v>
      </c>
      <c r="T3661" s="12">
        <f t="shared" si="233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2"/>
        <v>1</v>
      </c>
      <c r="P3662" s="7">
        <f t="shared" si="230"/>
        <v>11.363636363636363</v>
      </c>
      <c r="Q3662" t="s">
        <v>8324</v>
      </c>
      <c r="R3662" t="s">
        <v>8325</v>
      </c>
      <c r="S3662" s="12">
        <f t="shared" si="231"/>
        <v>41971.631076388891</v>
      </c>
      <c r="T3662" s="12">
        <f t="shared" si="233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2"/>
        <v>1.1100000000000001</v>
      </c>
      <c r="P3663" s="7">
        <f t="shared" si="230"/>
        <v>92.5</v>
      </c>
      <c r="Q3663" t="s">
        <v>8324</v>
      </c>
      <c r="R3663" t="s">
        <v>8325</v>
      </c>
      <c r="S3663" s="12">
        <f t="shared" si="231"/>
        <v>42447.646666666667</v>
      </c>
      <c r="T3663" s="12">
        <f t="shared" si="233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2"/>
        <v>1.0142500000000001</v>
      </c>
      <c r="P3664" s="7">
        <f t="shared" si="230"/>
        <v>202.85</v>
      </c>
      <c r="Q3664" t="s">
        <v>8324</v>
      </c>
      <c r="R3664" t="s">
        <v>8325</v>
      </c>
      <c r="S3664" s="12">
        <f t="shared" si="231"/>
        <v>42063.970069444447</v>
      </c>
      <c r="T3664" s="12">
        <f t="shared" si="233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2"/>
        <v>1.04</v>
      </c>
      <c r="P3665" s="7">
        <f t="shared" si="230"/>
        <v>26</v>
      </c>
      <c r="Q3665" t="s">
        <v>8324</v>
      </c>
      <c r="R3665" t="s">
        <v>8325</v>
      </c>
      <c r="S3665" s="12">
        <f t="shared" si="231"/>
        <v>42665.201736111107</v>
      </c>
      <c r="T3665" s="12">
        <f t="shared" si="233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2"/>
        <v>1.09375</v>
      </c>
      <c r="P3666" s="7">
        <f t="shared" si="230"/>
        <v>46.05263157894737</v>
      </c>
      <c r="Q3666" t="s">
        <v>8324</v>
      </c>
      <c r="R3666" t="s">
        <v>8325</v>
      </c>
      <c r="S3666" s="12">
        <f t="shared" si="231"/>
        <v>42522.998715277776</v>
      </c>
      <c r="T3666" s="12">
        <f t="shared" si="233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2"/>
        <v>1.1516129032258065</v>
      </c>
      <c r="P3667" s="7">
        <f t="shared" si="230"/>
        <v>51</v>
      </c>
      <c r="Q3667" t="s">
        <v>8324</v>
      </c>
      <c r="R3667" t="s">
        <v>8325</v>
      </c>
      <c r="S3667" s="12">
        <f t="shared" si="231"/>
        <v>42294.558124999996</v>
      </c>
      <c r="T3667" s="12">
        <f t="shared" si="233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2"/>
        <v>1</v>
      </c>
      <c r="P3668" s="7">
        <f t="shared" si="230"/>
        <v>31.578947368421051</v>
      </c>
      <c r="Q3668" t="s">
        <v>8324</v>
      </c>
      <c r="R3668" t="s">
        <v>8325</v>
      </c>
      <c r="S3668" s="12">
        <f t="shared" si="231"/>
        <v>41822.65488425926</v>
      </c>
      <c r="T3668" s="12">
        <f t="shared" si="233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2"/>
        <v>1.0317033333333334</v>
      </c>
      <c r="P3669" s="7">
        <f t="shared" si="230"/>
        <v>53.363965517241382</v>
      </c>
      <c r="Q3669" t="s">
        <v>8324</v>
      </c>
      <c r="R3669" t="s">
        <v>8325</v>
      </c>
      <c r="S3669" s="12">
        <f t="shared" si="231"/>
        <v>42173.720127314817</v>
      </c>
      <c r="T3669" s="12">
        <f t="shared" si="233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2"/>
        <v>1.0349999999999999</v>
      </c>
      <c r="P3670" s="7">
        <f t="shared" si="230"/>
        <v>36.964285714285715</v>
      </c>
      <c r="Q3670" t="s">
        <v>8324</v>
      </c>
      <c r="R3670" t="s">
        <v>8325</v>
      </c>
      <c r="S3670" s="12">
        <f t="shared" si="231"/>
        <v>42185.306157407409</v>
      </c>
      <c r="T3670" s="12">
        <f t="shared" si="233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2"/>
        <v>1.3819999999999999</v>
      </c>
      <c r="P3671" s="7">
        <f t="shared" si="230"/>
        <v>81.294117647058826</v>
      </c>
      <c r="Q3671" t="s">
        <v>8324</v>
      </c>
      <c r="R3671" t="s">
        <v>8325</v>
      </c>
      <c r="S3671" s="12">
        <f t="shared" si="231"/>
        <v>42136.425196759257</v>
      </c>
      <c r="T3671" s="12">
        <f t="shared" si="233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2"/>
        <v>1.0954545454545455</v>
      </c>
      <c r="P3672" s="7">
        <f t="shared" si="230"/>
        <v>20.083333333333332</v>
      </c>
      <c r="Q3672" t="s">
        <v>8324</v>
      </c>
      <c r="R3672" t="s">
        <v>8325</v>
      </c>
      <c r="S3672" s="12">
        <f t="shared" si="231"/>
        <v>42142.264016203699</v>
      </c>
      <c r="T3672" s="12">
        <f t="shared" si="233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2"/>
        <v>1.0085714285714287</v>
      </c>
      <c r="P3673" s="7">
        <f t="shared" si="230"/>
        <v>88.25</v>
      </c>
      <c r="Q3673" t="s">
        <v>8324</v>
      </c>
      <c r="R3673" t="s">
        <v>8325</v>
      </c>
      <c r="S3673" s="12">
        <f t="shared" si="231"/>
        <v>41820.37809027778</v>
      </c>
      <c r="T3673" s="12">
        <f t="shared" si="233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2"/>
        <v>1.0153333333333334</v>
      </c>
      <c r="P3674" s="7">
        <f t="shared" si="230"/>
        <v>53.438596491228068</v>
      </c>
      <c r="Q3674" t="s">
        <v>8324</v>
      </c>
      <c r="R3674" t="s">
        <v>8325</v>
      </c>
      <c r="S3674" s="12">
        <f t="shared" si="231"/>
        <v>41878.696574074071</v>
      </c>
      <c r="T3674" s="12">
        <f t="shared" si="233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2"/>
        <v>1.13625</v>
      </c>
      <c r="P3675" s="7">
        <f t="shared" si="230"/>
        <v>39.868421052631582</v>
      </c>
      <c r="Q3675" t="s">
        <v>8324</v>
      </c>
      <c r="R3675" t="s">
        <v>8325</v>
      </c>
      <c r="S3675" s="12">
        <f t="shared" si="231"/>
        <v>41914.045104166667</v>
      </c>
      <c r="T3675" s="12">
        <f t="shared" si="233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2"/>
        <v>1</v>
      </c>
      <c r="P3676" s="7">
        <f t="shared" si="230"/>
        <v>145.16129032258064</v>
      </c>
      <c r="Q3676" t="s">
        <v>8324</v>
      </c>
      <c r="R3676" t="s">
        <v>8325</v>
      </c>
      <c r="S3676" s="12">
        <f t="shared" si="231"/>
        <v>42556.623020833329</v>
      </c>
      <c r="T3676" s="12">
        <f t="shared" si="233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2"/>
        <v>1.4</v>
      </c>
      <c r="P3677" s="7">
        <f t="shared" si="230"/>
        <v>23.333333333333332</v>
      </c>
      <c r="Q3677" t="s">
        <v>8324</v>
      </c>
      <c r="R3677" t="s">
        <v>8325</v>
      </c>
      <c r="S3677" s="12">
        <f t="shared" si="231"/>
        <v>42493.347013888888</v>
      </c>
      <c r="T3677" s="12">
        <f t="shared" si="233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2"/>
        <v>1.2875000000000001</v>
      </c>
      <c r="P3678" s="7">
        <f t="shared" si="230"/>
        <v>64.375</v>
      </c>
      <c r="Q3678" t="s">
        <v>8324</v>
      </c>
      <c r="R3678" t="s">
        <v>8325</v>
      </c>
      <c r="S3678" s="12">
        <f t="shared" si="231"/>
        <v>41876.565787037034</v>
      </c>
      <c r="T3678" s="12">
        <f t="shared" si="233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2"/>
        <v>1.0290416666666666</v>
      </c>
      <c r="P3679" s="7">
        <f t="shared" si="230"/>
        <v>62.052763819095475</v>
      </c>
      <c r="Q3679" t="s">
        <v>8324</v>
      </c>
      <c r="R3679" t="s">
        <v>8325</v>
      </c>
      <c r="S3679" s="12">
        <f t="shared" si="231"/>
        <v>41802.324282407404</v>
      </c>
      <c r="T3679" s="12">
        <f t="shared" si="233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2"/>
        <v>1.0249999999999999</v>
      </c>
      <c r="P3680" s="7">
        <f t="shared" si="230"/>
        <v>66.129032258064512</v>
      </c>
      <c r="Q3680" t="s">
        <v>8324</v>
      </c>
      <c r="R3680" t="s">
        <v>8325</v>
      </c>
      <c r="S3680" s="12">
        <f t="shared" si="231"/>
        <v>42120.281226851846</v>
      </c>
      <c r="T3680" s="12">
        <f t="shared" si="233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2"/>
        <v>1.101</v>
      </c>
      <c r="P3681" s="7">
        <f t="shared" si="230"/>
        <v>73.400000000000006</v>
      </c>
      <c r="Q3681" t="s">
        <v>8324</v>
      </c>
      <c r="R3681" t="s">
        <v>8325</v>
      </c>
      <c r="S3681" s="12">
        <f t="shared" si="231"/>
        <v>41786.511354166665</v>
      </c>
      <c r="T3681" s="12">
        <f t="shared" si="233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2"/>
        <v>1.1276666666666666</v>
      </c>
      <c r="P3682" s="7">
        <f t="shared" si="230"/>
        <v>99.5</v>
      </c>
      <c r="Q3682" t="s">
        <v>8324</v>
      </c>
      <c r="R3682" t="s">
        <v>8325</v>
      </c>
      <c r="S3682" s="12">
        <f t="shared" si="231"/>
        <v>42627.204097222217</v>
      </c>
      <c r="T3682" s="12">
        <f t="shared" si="233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2"/>
        <v>1.119</v>
      </c>
      <c r="P3683" s="7">
        <f t="shared" si="230"/>
        <v>62.166666666666664</v>
      </c>
      <c r="Q3683" t="s">
        <v>8324</v>
      </c>
      <c r="R3683" t="s">
        <v>8325</v>
      </c>
      <c r="S3683" s="12">
        <f t="shared" si="231"/>
        <v>42374.401504629626</v>
      </c>
      <c r="T3683" s="12">
        <f t="shared" si="233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2"/>
        <v>1.3919999999999999</v>
      </c>
      <c r="P3684" s="7">
        <f t="shared" si="230"/>
        <v>62.328358208955223</v>
      </c>
      <c r="Q3684" t="s">
        <v>8324</v>
      </c>
      <c r="R3684" t="s">
        <v>8325</v>
      </c>
      <c r="S3684" s="12">
        <f t="shared" si="231"/>
        <v>41772.435393518521</v>
      </c>
      <c r="T3684" s="12">
        <f t="shared" si="233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2"/>
        <v>1.1085714285714285</v>
      </c>
      <c r="P3685" s="7">
        <f t="shared" si="230"/>
        <v>58.787878787878789</v>
      </c>
      <c r="Q3685" t="s">
        <v>8324</v>
      </c>
      <c r="R3685" t="s">
        <v>8325</v>
      </c>
      <c r="S3685" s="12">
        <f t="shared" si="231"/>
        <v>42632.866851851853</v>
      </c>
      <c r="T3685" s="12">
        <f t="shared" si="233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2"/>
        <v>1.3906666666666667</v>
      </c>
      <c r="P3686" s="7">
        <f t="shared" si="230"/>
        <v>45.347826086956523</v>
      </c>
      <c r="Q3686" t="s">
        <v>8324</v>
      </c>
      <c r="R3686" t="s">
        <v>8325</v>
      </c>
      <c r="S3686" s="12">
        <f t="shared" si="231"/>
        <v>42218.930393518516</v>
      </c>
      <c r="T3686" s="12">
        <f t="shared" si="233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2"/>
        <v>1.0569999999999999</v>
      </c>
      <c r="P3687" s="7">
        <f t="shared" si="230"/>
        <v>41.944444444444443</v>
      </c>
      <c r="Q3687" t="s">
        <v>8324</v>
      </c>
      <c r="R3687" t="s">
        <v>8325</v>
      </c>
      <c r="S3687" s="12">
        <f t="shared" si="231"/>
        <v>41753.343275462961</v>
      </c>
      <c r="T3687" s="12">
        <f t="shared" si="233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2"/>
        <v>1.0142857142857142</v>
      </c>
      <c r="P3688" s="7">
        <f t="shared" si="230"/>
        <v>59.166666666666664</v>
      </c>
      <c r="Q3688" t="s">
        <v>8324</v>
      </c>
      <c r="R3688" t="s">
        <v>8325</v>
      </c>
      <c r="S3688" s="12">
        <f t="shared" si="231"/>
        <v>42230.412731481483</v>
      </c>
      <c r="T3688" s="12">
        <f t="shared" si="233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2"/>
        <v>1.0024500000000001</v>
      </c>
      <c r="P3689" s="7">
        <f t="shared" si="230"/>
        <v>200.49</v>
      </c>
      <c r="Q3689" t="s">
        <v>8324</v>
      </c>
      <c r="R3689" t="s">
        <v>8325</v>
      </c>
      <c r="S3689" s="12">
        <f t="shared" si="231"/>
        <v>41786.968229166669</v>
      </c>
      <c r="T3689" s="12">
        <f t="shared" si="233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2"/>
        <v>1.0916666666666666</v>
      </c>
      <c r="P3690" s="7">
        <f t="shared" si="230"/>
        <v>83.974358974358978</v>
      </c>
      <c r="Q3690" t="s">
        <v>8324</v>
      </c>
      <c r="R3690" t="s">
        <v>8325</v>
      </c>
      <c r="S3690" s="12">
        <f t="shared" si="231"/>
        <v>41829.537083333329</v>
      </c>
      <c r="T3690" s="12">
        <f t="shared" si="233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2"/>
        <v>1.1833333333333333</v>
      </c>
      <c r="P3691" s="7">
        <f t="shared" si="230"/>
        <v>57.258064516129032</v>
      </c>
      <c r="Q3691" t="s">
        <v>8324</v>
      </c>
      <c r="R3691" t="s">
        <v>8325</v>
      </c>
      <c r="S3691" s="12">
        <f t="shared" si="231"/>
        <v>42147.576840277776</v>
      </c>
      <c r="T3691" s="12">
        <f t="shared" si="233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2"/>
        <v>1.2</v>
      </c>
      <c r="P3692" s="7">
        <f t="shared" si="230"/>
        <v>58.064516129032256</v>
      </c>
      <c r="Q3692" t="s">
        <v>8324</v>
      </c>
      <c r="R3692" t="s">
        <v>8325</v>
      </c>
      <c r="S3692" s="12">
        <f t="shared" si="231"/>
        <v>41940.348182870373</v>
      </c>
      <c r="T3692" s="12">
        <f t="shared" si="233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2"/>
        <v>1.2796000000000001</v>
      </c>
      <c r="P3693" s="7">
        <f t="shared" si="230"/>
        <v>186.80291970802921</v>
      </c>
      <c r="Q3693" t="s">
        <v>8324</v>
      </c>
      <c r="R3693" t="s">
        <v>8325</v>
      </c>
      <c r="S3693" s="12">
        <f t="shared" si="231"/>
        <v>42020.450567129628</v>
      </c>
      <c r="T3693" s="12">
        <f t="shared" si="233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2"/>
        <v>1.26</v>
      </c>
      <c r="P3694" s="7">
        <f t="shared" si="230"/>
        <v>74.117647058823536</v>
      </c>
      <c r="Q3694" t="s">
        <v>8324</v>
      </c>
      <c r="R3694" t="s">
        <v>8325</v>
      </c>
      <c r="S3694" s="12">
        <f t="shared" si="231"/>
        <v>41891.71503472222</v>
      </c>
      <c r="T3694" s="12">
        <f t="shared" si="233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2"/>
        <v>1.2912912912912913</v>
      </c>
      <c r="P3695" s="7">
        <f t="shared" si="230"/>
        <v>30.714285714285715</v>
      </c>
      <c r="Q3695" t="s">
        <v>8324</v>
      </c>
      <c r="R3695" t="s">
        <v>8325</v>
      </c>
      <c r="S3695" s="12">
        <f t="shared" si="231"/>
        <v>42308.941307870366</v>
      </c>
      <c r="T3695" s="12">
        <f t="shared" si="233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2"/>
        <v>1.0742857142857143</v>
      </c>
      <c r="P3696" s="7">
        <f t="shared" si="230"/>
        <v>62.666666666666664</v>
      </c>
      <c r="Q3696" t="s">
        <v>8324</v>
      </c>
      <c r="R3696" t="s">
        <v>8325</v>
      </c>
      <c r="S3696" s="12">
        <f t="shared" si="231"/>
        <v>42489.883877314816</v>
      </c>
      <c r="T3696" s="12">
        <f t="shared" si="233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2"/>
        <v>1.00125</v>
      </c>
      <c r="P3697" s="7">
        <f t="shared" si="230"/>
        <v>121.36363636363636</v>
      </c>
      <c r="Q3697" t="s">
        <v>8324</v>
      </c>
      <c r="R3697" t="s">
        <v>8325</v>
      </c>
      <c r="S3697" s="12">
        <f t="shared" si="231"/>
        <v>41995.620486111111</v>
      </c>
      <c r="T3697" s="12">
        <f t="shared" si="233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2"/>
        <v>1.55</v>
      </c>
      <c r="P3698" s="7">
        <f t="shared" si="230"/>
        <v>39.743589743589745</v>
      </c>
      <c r="Q3698" t="s">
        <v>8324</v>
      </c>
      <c r="R3698" t="s">
        <v>8325</v>
      </c>
      <c r="S3698" s="12">
        <f t="shared" si="231"/>
        <v>41988.367083333331</v>
      </c>
      <c r="T3698" s="12">
        <f t="shared" si="233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2"/>
        <v>1.08</v>
      </c>
      <c r="P3699" s="7">
        <f t="shared" si="230"/>
        <v>72</v>
      </c>
      <c r="Q3699" t="s">
        <v>8324</v>
      </c>
      <c r="R3699" t="s">
        <v>8325</v>
      </c>
      <c r="S3699" s="12">
        <f t="shared" si="231"/>
        <v>42479.215833333335</v>
      </c>
      <c r="T3699" s="12">
        <f t="shared" si="233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2"/>
        <v>1.1052</v>
      </c>
      <c r="P3700" s="7">
        <f t="shared" si="230"/>
        <v>40.632352941176471</v>
      </c>
      <c r="Q3700" t="s">
        <v>8324</v>
      </c>
      <c r="R3700" t="s">
        <v>8325</v>
      </c>
      <c r="S3700" s="12">
        <f t="shared" si="231"/>
        <v>42401.556562500002</v>
      </c>
      <c r="T3700" s="12">
        <f t="shared" si="233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2"/>
        <v>1.008</v>
      </c>
      <c r="P3701" s="7">
        <f t="shared" si="230"/>
        <v>63</v>
      </c>
      <c r="Q3701" t="s">
        <v>8324</v>
      </c>
      <c r="R3701" t="s">
        <v>8325</v>
      </c>
      <c r="S3701" s="12">
        <f t="shared" si="231"/>
        <v>41897.352037037039</v>
      </c>
      <c r="T3701" s="12">
        <f t="shared" si="233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2"/>
        <v>1.212</v>
      </c>
      <c r="P3702" s="7">
        <f t="shared" si="230"/>
        <v>33.666666666666664</v>
      </c>
      <c r="Q3702" t="s">
        <v>8324</v>
      </c>
      <c r="R3702" t="s">
        <v>8325</v>
      </c>
      <c r="S3702" s="12">
        <f t="shared" si="231"/>
        <v>41882.335648148146</v>
      </c>
      <c r="T3702" s="12">
        <f t="shared" si="233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2"/>
        <v>1.0033333333333334</v>
      </c>
      <c r="P3703" s="7">
        <f t="shared" si="230"/>
        <v>38.589743589743591</v>
      </c>
      <c r="Q3703" t="s">
        <v>8324</v>
      </c>
      <c r="R3703" t="s">
        <v>8325</v>
      </c>
      <c r="S3703" s="12">
        <f t="shared" si="231"/>
        <v>42129.291585648149</v>
      </c>
      <c r="T3703" s="12">
        <f t="shared" si="233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2"/>
        <v>1.0916666666666666</v>
      </c>
      <c r="P3704" s="7">
        <f t="shared" si="230"/>
        <v>155.95238095238096</v>
      </c>
      <c r="Q3704" t="s">
        <v>8324</v>
      </c>
      <c r="R3704" t="s">
        <v>8325</v>
      </c>
      <c r="S3704" s="12">
        <f t="shared" si="231"/>
        <v>42524.28800925926</v>
      </c>
      <c r="T3704" s="12">
        <f t="shared" si="233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2"/>
        <v>1.2342857142857142</v>
      </c>
      <c r="P3705" s="7">
        <f t="shared" si="230"/>
        <v>43.2</v>
      </c>
      <c r="Q3705" t="s">
        <v>8324</v>
      </c>
      <c r="R3705" t="s">
        <v>8325</v>
      </c>
      <c r="S3705" s="12">
        <f t="shared" si="231"/>
        <v>42556.254490740743</v>
      </c>
      <c r="T3705" s="12">
        <f t="shared" si="233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2"/>
        <v>1.3633666666666666</v>
      </c>
      <c r="P3706" s="7">
        <f t="shared" si="230"/>
        <v>15.148518518518518</v>
      </c>
      <c r="Q3706" t="s">
        <v>8324</v>
      </c>
      <c r="R3706" t="s">
        <v>8325</v>
      </c>
      <c r="S3706" s="12">
        <f t="shared" si="231"/>
        <v>42461.439745370371</v>
      </c>
      <c r="T3706" s="12">
        <f t="shared" si="233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2"/>
        <v>1.0346657233816767</v>
      </c>
      <c r="P3707" s="7">
        <f t="shared" si="230"/>
        <v>83.571428571428569</v>
      </c>
      <c r="Q3707" t="s">
        <v>8324</v>
      </c>
      <c r="R3707" t="s">
        <v>8325</v>
      </c>
      <c r="S3707" s="12">
        <f t="shared" si="231"/>
        <v>41792.292986111112</v>
      </c>
      <c r="T3707" s="12">
        <f t="shared" si="233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2"/>
        <v>1.2133333333333334</v>
      </c>
      <c r="P3708" s="7">
        <f t="shared" si="230"/>
        <v>140</v>
      </c>
      <c r="Q3708" t="s">
        <v>8324</v>
      </c>
      <c r="R3708" t="s">
        <v>8325</v>
      </c>
      <c r="S3708" s="12">
        <f t="shared" si="231"/>
        <v>41879.663761574076</v>
      </c>
      <c r="T3708" s="12">
        <f t="shared" si="233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2"/>
        <v>1.86</v>
      </c>
      <c r="P3709" s="7">
        <f t="shared" si="230"/>
        <v>80.869565217391298</v>
      </c>
      <c r="Q3709" t="s">
        <v>8324</v>
      </c>
      <c r="R3709" t="s">
        <v>8325</v>
      </c>
      <c r="S3709" s="12">
        <f t="shared" si="231"/>
        <v>42551.798356481479</v>
      </c>
      <c r="T3709" s="12">
        <f t="shared" si="233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2"/>
        <v>3</v>
      </c>
      <c r="P3710" s="7">
        <f t="shared" si="230"/>
        <v>53.846153846153847</v>
      </c>
      <c r="Q3710" t="s">
        <v>8324</v>
      </c>
      <c r="R3710" t="s">
        <v>8325</v>
      </c>
      <c r="S3710" s="12">
        <f t="shared" si="231"/>
        <v>41809.892199074071</v>
      </c>
      <c r="T3710" s="12">
        <f t="shared" si="233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2"/>
        <v>1.0825</v>
      </c>
      <c r="P3711" s="7">
        <f t="shared" si="230"/>
        <v>30.928571428571427</v>
      </c>
      <c r="Q3711" t="s">
        <v>8324</v>
      </c>
      <c r="R3711" t="s">
        <v>8325</v>
      </c>
      <c r="S3711" s="12">
        <f t="shared" si="231"/>
        <v>41785.457708333335</v>
      </c>
      <c r="T3711" s="12">
        <f t="shared" si="233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2"/>
        <v>1.4115384615384616</v>
      </c>
      <c r="P3712" s="7">
        <f t="shared" si="230"/>
        <v>67.962962962962962</v>
      </c>
      <c r="Q3712" t="s">
        <v>8324</v>
      </c>
      <c r="R3712" t="s">
        <v>8325</v>
      </c>
      <c r="S3712" s="12">
        <f t="shared" si="231"/>
        <v>42072.326249999998</v>
      </c>
      <c r="T3712" s="12">
        <f t="shared" si="233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2"/>
        <v>1.1399999999999999</v>
      </c>
      <c r="P3713" s="7">
        <f t="shared" ref="P3713:P3776" si="234">IFERROR(E3713/L3713,0)</f>
        <v>27.142857142857142</v>
      </c>
      <c r="Q3713" t="s">
        <v>8324</v>
      </c>
      <c r="R3713" t="s">
        <v>8325</v>
      </c>
      <c r="S3713" s="12">
        <f t="shared" si="231"/>
        <v>41779.474224537036</v>
      </c>
      <c r="T3713" s="12">
        <f t="shared" si="233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2"/>
        <v>1.5373333333333334</v>
      </c>
      <c r="P3714" s="7">
        <f t="shared" si="234"/>
        <v>110.86538461538461</v>
      </c>
      <c r="Q3714" t="s">
        <v>8324</v>
      </c>
      <c r="R3714" t="s">
        <v>8325</v>
      </c>
      <c r="S3714" s="12">
        <f t="shared" si="231"/>
        <v>42133.922071759262</v>
      </c>
      <c r="T3714" s="12">
        <f t="shared" si="233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7">
        <f t="shared" si="234"/>
        <v>106.84210526315789</v>
      </c>
      <c r="Q3715" t="s">
        <v>8324</v>
      </c>
      <c r="R3715" t="s">
        <v>8325</v>
      </c>
      <c r="S3715" s="12">
        <f t="shared" ref="S3715:T3778" si="235">(((J3715/60)/60)/24)+DATE(1970,1,1)+(-6/24)</f>
        <v>42505.488032407404</v>
      </c>
      <c r="T3715" s="12">
        <f t="shared" si="233"/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4"/>
        <v>105.51546391752578</v>
      </c>
      <c r="Q3716" t="s">
        <v>8324</v>
      </c>
      <c r="R3716" t="s">
        <v>8325</v>
      </c>
      <c r="S3716" s="12">
        <f t="shared" si="235"/>
        <v>42118.306331018524</v>
      </c>
      <c r="T3716" s="12">
        <f t="shared" si="23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4"/>
        <v>132.96296296296296</v>
      </c>
      <c r="Q3717" t="s">
        <v>8324</v>
      </c>
      <c r="R3717" t="s">
        <v>8325</v>
      </c>
      <c r="S3717" s="12">
        <f t="shared" si="235"/>
        <v>42036.745590277773</v>
      </c>
      <c r="T3717" s="12">
        <f t="shared" si="23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4"/>
        <v>51.916666666666664</v>
      </c>
      <c r="Q3718" t="s">
        <v>8324</v>
      </c>
      <c r="R3718" t="s">
        <v>8325</v>
      </c>
      <c r="S3718" s="12">
        <f t="shared" si="235"/>
        <v>42360.637835648144</v>
      </c>
      <c r="T3718" s="12">
        <f t="shared" si="23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ref="O3719:O3782" si="236">(E3719/D3719)</f>
        <v>1.0075000000000001</v>
      </c>
      <c r="P3719" s="7">
        <f t="shared" si="234"/>
        <v>310</v>
      </c>
      <c r="Q3719" t="s">
        <v>8324</v>
      </c>
      <c r="R3719" t="s">
        <v>8325</v>
      </c>
      <c r="S3719" s="12">
        <f t="shared" si="235"/>
        <v>42102.616307870368</v>
      </c>
      <c r="T3719" s="12">
        <f t="shared" si="23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6"/>
        <v>2.3940000000000001</v>
      </c>
      <c r="P3720" s="7">
        <f t="shared" si="234"/>
        <v>26.021739130434781</v>
      </c>
      <c r="Q3720" t="s">
        <v>8324</v>
      </c>
      <c r="R3720" t="s">
        <v>8325</v>
      </c>
      <c r="S3720" s="12">
        <f t="shared" si="235"/>
        <v>42032.466145833328</v>
      </c>
      <c r="T3720" s="12">
        <f t="shared" si="23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6"/>
        <v>2.1</v>
      </c>
      <c r="P3721" s="7">
        <f t="shared" si="234"/>
        <v>105</v>
      </c>
      <c r="Q3721" t="s">
        <v>8324</v>
      </c>
      <c r="R3721" t="s">
        <v>8325</v>
      </c>
      <c r="S3721" s="12">
        <f t="shared" si="235"/>
        <v>42147.479930555557</v>
      </c>
      <c r="T3721" s="12">
        <f t="shared" ref="T3721:T3784" si="237">(((I3721/60)/60)/24)+DATE(1970,1,1)+(-6/24)</f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6"/>
        <v>1.0451515151515152</v>
      </c>
      <c r="P3722" s="7">
        <f t="shared" si="234"/>
        <v>86.224999999999994</v>
      </c>
      <c r="Q3722" t="s">
        <v>8324</v>
      </c>
      <c r="R3722" t="s">
        <v>8325</v>
      </c>
      <c r="S3722" s="12">
        <f t="shared" si="235"/>
        <v>42165.743125000001</v>
      </c>
      <c r="T3722" s="12">
        <f t="shared" si="237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6"/>
        <v>1.008</v>
      </c>
      <c r="P3723" s="7">
        <f t="shared" si="234"/>
        <v>114.54545454545455</v>
      </c>
      <c r="Q3723" t="s">
        <v>8324</v>
      </c>
      <c r="R3723" t="s">
        <v>8325</v>
      </c>
      <c r="S3723" s="12">
        <f t="shared" si="235"/>
        <v>41927.686157407406</v>
      </c>
      <c r="T3723" s="12">
        <f t="shared" si="237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6"/>
        <v>1.1120000000000001</v>
      </c>
      <c r="P3724" s="7">
        <f t="shared" si="234"/>
        <v>47.657142857142858</v>
      </c>
      <c r="Q3724" t="s">
        <v>8324</v>
      </c>
      <c r="R3724" t="s">
        <v>8325</v>
      </c>
      <c r="S3724" s="12">
        <f t="shared" si="235"/>
        <v>42381.421840277777</v>
      </c>
      <c r="T3724" s="12">
        <f t="shared" si="237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6"/>
        <v>1.0204444444444445</v>
      </c>
      <c r="P3725" s="7">
        <f t="shared" si="234"/>
        <v>72.888888888888886</v>
      </c>
      <c r="Q3725" t="s">
        <v>8324</v>
      </c>
      <c r="R3725" t="s">
        <v>8325</v>
      </c>
      <c r="S3725" s="12">
        <f t="shared" si="235"/>
        <v>41943.503032407411</v>
      </c>
      <c r="T3725" s="12">
        <f t="shared" si="237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6"/>
        <v>1.0254767441860466</v>
      </c>
      <c r="P3726" s="7">
        <f t="shared" si="234"/>
        <v>49.545505617977533</v>
      </c>
      <c r="Q3726" t="s">
        <v>8324</v>
      </c>
      <c r="R3726" t="s">
        <v>8325</v>
      </c>
      <c r="S3726" s="12">
        <f t="shared" si="235"/>
        <v>42465.241435185191</v>
      </c>
      <c r="T3726" s="12">
        <f t="shared" si="237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6"/>
        <v>1.27</v>
      </c>
      <c r="P3727" s="7">
        <f t="shared" si="234"/>
        <v>25.4</v>
      </c>
      <c r="Q3727" t="s">
        <v>8324</v>
      </c>
      <c r="R3727" t="s">
        <v>8325</v>
      </c>
      <c r="S3727" s="12">
        <f t="shared" si="235"/>
        <v>42401.695219907408</v>
      </c>
      <c r="T3727" s="12">
        <f t="shared" si="237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6"/>
        <v>3.3870588235294119</v>
      </c>
      <c r="P3728" s="7">
        <f t="shared" si="234"/>
        <v>62.586956521739133</v>
      </c>
      <c r="Q3728" t="s">
        <v>8324</v>
      </c>
      <c r="R3728" t="s">
        <v>8325</v>
      </c>
      <c r="S3728" s="12">
        <f t="shared" si="235"/>
        <v>42461.890868055561</v>
      </c>
      <c r="T3728" s="12">
        <f t="shared" si="237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6"/>
        <v>1.0075000000000001</v>
      </c>
      <c r="P3729" s="7">
        <f t="shared" si="234"/>
        <v>61.060606060606062</v>
      </c>
      <c r="Q3729" t="s">
        <v>8324</v>
      </c>
      <c r="R3729" t="s">
        <v>8325</v>
      </c>
      <c r="S3729" s="12">
        <f t="shared" si="235"/>
        <v>42632.098310185189</v>
      </c>
      <c r="T3729" s="12">
        <f t="shared" si="237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6"/>
        <v>9.3100000000000002E-2</v>
      </c>
      <c r="P3730" s="7">
        <f t="shared" si="234"/>
        <v>60.064516129032256</v>
      </c>
      <c r="Q3730" t="s">
        <v>8324</v>
      </c>
      <c r="R3730" t="s">
        <v>8325</v>
      </c>
      <c r="S3730" s="12">
        <f t="shared" si="235"/>
        <v>42204.921018518522</v>
      </c>
      <c r="T3730" s="12">
        <f t="shared" si="237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6"/>
        <v>7.2400000000000006E-2</v>
      </c>
      <c r="P3731" s="7">
        <f t="shared" si="234"/>
        <v>72.400000000000006</v>
      </c>
      <c r="Q3731" t="s">
        <v>8324</v>
      </c>
      <c r="R3731" t="s">
        <v>8325</v>
      </c>
      <c r="S3731" s="12">
        <f t="shared" si="235"/>
        <v>42040.955000000002</v>
      </c>
      <c r="T3731" s="12">
        <f t="shared" si="237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6"/>
        <v>0.1</v>
      </c>
      <c r="P3732" s="7">
        <f t="shared" si="234"/>
        <v>100</v>
      </c>
      <c r="Q3732" t="s">
        <v>8324</v>
      </c>
      <c r="R3732" t="s">
        <v>8325</v>
      </c>
      <c r="S3732" s="12">
        <f t="shared" si="235"/>
        <v>42203.427766203706</v>
      </c>
      <c r="T3732" s="12">
        <f t="shared" si="237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6"/>
        <v>0.11272727272727273</v>
      </c>
      <c r="P3733" s="7">
        <f t="shared" si="234"/>
        <v>51.666666666666664</v>
      </c>
      <c r="Q3733" t="s">
        <v>8324</v>
      </c>
      <c r="R3733" t="s">
        <v>8325</v>
      </c>
      <c r="S3733" s="12">
        <f t="shared" si="235"/>
        <v>41983.502847222218</v>
      </c>
      <c r="T3733" s="12">
        <f t="shared" si="237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6"/>
        <v>0.15411764705882353</v>
      </c>
      <c r="P3734" s="7">
        <f t="shared" si="234"/>
        <v>32.75</v>
      </c>
      <c r="Q3734" t="s">
        <v>8324</v>
      </c>
      <c r="R3734" t="s">
        <v>8325</v>
      </c>
      <c r="S3734" s="12">
        <f t="shared" si="235"/>
        <v>41968.427465277782</v>
      </c>
      <c r="T3734" s="12">
        <f t="shared" si="237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6"/>
        <v>0</v>
      </c>
      <c r="P3735" s="7">
        <f t="shared" si="234"/>
        <v>0</v>
      </c>
      <c r="Q3735" t="s">
        <v>8324</v>
      </c>
      <c r="R3735" t="s">
        <v>8325</v>
      </c>
      <c r="S3735" s="12">
        <f t="shared" si="235"/>
        <v>42102.774398148147</v>
      </c>
      <c r="T3735" s="12">
        <f t="shared" si="237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6"/>
        <v>0.28466666666666668</v>
      </c>
      <c r="P3736" s="7">
        <f t="shared" si="234"/>
        <v>61</v>
      </c>
      <c r="Q3736" t="s">
        <v>8324</v>
      </c>
      <c r="R3736" t="s">
        <v>8325</v>
      </c>
      <c r="S3736" s="12">
        <f t="shared" si="235"/>
        <v>42089.651574074072</v>
      </c>
      <c r="T3736" s="12">
        <f t="shared" si="237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6"/>
        <v>0.13333333333333333</v>
      </c>
      <c r="P3737" s="7">
        <f t="shared" si="234"/>
        <v>10</v>
      </c>
      <c r="Q3737" t="s">
        <v>8324</v>
      </c>
      <c r="R3737" t="s">
        <v>8325</v>
      </c>
      <c r="S3737" s="12">
        <f t="shared" si="235"/>
        <v>42122.443159722221</v>
      </c>
      <c r="T3737" s="12">
        <f t="shared" si="237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6"/>
        <v>6.6666666666666671E-3</v>
      </c>
      <c r="P3738" s="7">
        <f t="shared" si="234"/>
        <v>10</v>
      </c>
      <c r="Q3738" t="s">
        <v>8324</v>
      </c>
      <c r="R3738" t="s">
        <v>8325</v>
      </c>
      <c r="S3738" s="12">
        <f t="shared" si="235"/>
        <v>42048.461724537032</v>
      </c>
      <c r="T3738" s="12">
        <f t="shared" si="237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6"/>
        <v>0.21428571428571427</v>
      </c>
      <c r="P3739" s="7">
        <f t="shared" si="234"/>
        <v>37.5</v>
      </c>
      <c r="Q3739" t="s">
        <v>8324</v>
      </c>
      <c r="R3739" t="s">
        <v>8325</v>
      </c>
      <c r="S3739" s="12">
        <f t="shared" si="235"/>
        <v>42297.441006944442</v>
      </c>
      <c r="T3739" s="12">
        <f t="shared" si="237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6"/>
        <v>0.18</v>
      </c>
      <c r="P3740" s="7">
        <f t="shared" si="234"/>
        <v>45</v>
      </c>
      <c r="Q3740" t="s">
        <v>8324</v>
      </c>
      <c r="R3740" t="s">
        <v>8325</v>
      </c>
      <c r="S3740" s="12">
        <f t="shared" si="235"/>
        <v>41813.688715277778</v>
      </c>
      <c r="T3740" s="12">
        <f t="shared" si="237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6"/>
        <v>0.20125000000000001</v>
      </c>
      <c r="P3741" s="7">
        <f t="shared" si="234"/>
        <v>100.625</v>
      </c>
      <c r="Q3741" t="s">
        <v>8324</v>
      </c>
      <c r="R3741" t="s">
        <v>8325</v>
      </c>
      <c r="S3741" s="12">
        <f t="shared" si="235"/>
        <v>42548.199861111112</v>
      </c>
      <c r="T3741" s="12">
        <f t="shared" si="237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6"/>
        <v>0.17899999999999999</v>
      </c>
      <c r="P3742" s="7">
        <f t="shared" si="234"/>
        <v>25.571428571428573</v>
      </c>
      <c r="Q3742" t="s">
        <v>8324</v>
      </c>
      <c r="R3742" t="s">
        <v>8325</v>
      </c>
      <c r="S3742" s="12">
        <f t="shared" si="235"/>
        <v>41832.839756944442</v>
      </c>
      <c r="T3742" s="12">
        <f t="shared" si="237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6"/>
        <v>0</v>
      </c>
      <c r="P3743" s="7">
        <f t="shared" si="234"/>
        <v>0</v>
      </c>
      <c r="Q3743" t="s">
        <v>8324</v>
      </c>
      <c r="R3743" t="s">
        <v>8325</v>
      </c>
      <c r="S3743" s="12">
        <f t="shared" si="235"/>
        <v>42325.670717592591</v>
      </c>
      <c r="T3743" s="12">
        <f t="shared" si="237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6"/>
        <v>0.02</v>
      </c>
      <c r="P3744" s="7">
        <f t="shared" si="234"/>
        <v>25</v>
      </c>
      <c r="Q3744" t="s">
        <v>8324</v>
      </c>
      <c r="R3744" t="s">
        <v>8325</v>
      </c>
      <c r="S3744" s="12">
        <f t="shared" si="235"/>
        <v>41857.964629629627</v>
      </c>
      <c r="T3744" s="12">
        <f t="shared" si="237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6"/>
        <v>0</v>
      </c>
      <c r="P3745" s="7">
        <f t="shared" si="234"/>
        <v>0</v>
      </c>
      <c r="Q3745" t="s">
        <v>8324</v>
      </c>
      <c r="R3745" t="s">
        <v>8325</v>
      </c>
      <c r="S3745" s="12">
        <f t="shared" si="235"/>
        <v>41793.460231481484</v>
      </c>
      <c r="T3745" s="12">
        <f t="shared" si="237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6"/>
        <v>0</v>
      </c>
      <c r="P3746" s="7">
        <f t="shared" si="234"/>
        <v>0</v>
      </c>
      <c r="Q3746" t="s">
        <v>8324</v>
      </c>
      <c r="R3746" t="s">
        <v>8325</v>
      </c>
      <c r="S3746" s="12">
        <f t="shared" si="235"/>
        <v>41793.564259259263</v>
      </c>
      <c r="T3746" s="12">
        <f t="shared" si="237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6"/>
        <v>0.1</v>
      </c>
      <c r="P3747" s="7">
        <f t="shared" si="234"/>
        <v>10</v>
      </c>
      <c r="Q3747" t="s">
        <v>8324</v>
      </c>
      <c r="R3747" t="s">
        <v>8325</v>
      </c>
      <c r="S3747" s="12">
        <f t="shared" si="235"/>
        <v>41831.447939814818</v>
      </c>
      <c r="T3747" s="12">
        <f t="shared" si="237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6"/>
        <v>2.3764705882352941E-2</v>
      </c>
      <c r="P3748" s="7">
        <f t="shared" si="234"/>
        <v>202</v>
      </c>
      <c r="Q3748" t="s">
        <v>8324</v>
      </c>
      <c r="R3748" t="s">
        <v>8325</v>
      </c>
      <c r="S3748" s="12">
        <f t="shared" si="235"/>
        <v>42621.139340277776</v>
      </c>
      <c r="T3748" s="12">
        <f t="shared" si="237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6"/>
        <v>0.01</v>
      </c>
      <c r="P3749" s="7">
        <f t="shared" si="234"/>
        <v>25</v>
      </c>
      <c r="Q3749" t="s">
        <v>8324</v>
      </c>
      <c r="R3749" t="s">
        <v>8325</v>
      </c>
      <c r="S3749" s="12">
        <f t="shared" si="235"/>
        <v>42164.049722222218</v>
      </c>
      <c r="T3749" s="12">
        <f t="shared" si="237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6"/>
        <v>1.0351999999999999</v>
      </c>
      <c r="P3750" s="7">
        <f t="shared" si="234"/>
        <v>99.538461538461533</v>
      </c>
      <c r="Q3750" t="s">
        <v>8324</v>
      </c>
      <c r="R3750" t="s">
        <v>8325</v>
      </c>
      <c r="S3750" s="12">
        <f t="shared" si="235"/>
        <v>42395.456435185188</v>
      </c>
      <c r="T3750" s="12">
        <f t="shared" si="237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6"/>
        <v>1.05</v>
      </c>
      <c r="P3751" s="7">
        <f t="shared" si="234"/>
        <v>75</v>
      </c>
      <c r="Q3751" t="s">
        <v>8324</v>
      </c>
      <c r="R3751" t="s">
        <v>8359</v>
      </c>
      <c r="S3751" s="12">
        <f t="shared" si="235"/>
        <v>42457.877175925925</v>
      </c>
      <c r="T3751" s="12">
        <f t="shared" si="237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6"/>
        <v>1.0044999999999999</v>
      </c>
      <c r="P3752" s="7">
        <f t="shared" si="234"/>
        <v>215.25</v>
      </c>
      <c r="Q3752" t="s">
        <v>8324</v>
      </c>
      <c r="R3752" t="s">
        <v>8359</v>
      </c>
      <c r="S3752" s="12">
        <f t="shared" si="235"/>
        <v>42016.731574074074</v>
      </c>
      <c r="T3752" s="12">
        <f t="shared" si="237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6"/>
        <v>1.3260000000000001</v>
      </c>
      <c r="P3753" s="7">
        <f t="shared" si="234"/>
        <v>120.54545454545455</v>
      </c>
      <c r="Q3753" t="s">
        <v>8324</v>
      </c>
      <c r="R3753" t="s">
        <v>8359</v>
      </c>
      <c r="S3753" s="12">
        <f t="shared" si="235"/>
        <v>42402.785567129627</v>
      </c>
      <c r="T3753" s="12">
        <f t="shared" si="237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6"/>
        <v>1.1299999999999999</v>
      </c>
      <c r="P3754" s="7">
        <f t="shared" si="234"/>
        <v>37.666666666666664</v>
      </c>
      <c r="Q3754" t="s">
        <v>8324</v>
      </c>
      <c r="R3754" t="s">
        <v>8359</v>
      </c>
      <c r="S3754" s="12">
        <f t="shared" si="235"/>
        <v>42619.552488425921</v>
      </c>
      <c r="T3754" s="12">
        <f t="shared" si="237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6"/>
        <v>1.0334000000000001</v>
      </c>
      <c r="P3755" s="7">
        <f t="shared" si="234"/>
        <v>172.23333333333332</v>
      </c>
      <c r="Q3755" t="s">
        <v>8324</v>
      </c>
      <c r="R3755" t="s">
        <v>8359</v>
      </c>
      <c r="S3755" s="12">
        <f t="shared" si="235"/>
        <v>42128.574074074073</v>
      </c>
      <c r="T3755" s="12">
        <f t="shared" si="237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6"/>
        <v>1.2</v>
      </c>
      <c r="P3756" s="7">
        <f t="shared" si="234"/>
        <v>111.11111111111111</v>
      </c>
      <c r="Q3756" t="s">
        <v>8324</v>
      </c>
      <c r="R3756" t="s">
        <v>8359</v>
      </c>
      <c r="S3756" s="12">
        <f t="shared" si="235"/>
        <v>41808.631215277775</v>
      </c>
      <c r="T3756" s="12">
        <f t="shared" si="237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6"/>
        <v>1.2963636363636364</v>
      </c>
      <c r="P3757" s="7">
        <f t="shared" si="234"/>
        <v>25.464285714285715</v>
      </c>
      <c r="Q3757" t="s">
        <v>8324</v>
      </c>
      <c r="R3757" t="s">
        <v>8359</v>
      </c>
      <c r="S3757" s="12">
        <f t="shared" si="235"/>
        <v>42445.616979166662</v>
      </c>
      <c r="T3757" s="12">
        <f t="shared" si="237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6"/>
        <v>1.0111111111111111</v>
      </c>
      <c r="P3758" s="7">
        <f t="shared" si="234"/>
        <v>267.64705882352939</v>
      </c>
      <c r="Q3758" t="s">
        <v>8324</v>
      </c>
      <c r="R3758" t="s">
        <v>8359</v>
      </c>
      <c r="S3758" s="12">
        <f t="shared" si="235"/>
        <v>41771.564791666664</v>
      </c>
      <c r="T3758" s="12">
        <f t="shared" si="237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6"/>
        <v>1.0851428571428572</v>
      </c>
      <c r="P3759" s="7">
        <f t="shared" si="234"/>
        <v>75.959999999999994</v>
      </c>
      <c r="Q3759" t="s">
        <v>8324</v>
      </c>
      <c r="R3759" t="s">
        <v>8359</v>
      </c>
      <c r="S3759" s="12">
        <f t="shared" si="235"/>
        <v>41954.600868055553</v>
      </c>
      <c r="T3759" s="12">
        <f t="shared" si="237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6"/>
        <v>1.0233333333333334</v>
      </c>
      <c r="P3760" s="7">
        <f t="shared" si="234"/>
        <v>59.03846153846154</v>
      </c>
      <c r="Q3760" t="s">
        <v>8324</v>
      </c>
      <c r="R3760" t="s">
        <v>8359</v>
      </c>
      <c r="S3760" s="12">
        <f t="shared" si="235"/>
        <v>41747.221504629626</v>
      </c>
      <c r="T3760" s="12">
        <f t="shared" si="237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6"/>
        <v>1.1024425000000002</v>
      </c>
      <c r="P3761" s="7">
        <f t="shared" si="234"/>
        <v>50.111022727272733</v>
      </c>
      <c r="Q3761" t="s">
        <v>8324</v>
      </c>
      <c r="R3761" t="s">
        <v>8359</v>
      </c>
      <c r="S3761" s="12">
        <f t="shared" si="235"/>
        <v>42181.858252314814</v>
      </c>
      <c r="T3761" s="12">
        <f t="shared" si="237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6"/>
        <v>1.010154</v>
      </c>
      <c r="P3762" s="7">
        <f t="shared" si="234"/>
        <v>55.502967032967035</v>
      </c>
      <c r="Q3762" t="s">
        <v>8324</v>
      </c>
      <c r="R3762" t="s">
        <v>8359</v>
      </c>
      <c r="S3762" s="12">
        <f t="shared" si="235"/>
        <v>41739.275300925925</v>
      </c>
      <c r="T3762" s="12">
        <f t="shared" si="237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6"/>
        <v>1</v>
      </c>
      <c r="P3763" s="7">
        <f t="shared" si="234"/>
        <v>166.66666666666666</v>
      </c>
      <c r="Q3763" t="s">
        <v>8324</v>
      </c>
      <c r="R3763" t="s">
        <v>8359</v>
      </c>
      <c r="S3763" s="12">
        <f t="shared" si="235"/>
        <v>42173.216863425929</v>
      </c>
      <c r="T3763" s="12">
        <f t="shared" si="237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6"/>
        <v>1.0624</v>
      </c>
      <c r="P3764" s="7">
        <f t="shared" si="234"/>
        <v>47.428571428571431</v>
      </c>
      <c r="Q3764" t="s">
        <v>8324</v>
      </c>
      <c r="R3764" t="s">
        <v>8359</v>
      </c>
      <c r="S3764" s="12">
        <f t="shared" si="235"/>
        <v>42193.563530092593</v>
      </c>
      <c r="T3764" s="12">
        <f t="shared" si="237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6"/>
        <v>1</v>
      </c>
      <c r="P3765" s="7">
        <f t="shared" si="234"/>
        <v>64.935064935064929</v>
      </c>
      <c r="Q3765" t="s">
        <v>8324</v>
      </c>
      <c r="R3765" t="s">
        <v>8359</v>
      </c>
      <c r="S3765" s="12">
        <f t="shared" si="235"/>
        <v>42065.500300925924</v>
      </c>
      <c r="T3765" s="12">
        <f t="shared" si="237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6"/>
        <v>1</v>
      </c>
      <c r="P3766" s="7">
        <f t="shared" si="234"/>
        <v>55.555555555555557</v>
      </c>
      <c r="Q3766" t="s">
        <v>8324</v>
      </c>
      <c r="R3766" t="s">
        <v>8359</v>
      </c>
      <c r="S3766" s="12">
        <f t="shared" si="235"/>
        <v>42499.592962962968</v>
      </c>
      <c r="T3766" s="12">
        <f t="shared" si="237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6"/>
        <v>1.1345714285714286</v>
      </c>
      <c r="P3767" s="7">
        <f t="shared" si="234"/>
        <v>74.224299065420567</v>
      </c>
      <c r="Q3767" t="s">
        <v>8324</v>
      </c>
      <c r="R3767" t="s">
        <v>8359</v>
      </c>
      <c r="S3767" s="12">
        <f t="shared" si="235"/>
        <v>41820.526412037041</v>
      </c>
      <c r="T3767" s="12">
        <f t="shared" si="237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6"/>
        <v>1.0265010000000001</v>
      </c>
      <c r="P3768" s="7">
        <f t="shared" si="234"/>
        <v>106.9271875</v>
      </c>
      <c r="Q3768" t="s">
        <v>8324</v>
      </c>
      <c r="R3768" t="s">
        <v>8359</v>
      </c>
      <c r="S3768" s="12">
        <f t="shared" si="235"/>
        <v>41787.917187500003</v>
      </c>
      <c r="T3768" s="12">
        <f t="shared" si="237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6"/>
        <v>1.1675</v>
      </c>
      <c r="P3769" s="7">
        <f t="shared" si="234"/>
        <v>41.696428571428569</v>
      </c>
      <c r="Q3769" t="s">
        <v>8324</v>
      </c>
      <c r="R3769" t="s">
        <v>8359</v>
      </c>
      <c r="S3769" s="12">
        <f t="shared" si="235"/>
        <v>42049.769641203704</v>
      </c>
      <c r="T3769" s="12">
        <f t="shared" si="237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6"/>
        <v>1.0765274999999999</v>
      </c>
      <c r="P3770" s="7">
        <f t="shared" si="234"/>
        <v>74.243275862068955</v>
      </c>
      <c r="Q3770" t="s">
        <v>8324</v>
      </c>
      <c r="R3770" t="s">
        <v>8359</v>
      </c>
      <c r="S3770" s="12">
        <f t="shared" si="235"/>
        <v>41772.477893518517</v>
      </c>
      <c r="T3770" s="12">
        <f t="shared" si="237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6"/>
        <v>1</v>
      </c>
      <c r="P3771" s="7">
        <f t="shared" si="234"/>
        <v>73.333333333333329</v>
      </c>
      <c r="Q3771" t="s">
        <v>8324</v>
      </c>
      <c r="R3771" t="s">
        <v>8359</v>
      </c>
      <c r="S3771" s="12">
        <f t="shared" si="235"/>
        <v>42445.348136574074</v>
      </c>
      <c r="T3771" s="12">
        <f t="shared" si="237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6"/>
        <v>1</v>
      </c>
      <c r="P3772" s="7">
        <f t="shared" si="234"/>
        <v>100</v>
      </c>
      <c r="Q3772" t="s">
        <v>8324</v>
      </c>
      <c r="R3772" t="s">
        <v>8359</v>
      </c>
      <c r="S3772" s="12">
        <f t="shared" si="235"/>
        <v>42138.680671296301</v>
      </c>
      <c r="T3772" s="12">
        <f t="shared" si="237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6"/>
        <v>1.46</v>
      </c>
      <c r="P3773" s="7">
        <f t="shared" si="234"/>
        <v>38.421052631578945</v>
      </c>
      <c r="Q3773" t="s">
        <v>8324</v>
      </c>
      <c r="R3773" t="s">
        <v>8359</v>
      </c>
      <c r="S3773" s="12">
        <f t="shared" si="235"/>
        <v>42493.607083333336</v>
      </c>
      <c r="T3773" s="12">
        <f t="shared" si="237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6"/>
        <v>1.1020000000000001</v>
      </c>
      <c r="P3774" s="7">
        <f t="shared" si="234"/>
        <v>166.96969696969697</v>
      </c>
      <c r="Q3774" t="s">
        <v>8324</v>
      </c>
      <c r="R3774" t="s">
        <v>8359</v>
      </c>
      <c r="S3774" s="12">
        <f t="shared" si="235"/>
        <v>42682.366967592592</v>
      </c>
      <c r="T3774" s="12">
        <f t="shared" si="237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6"/>
        <v>1.0820000000000001</v>
      </c>
      <c r="P3775" s="7">
        <f t="shared" si="234"/>
        <v>94.912280701754383</v>
      </c>
      <c r="Q3775" t="s">
        <v>8324</v>
      </c>
      <c r="R3775" t="s">
        <v>8359</v>
      </c>
      <c r="S3775" s="12">
        <f t="shared" si="235"/>
        <v>42655.755173611105</v>
      </c>
      <c r="T3775" s="12">
        <f t="shared" si="237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6"/>
        <v>1</v>
      </c>
      <c r="P3776" s="7">
        <f t="shared" si="234"/>
        <v>100</v>
      </c>
      <c r="Q3776" t="s">
        <v>8324</v>
      </c>
      <c r="R3776" t="s">
        <v>8359</v>
      </c>
      <c r="S3776" s="12">
        <f t="shared" si="235"/>
        <v>42087.542303240742</v>
      </c>
      <c r="T3776" s="12">
        <f t="shared" si="237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6"/>
        <v>1.0024999999999999</v>
      </c>
      <c r="P3777" s="7">
        <f t="shared" ref="P3777:P3840" si="238">IFERROR(E3777/L3777,0)</f>
        <v>143.21428571428572</v>
      </c>
      <c r="Q3777" t="s">
        <v>8324</v>
      </c>
      <c r="R3777" t="s">
        <v>8359</v>
      </c>
      <c r="S3777" s="12">
        <f t="shared" si="235"/>
        <v>42075.692627314813</v>
      </c>
      <c r="T3777" s="12">
        <f t="shared" si="237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6"/>
        <v>1.0671250000000001</v>
      </c>
      <c r="P3778" s="7">
        <f t="shared" si="238"/>
        <v>90.819148936170208</v>
      </c>
      <c r="Q3778" t="s">
        <v>8324</v>
      </c>
      <c r="R3778" t="s">
        <v>8359</v>
      </c>
      <c r="S3778" s="12">
        <f t="shared" si="235"/>
        <v>41814.117800925924</v>
      </c>
      <c r="T3778" s="12">
        <f t="shared" si="237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7">
        <f t="shared" si="238"/>
        <v>48.542372881355931</v>
      </c>
      <c r="Q3779" t="s">
        <v>8324</v>
      </c>
      <c r="R3779" t="s">
        <v>8359</v>
      </c>
      <c r="S3779" s="12">
        <f t="shared" ref="S3779:T3842" si="239">(((J3779/60)/60)/24)+DATE(1970,1,1)+(-6/24)</f>
        <v>41886.861354166671</v>
      </c>
      <c r="T3779" s="12">
        <f t="shared" si="237"/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8"/>
        <v>70.027777777777771</v>
      </c>
      <c r="Q3780" t="s">
        <v>8324</v>
      </c>
      <c r="R3780" t="s">
        <v>8359</v>
      </c>
      <c r="S3780" s="12">
        <f t="shared" si="239"/>
        <v>41989.569212962961</v>
      </c>
      <c r="T3780" s="12">
        <f t="shared" si="237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8"/>
        <v>135.62608695652173</v>
      </c>
      <c r="Q3781" t="s">
        <v>8324</v>
      </c>
      <c r="R3781" t="s">
        <v>8359</v>
      </c>
      <c r="S3781" s="12">
        <f t="shared" si="239"/>
        <v>42425.485416666663</v>
      </c>
      <c r="T3781" s="12">
        <f t="shared" si="237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8"/>
        <v>100</v>
      </c>
      <c r="Q3782" t="s">
        <v>8324</v>
      </c>
      <c r="R3782" t="s">
        <v>8359</v>
      </c>
      <c r="S3782" s="12">
        <f t="shared" si="239"/>
        <v>42165.969733796301</v>
      </c>
      <c r="T3782" s="12">
        <f t="shared" si="237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ref="O3783:O3846" si="240">(E3783/D3783)</f>
        <v>1.0966666666666667</v>
      </c>
      <c r="P3783" s="7">
        <f t="shared" si="238"/>
        <v>94.90384615384616</v>
      </c>
      <c r="Q3783" t="s">
        <v>8324</v>
      </c>
      <c r="R3783" t="s">
        <v>8359</v>
      </c>
      <c r="S3783" s="12">
        <f t="shared" si="239"/>
        <v>41865.632928240739</v>
      </c>
      <c r="T3783" s="12">
        <f t="shared" si="237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40"/>
        <v>1.0175000000000001</v>
      </c>
      <c r="P3784" s="7">
        <f t="shared" si="238"/>
        <v>75.370370370370367</v>
      </c>
      <c r="Q3784" t="s">
        <v>8324</v>
      </c>
      <c r="R3784" t="s">
        <v>8359</v>
      </c>
      <c r="S3784" s="12">
        <f t="shared" si="239"/>
        <v>42546.612233796302</v>
      </c>
      <c r="T3784" s="12">
        <f t="shared" si="237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40"/>
        <v>1.2891666666666666</v>
      </c>
      <c r="P3785" s="7">
        <f t="shared" si="238"/>
        <v>64.458333333333329</v>
      </c>
      <c r="Q3785" t="s">
        <v>8324</v>
      </c>
      <c r="R3785" t="s">
        <v>8359</v>
      </c>
      <c r="S3785" s="12">
        <f t="shared" si="239"/>
        <v>42419.890277777777</v>
      </c>
      <c r="T3785" s="12">
        <f t="shared" ref="T3785:T3848" si="241">(((I3785/60)/60)/24)+DATE(1970,1,1)+(-6/24)</f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40"/>
        <v>1.1499999999999999</v>
      </c>
      <c r="P3786" s="7">
        <f t="shared" si="238"/>
        <v>115</v>
      </c>
      <c r="Q3786" t="s">
        <v>8324</v>
      </c>
      <c r="R3786" t="s">
        <v>8359</v>
      </c>
      <c r="S3786" s="12">
        <f t="shared" si="239"/>
        <v>42531.730694444443</v>
      </c>
      <c r="T3786" s="12">
        <f t="shared" si="241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40"/>
        <v>1.5075000000000001</v>
      </c>
      <c r="P3787" s="7">
        <f t="shared" si="238"/>
        <v>100.5</v>
      </c>
      <c r="Q3787" t="s">
        <v>8324</v>
      </c>
      <c r="R3787" t="s">
        <v>8359</v>
      </c>
      <c r="S3787" s="12">
        <f t="shared" si="239"/>
        <v>42548.38853009259</v>
      </c>
      <c r="T3787" s="12">
        <f t="shared" si="241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40"/>
        <v>1.1096666666666666</v>
      </c>
      <c r="P3788" s="7">
        <f t="shared" si="238"/>
        <v>93.774647887323937</v>
      </c>
      <c r="Q3788" t="s">
        <v>8324</v>
      </c>
      <c r="R3788" t="s">
        <v>8359</v>
      </c>
      <c r="S3788" s="12">
        <f t="shared" si="239"/>
        <v>42486.787905092591</v>
      </c>
      <c r="T3788" s="12">
        <f t="shared" si="241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      </c>
      <c r="R3789" t="s">
        <v>8359</v>
      </c>
      <c r="S3789" s="12">
        <f t="shared" si="239"/>
        <v>42167.284791666665</v>
      </c>
      <c r="T3789" s="12">
        <f t="shared" si="241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40"/>
        <v>6.6666666666666671E-3</v>
      </c>
      <c r="P3790" s="7">
        <f t="shared" si="238"/>
        <v>500</v>
      </c>
      <c r="Q3790" t="s">
        <v>8324</v>
      </c>
      <c r="R3790" t="s">
        <v>8359</v>
      </c>
      <c r="S3790" s="12">
        <f t="shared" si="239"/>
        <v>42333.445821759262</v>
      </c>
      <c r="T3790" s="12">
        <f t="shared" si="241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40"/>
        <v>3.267605633802817E-2</v>
      </c>
      <c r="P3791" s="7">
        <f t="shared" si="238"/>
        <v>29</v>
      </c>
      <c r="Q3791" t="s">
        <v>8324</v>
      </c>
      <c r="R3791" t="s">
        <v>8359</v>
      </c>
      <c r="S3791" s="12">
        <f t="shared" si="239"/>
        <v>42138.548819444448</v>
      </c>
      <c r="T3791" s="12">
        <f t="shared" si="241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40"/>
        <v>0</v>
      </c>
      <c r="P3792" s="7">
        <f t="shared" si="238"/>
        <v>0</v>
      </c>
      <c r="Q3792" t="s">
        <v>8324</v>
      </c>
      <c r="R3792" t="s">
        <v>8359</v>
      </c>
      <c r="S3792" s="12">
        <f t="shared" si="239"/>
        <v>42666.416932870372</v>
      </c>
      <c r="T3792" s="12">
        <f t="shared" si="241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40"/>
        <v>0</v>
      </c>
      <c r="P3793" s="7">
        <f t="shared" si="238"/>
        <v>0</v>
      </c>
      <c r="Q3793" t="s">
        <v>8324</v>
      </c>
      <c r="R3793" t="s">
        <v>8359</v>
      </c>
      <c r="S3793" s="12">
        <f t="shared" si="239"/>
        <v>41766.442037037035</v>
      </c>
      <c r="T3793" s="12">
        <f t="shared" si="241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40"/>
        <v>2.8E-3</v>
      </c>
      <c r="P3794" s="7">
        <f t="shared" si="238"/>
        <v>17.5</v>
      </c>
      <c r="Q3794" t="s">
        <v>8324</v>
      </c>
      <c r="R3794" t="s">
        <v>8359</v>
      </c>
      <c r="S3794" s="12">
        <f t="shared" si="239"/>
        <v>42170.197013888886</v>
      </c>
      <c r="T3794" s="12">
        <f t="shared" si="241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40"/>
        <v>0.59657142857142853</v>
      </c>
      <c r="P3795" s="7">
        <f t="shared" si="238"/>
        <v>174</v>
      </c>
      <c r="Q3795" t="s">
        <v>8324</v>
      </c>
      <c r="R3795" t="s">
        <v>8359</v>
      </c>
      <c r="S3795" s="12">
        <f t="shared" si="239"/>
        <v>41968.688993055555</v>
      </c>
      <c r="T3795" s="12">
        <f t="shared" si="241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40"/>
        <v>0.01</v>
      </c>
      <c r="P3796" s="7">
        <f t="shared" si="238"/>
        <v>50</v>
      </c>
      <c r="Q3796" t="s">
        <v>8324</v>
      </c>
      <c r="R3796" t="s">
        <v>8359</v>
      </c>
      <c r="S3796" s="12">
        <f t="shared" si="239"/>
        <v>42132.33048611111</v>
      </c>
      <c r="T3796" s="12">
        <f t="shared" si="241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40"/>
        <v>1.6666666666666666E-2</v>
      </c>
      <c r="P3797" s="7">
        <f t="shared" si="238"/>
        <v>5</v>
      </c>
      <c r="Q3797" t="s">
        <v>8324</v>
      </c>
      <c r="R3797" t="s">
        <v>8359</v>
      </c>
      <c r="S3797" s="12">
        <f t="shared" si="239"/>
        <v>42201.186226851853</v>
      </c>
      <c r="T3797" s="12">
        <f t="shared" si="241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40"/>
        <v>4.4444444444444447E-5</v>
      </c>
      <c r="P3798" s="7">
        <f t="shared" si="238"/>
        <v>1</v>
      </c>
      <c r="Q3798" t="s">
        <v>8324</v>
      </c>
      <c r="R3798" t="s">
        <v>8359</v>
      </c>
      <c r="S3798" s="12">
        <f t="shared" si="239"/>
        <v>42688.779583333337</v>
      </c>
      <c r="T3798" s="12">
        <f t="shared" si="241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40"/>
        <v>0.89666666666666661</v>
      </c>
      <c r="P3799" s="7">
        <f t="shared" si="238"/>
        <v>145.40540540540542</v>
      </c>
      <c r="Q3799" t="s">
        <v>8324</v>
      </c>
      <c r="R3799" t="s">
        <v>8359</v>
      </c>
      <c r="S3799" s="12">
        <f t="shared" si="239"/>
        <v>42084.631539351853</v>
      </c>
      <c r="T3799" s="12">
        <f t="shared" si="241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0"/>
        <v>1.4642857142857143E-2</v>
      </c>
      <c r="P3800" s="7">
        <f t="shared" si="238"/>
        <v>205</v>
      </c>
      <c r="Q3800" t="s">
        <v>8324</v>
      </c>
      <c r="R3800" t="s">
        <v>8359</v>
      </c>
      <c r="S3800" s="12">
        <f t="shared" si="239"/>
        <v>41831.472777777781</v>
      </c>
      <c r="T3800" s="12">
        <f t="shared" si="241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0"/>
        <v>4.02E-2</v>
      </c>
      <c r="P3801" s="7">
        <f t="shared" si="238"/>
        <v>100.5</v>
      </c>
      <c r="Q3801" t="s">
        <v>8324</v>
      </c>
      <c r="R3801" t="s">
        <v>8359</v>
      </c>
      <c r="S3801" s="12">
        <f t="shared" si="239"/>
        <v>42410.68105324074</v>
      </c>
      <c r="T3801" s="12">
        <f t="shared" si="241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0"/>
        <v>4.0045454545454544E-2</v>
      </c>
      <c r="P3802" s="7">
        <f t="shared" si="238"/>
        <v>55.0625</v>
      </c>
      <c r="Q3802" t="s">
        <v>8324</v>
      </c>
      <c r="R3802" t="s">
        <v>8359</v>
      </c>
      <c r="S3802" s="12">
        <f t="shared" si="239"/>
        <v>41982.487071759257</v>
      </c>
      <c r="T3802" s="12">
        <f t="shared" si="241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0"/>
        <v>8.5199999999999998E-2</v>
      </c>
      <c r="P3803" s="7">
        <f t="shared" si="238"/>
        <v>47.333333333333336</v>
      </c>
      <c r="Q3803" t="s">
        <v>8324</v>
      </c>
      <c r="R3803" t="s">
        <v>8359</v>
      </c>
      <c r="S3803" s="12">
        <f t="shared" si="239"/>
        <v>41975.426111111112</v>
      </c>
      <c r="T3803" s="12">
        <f t="shared" si="241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0"/>
        <v>0</v>
      </c>
      <c r="P3804" s="7">
        <f t="shared" si="238"/>
        <v>0</v>
      </c>
      <c r="Q3804" t="s">
        <v>8324</v>
      </c>
      <c r="R3804" t="s">
        <v>8359</v>
      </c>
      <c r="S3804" s="12">
        <f t="shared" si="239"/>
        <v>42268.876226851848</v>
      </c>
      <c r="T3804" s="12">
        <f t="shared" si="241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0"/>
        <v>0.19650000000000001</v>
      </c>
      <c r="P3805" s="7">
        <f t="shared" si="238"/>
        <v>58.95</v>
      </c>
      <c r="Q3805" t="s">
        <v>8324</v>
      </c>
      <c r="R3805" t="s">
        <v>8359</v>
      </c>
      <c r="S3805" s="12">
        <f t="shared" si="239"/>
        <v>42403.721851851849</v>
      </c>
      <c r="T3805" s="12">
        <f t="shared" si="241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0"/>
        <v>0</v>
      </c>
      <c r="P3806" s="7">
        <f t="shared" si="238"/>
        <v>0</v>
      </c>
      <c r="Q3806" t="s">
        <v>8324</v>
      </c>
      <c r="R3806" t="s">
        <v>8359</v>
      </c>
      <c r="S3806" s="12">
        <f t="shared" si="239"/>
        <v>42526.75953703704</v>
      </c>
      <c r="T3806" s="12">
        <f t="shared" si="241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0"/>
        <v>2.0000000000000002E-5</v>
      </c>
      <c r="P3807" s="7">
        <f t="shared" si="238"/>
        <v>1.5</v>
      </c>
      <c r="Q3807" t="s">
        <v>8324</v>
      </c>
      <c r="R3807" t="s">
        <v>8359</v>
      </c>
      <c r="S3807" s="12">
        <f t="shared" si="239"/>
        <v>41849.637037037035</v>
      </c>
      <c r="T3807" s="12">
        <f t="shared" si="241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0"/>
        <v>6.6666666666666664E-4</v>
      </c>
      <c r="P3808" s="7">
        <f t="shared" si="238"/>
        <v>5</v>
      </c>
      <c r="Q3808" t="s">
        <v>8324</v>
      </c>
      <c r="R3808" t="s">
        <v>8359</v>
      </c>
      <c r="S3808" s="12">
        <f t="shared" si="239"/>
        <v>41799.009039351848</v>
      </c>
      <c r="T3808" s="12">
        <f t="shared" si="241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0"/>
        <v>0.30333333333333334</v>
      </c>
      <c r="P3809" s="7">
        <f t="shared" si="238"/>
        <v>50.555555555555557</v>
      </c>
      <c r="Q3809" t="s">
        <v>8324</v>
      </c>
      <c r="R3809" t="s">
        <v>8359</v>
      </c>
      <c r="S3809" s="12">
        <f t="shared" si="239"/>
        <v>42090.659016203703</v>
      </c>
      <c r="T3809" s="12">
        <f t="shared" si="241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0"/>
        <v>1</v>
      </c>
      <c r="P3810" s="7">
        <f t="shared" si="238"/>
        <v>41.666666666666664</v>
      </c>
      <c r="Q3810" t="s">
        <v>8324</v>
      </c>
      <c r="R3810" t="s">
        <v>8359</v>
      </c>
      <c r="S3810" s="12">
        <f t="shared" si="239"/>
        <v>42059.203923611116</v>
      </c>
      <c r="T3810" s="12">
        <f t="shared" si="241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0"/>
        <v>1.0125</v>
      </c>
      <c r="P3811" s="7">
        <f t="shared" si="238"/>
        <v>53.289473684210527</v>
      </c>
      <c r="Q3811" t="s">
        <v>8324</v>
      </c>
      <c r="R3811" t="s">
        <v>8325</v>
      </c>
      <c r="S3811" s="12">
        <f t="shared" si="239"/>
        <v>41800.276701388888</v>
      </c>
      <c r="T3811" s="12">
        <f t="shared" si="241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0"/>
        <v>1.2173333333333334</v>
      </c>
      <c r="P3812" s="7">
        <f t="shared" si="238"/>
        <v>70.230769230769226</v>
      </c>
      <c r="Q3812" t="s">
        <v>8324</v>
      </c>
      <c r="R3812" t="s">
        <v>8325</v>
      </c>
      <c r="S3812" s="12">
        <f t="shared" si="239"/>
        <v>42054.599050925928</v>
      </c>
      <c r="T3812" s="12">
        <f t="shared" si="241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0"/>
        <v>3.3</v>
      </c>
      <c r="P3813" s="7">
        <f t="shared" si="238"/>
        <v>43.421052631578945</v>
      </c>
      <c r="Q3813" t="s">
        <v>8324</v>
      </c>
      <c r="R3813" t="s">
        <v>8325</v>
      </c>
      <c r="S3813" s="12">
        <f t="shared" si="239"/>
        <v>42487.37700231481</v>
      </c>
      <c r="T3813" s="12">
        <f t="shared" si="241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0"/>
        <v>1.0954999999999999</v>
      </c>
      <c r="P3814" s="7">
        <f t="shared" si="238"/>
        <v>199.18181818181819</v>
      </c>
      <c r="Q3814" t="s">
        <v>8324</v>
      </c>
      <c r="R3814" t="s">
        <v>8325</v>
      </c>
      <c r="S3814" s="12">
        <f t="shared" si="239"/>
        <v>42109.501250000001</v>
      </c>
      <c r="T3814" s="12">
        <f t="shared" si="241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0"/>
        <v>1.0095190476190474</v>
      </c>
      <c r="P3815" s="7">
        <f t="shared" si="238"/>
        <v>78.518148148148143</v>
      </c>
      <c r="Q3815" t="s">
        <v>8324</v>
      </c>
      <c r="R3815" t="s">
        <v>8325</v>
      </c>
      <c r="S3815" s="12">
        <f t="shared" si="239"/>
        <v>42497.025706018518</v>
      </c>
      <c r="T3815" s="12">
        <f t="shared" si="241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0"/>
        <v>1.4013333333333333</v>
      </c>
      <c r="P3816" s="7">
        <f t="shared" si="238"/>
        <v>61.823529411764703</v>
      </c>
      <c r="Q3816" t="s">
        <v>8324</v>
      </c>
      <c r="R3816" t="s">
        <v>8325</v>
      </c>
      <c r="S3816" s="12">
        <f t="shared" si="239"/>
        <v>42058.654074074075</v>
      </c>
      <c r="T3816" s="12">
        <f t="shared" si="241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0"/>
        <v>1.0000100000000001</v>
      </c>
      <c r="P3817" s="7">
        <f t="shared" si="238"/>
        <v>50.000500000000002</v>
      </c>
      <c r="Q3817" t="s">
        <v>8324</v>
      </c>
      <c r="R3817" t="s">
        <v>8325</v>
      </c>
      <c r="S3817" s="12">
        <f t="shared" si="239"/>
        <v>42207.009918981479</v>
      </c>
      <c r="T3817" s="12">
        <f t="shared" si="241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0"/>
        <v>1.19238</v>
      </c>
      <c r="P3818" s="7">
        <f t="shared" si="238"/>
        <v>48.339729729729726</v>
      </c>
      <c r="Q3818" t="s">
        <v>8324</v>
      </c>
      <c r="R3818" t="s">
        <v>8325</v>
      </c>
      <c r="S3818" s="12">
        <f t="shared" si="239"/>
        <v>41807.440081018518</v>
      </c>
      <c r="T3818" s="12">
        <f t="shared" si="241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0"/>
        <v>1.0725</v>
      </c>
      <c r="P3819" s="7">
        <f t="shared" si="238"/>
        <v>107.25</v>
      </c>
      <c r="Q3819" t="s">
        <v>8324</v>
      </c>
      <c r="R3819" t="s">
        <v>8325</v>
      </c>
      <c r="S3819" s="12">
        <f t="shared" si="239"/>
        <v>42284.44694444444</v>
      </c>
      <c r="T3819" s="12">
        <f t="shared" si="241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0"/>
        <v>2.2799999999999998</v>
      </c>
      <c r="P3820" s="7">
        <f t="shared" si="238"/>
        <v>57</v>
      </c>
      <c r="Q3820" t="s">
        <v>8324</v>
      </c>
      <c r="R3820" t="s">
        <v>8325</v>
      </c>
      <c r="S3820" s="12">
        <f t="shared" si="239"/>
        <v>42045.59238425926</v>
      </c>
      <c r="T3820" s="12">
        <f t="shared" si="241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0"/>
        <v>1.0640000000000001</v>
      </c>
      <c r="P3821" s="7">
        <f t="shared" si="238"/>
        <v>40.92307692307692</v>
      </c>
      <c r="Q3821" t="s">
        <v>8324</v>
      </c>
      <c r="R3821" t="s">
        <v>8325</v>
      </c>
      <c r="S3821" s="12">
        <f t="shared" si="239"/>
        <v>42183.959537037037</v>
      </c>
      <c r="T3821" s="12">
        <f t="shared" si="241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0"/>
        <v>1.4333333333333333</v>
      </c>
      <c r="P3822" s="7">
        <f t="shared" si="238"/>
        <v>21.5</v>
      </c>
      <c r="Q3822" t="s">
        <v>8324</v>
      </c>
      <c r="R3822" t="s">
        <v>8325</v>
      </c>
      <c r="S3822" s="12">
        <f t="shared" si="239"/>
        <v>42160.401817129634</v>
      </c>
      <c r="T3822" s="12">
        <f t="shared" si="241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0"/>
        <v>1.0454285714285714</v>
      </c>
      <c r="P3823" s="7">
        <f t="shared" si="238"/>
        <v>79.543478260869563</v>
      </c>
      <c r="Q3823" t="s">
        <v>8324</v>
      </c>
      <c r="R3823" t="s">
        <v>8325</v>
      </c>
      <c r="S3823" s="12">
        <f t="shared" si="239"/>
        <v>42340.930636574078</v>
      </c>
      <c r="T3823" s="12">
        <f t="shared" si="241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0"/>
        <v>1.1002000000000001</v>
      </c>
      <c r="P3824" s="7">
        <f t="shared" si="238"/>
        <v>72.381578947368425</v>
      </c>
      <c r="Q3824" t="s">
        <v>8324</v>
      </c>
      <c r="R3824" t="s">
        <v>8325</v>
      </c>
      <c r="S3824" s="12">
        <f t="shared" si="239"/>
        <v>42329.588159722218</v>
      </c>
      <c r="T3824" s="12">
        <f t="shared" si="241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0"/>
        <v>1.06</v>
      </c>
      <c r="P3825" s="7">
        <f t="shared" si="238"/>
        <v>64.634146341463421</v>
      </c>
      <c r="Q3825" t="s">
        <v>8324</v>
      </c>
      <c r="R3825" t="s">
        <v>8325</v>
      </c>
      <c r="S3825" s="12">
        <f t="shared" si="239"/>
        <v>42170.660231481481</v>
      </c>
      <c r="T3825" s="12">
        <f t="shared" si="241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0"/>
        <v>1.08</v>
      </c>
      <c r="P3826" s="7">
        <f t="shared" si="238"/>
        <v>38.571428571428569</v>
      </c>
      <c r="Q3826" t="s">
        <v>8324</v>
      </c>
      <c r="R3826" t="s">
        <v>8325</v>
      </c>
      <c r="S3826" s="12">
        <f t="shared" si="239"/>
        <v>42571.376192129625</v>
      </c>
      <c r="T3826" s="12">
        <f t="shared" si="241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0"/>
        <v>1.0542</v>
      </c>
      <c r="P3827" s="7">
        <f t="shared" si="238"/>
        <v>107.57142857142857</v>
      </c>
      <c r="Q3827" t="s">
        <v>8324</v>
      </c>
      <c r="R3827" t="s">
        <v>8325</v>
      </c>
      <c r="S3827" s="12">
        <f t="shared" si="239"/>
        <v>42150.819606481484</v>
      </c>
      <c r="T3827" s="12">
        <f t="shared" si="241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0"/>
        <v>1.1916666666666667</v>
      </c>
      <c r="P3828" s="7">
        <f t="shared" si="238"/>
        <v>27.5</v>
      </c>
      <c r="Q3828" t="s">
        <v>8324</v>
      </c>
      <c r="R3828" t="s">
        <v>8325</v>
      </c>
      <c r="S3828" s="12">
        <f t="shared" si="239"/>
        <v>42101.173541666663</v>
      </c>
      <c r="T3828" s="12">
        <f t="shared" si="241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0"/>
        <v>1.5266666666666666</v>
      </c>
      <c r="P3829" s="7">
        <f t="shared" si="238"/>
        <v>70.461538461538467</v>
      </c>
      <c r="Q3829" t="s">
        <v>8324</v>
      </c>
      <c r="R3829" t="s">
        <v>8325</v>
      </c>
      <c r="S3829" s="12">
        <f t="shared" si="239"/>
        <v>42034.678252314814</v>
      </c>
      <c r="T3829" s="12">
        <f t="shared" si="241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0"/>
        <v>1</v>
      </c>
      <c r="P3830" s="7">
        <f t="shared" si="238"/>
        <v>178.57142857142858</v>
      </c>
      <c r="Q3830" t="s">
        <v>8324</v>
      </c>
      <c r="R3830" t="s">
        <v>8325</v>
      </c>
      <c r="S3830" s="12">
        <f t="shared" si="239"/>
        <v>41944.277627314819</v>
      </c>
      <c r="T3830" s="12">
        <f t="shared" si="241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0"/>
        <v>1.002</v>
      </c>
      <c r="P3831" s="7">
        <f t="shared" si="238"/>
        <v>62.625</v>
      </c>
      <c r="Q3831" t="s">
        <v>8324</v>
      </c>
      <c r="R3831" t="s">
        <v>8325</v>
      </c>
      <c r="S3831" s="12">
        <f t="shared" si="239"/>
        <v>42593.615405092598</v>
      </c>
      <c r="T3831" s="12">
        <f t="shared" si="241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0"/>
        <v>2.25</v>
      </c>
      <c r="P3832" s="7">
        <f t="shared" si="238"/>
        <v>75</v>
      </c>
      <c r="Q3832" t="s">
        <v>8324</v>
      </c>
      <c r="R3832" t="s">
        <v>8325</v>
      </c>
      <c r="S3832" s="12">
        <f t="shared" si="239"/>
        <v>42503.490868055553</v>
      </c>
      <c r="T3832" s="12">
        <f t="shared" si="241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0"/>
        <v>1.0602199999999999</v>
      </c>
      <c r="P3833" s="7">
        <f t="shared" si="238"/>
        <v>58.901111111111113</v>
      </c>
      <c r="Q3833" t="s">
        <v>8324</v>
      </c>
      <c r="R3833" t="s">
        <v>8325</v>
      </c>
      <c r="S3833" s="12">
        <f t="shared" si="239"/>
        <v>41927.598900462966</v>
      </c>
      <c r="T3833" s="12">
        <f t="shared" si="241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0"/>
        <v>1.0466666666666666</v>
      </c>
      <c r="P3834" s="7">
        <f t="shared" si="238"/>
        <v>139.55555555555554</v>
      </c>
      <c r="Q3834" t="s">
        <v>8324</v>
      </c>
      <c r="R3834" t="s">
        <v>8325</v>
      </c>
      <c r="S3834" s="12">
        <f t="shared" si="239"/>
        <v>42374.864988425921</v>
      </c>
      <c r="T3834" s="12">
        <f t="shared" si="241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0"/>
        <v>1.1666666666666667</v>
      </c>
      <c r="P3835" s="7">
        <f t="shared" si="238"/>
        <v>70</v>
      </c>
      <c r="Q3835" t="s">
        <v>8324</v>
      </c>
      <c r="R3835" t="s">
        <v>8325</v>
      </c>
      <c r="S3835" s="12">
        <f t="shared" si="239"/>
        <v>41963.622361111105</v>
      </c>
      <c r="T3835" s="12">
        <f t="shared" si="241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0"/>
        <v>1.0903333333333334</v>
      </c>
      <c r="P3836" s="7">
        <f t="shared" si="238"/>
        <v>57.385964912280699</v>
      </c>
      <c r="Q3836" t="s">
        <v>8324</v>
      </c>
      <c r="R3836" t="s">
        <v>8325</v>
      </c>
      <c r="S3836" s="12">
        <f t="shared" si="239"/>
        <v>42143.195219907408</v>
      </c>
      <c r="T3836" s="12">
        <f t="shared" si="241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0"/>
        <v>1.6</v>
      </c>
      <c r="P3837" s="7">
        <f t="shared" si="238"/>
        <v>40</v>
      </c>
      <c r="Q3837" t="s">
        <v>8324</v>
      </c>
      <c r="R3837" t="s">
        <v>8325</v>
      </c>
      <c r="S3837" s="12">
        <f t="shared" si="239"/>
        <v>42460.69222222222</v>
      </c>
      <c r="T3837" s="12">
        <f t="shared" si="241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0"/>
        <v>1.125</v>
      </c>
      <c r="P3838" s="7">
        <f t="shared" si="238"/>
        <v>64.285714285714292</v>
      </c>
      <c r="Q3838" t="s">
        <v>8324</v>
      </c>
      <c r="R3838" t="s">
        <v>8325</v>
      </c>
      <c r="S3838" s="12">
        <f t="shared" si="239"/>
        <v>42553.676527777774</v>
      </c>
      <c r="T3838" s="12">
        <f t="shared" si="241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0"/>
        <v>1.0209999999999999</v>
      </c>
      <c r="P3839" s="7">
        <f t="shared" si="238"/>
        <v>120.11764705882354</v>
      </c>
      <c r="Q3839" t="s">
        <v>8324</v>
      </c>
      <c r="R3839" t="s">
        <v>8325</v>
      </c>
      <c r="S3839" s="12">
        <f t="shared" si="239"/>
        <v>42152.515717592592</v>
      </c>
      <c r="T3839" s="12">
        <f t="shared" si="241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0"/>
        <v>1.00824</v>
      </c>
      <c r="P3840" s="7">
        <f t="shared" si="238"/>
        <v>1008.24</v>
      </c>
      <c r="Q3840" t="s">
        <v>8324</v>
      </c>
      <c r="R3840" t="s">
        <v>8325</v>
      </c>
      <c r="S3840" s="12">
        <f t="shared" si="239"/>
        <v>42116.460752314815</v>
      </c>
      <c r="T3840" s="12">
        <f t="shared" si="241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0"/>
        <v>1.0125</v>
      </c>
      <c r="P3841" s="7">
        <f t="shared" ref="P3841:P3904" si="242">IFERROR(E3841/L3841,0)</f>
        <v>63.28125</v>
      </c>
      <c r="Q3841" t="s">
        <v>8324</v>
      </c>
      <c r="R3841" t="s">
        <v>8325</v>
      </c>
      <c r="S3841" s="12">
        <f t="shared" si="239"/>
        <v>42154.892638888887</v>
      </c>
      <c r="T3841" s="12">
        <f t="shared" si="241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0"/>
        <v>65</v>
      </c>
      <c r="P3842" s="7">
        <f t="shared" si="242"/>
        <v>21.666666666666668</v>
      </c>
      <c r="Q3842" t="s">
        <v>8324</v>
      </c>
      <c r="R3842" t="s">
        <v>8325</v>
      </c>
      <c r="S3842" s="12">
        <f t="shared" si="239"/>
        <v>42432.451724537037</v>
      </c>
      <c r="T3842" s="12">
        <f t="shared" si="241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7">
        <f t="shared" si="242"/>
        <v>25.647058823529413</v>
      </c>
      <c r="Q3843" t="s">
        <v>8324</v>
      </c>
      <c r="R3843" t="s">
        <v>8325</v>
      </c>
      <c r="S3843" s="12">
        <f t="shared" ref="S3843:T3906" si="243">(((J3843/60)/60)/24)+DATE(1970,1,1)+(-6/24)</f>
        <v>41780.535729166666</v>
      </c>
      <c r="T3843" s="12">
        <f t="shared" si="241"/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2"/>
        <v>47.695652173913047</v>
      </c>
      <c r="Q3844" t="s">
        <v>8324</v>
      </c>
      <c r="R3844" t="s">
        <v>8325</v>
      </c>
      <c r="S3844" s="12">
        <f t="shared" si="243"/>
        <v>41740.243657407409</v>
      </c>
      <c r="T3844" s="12">
        <f t="shared" si="241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2"/>
        <v>56.05263157894737</v>
      </c>
      <c r="Q3845" t="s">
        <v>8324</v>
      </c>
      <c r="R3845" t="s">
        <v>8325</v>
      </c>
      <c r="S3845" s="12">
        <f t="shared" si="243"/>
        <v>41765.822500000002</v>
      </c>
      <c r="T3845" s="12">
        <f t="shared" si="241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2"/>
        <v>81.319999999999993</v>
      </c>
      <c r="Q3846" t="s">
        <v>8324</v>
      </c>
      <c r="R3846" t="s">
        <v>8325</v>
      </c>
      <c r="S3846" s="12">
        <f t="shared" si="243"/>
        <v>41766.367291666669</v>
      </c>
      <c r="T3846" s="12">
        <f t="shared" si="241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ref="O3847:O3910" si="244">(E3847/D3847)</f>
        <v>2.1049999999999999E-2</v>
      </c>
      <c r="P3847" s="7">
        <f t="shared" si="242"/>
        <v>70.166666666666671</v>
      </c>
      <c r="Q3847" t="s">
        <v>8324</v>
      </c>
      <c r="R3847" t="s">
        <v>8325</v>
      </c>
      <c r="S3847" s="12">
        <f t="shared" si="243"/>
        <v>42248.377013888887</v>
      </c>
      <c r="T3847" s="12">
        <f t="shared" si="241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4"/>
        <v>2.7E-2</v>
      </c>
      <c r="P3848" s="7">
        <f t="shared" si="242"/>
        <v>23.625</v>
      </c>
      <c r="Q3848" t="s">
        <v>8324</v>
      </c>
      <c r="R3848" t="s">
        <v>8325</v>
      </c>
      <c r="S3848" s="12">
        <f t="shared" si="243"/>
        <v>41884.971550925926</v>
      </c>
      <c r="T3848" s="12">
        <f t="shared" si="241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4"/>
        <v>0.16161904761904761</v>
      </c>
      <c r="P3849" s="7">
        <f t="shared" si="242"/>
        <v>188.55555555555554</v>
      </c>
      <c r="Q3849" t="s">
        <v>8324</v>
      </c>
      <c r="R3849" t="s">
        <v>8325</v>
      </c>
      <c r="S3849" s="12">
        <f t="shared" si="243"/>
        <v>42158.974432870367</v>
      </c>
      <c r="T3849" s="12">
        <f t="shared" ref="T3849:T3912" si="245">(((I3849/60)/60)/24)+DATE(1970,1,1)+(-6/24)</f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4"/>
        <v>0.16376923076923078</v>
      </c>
      <c r="P3850" s="7">
        <f t="shared" si="242"/>
        <v>49.511627906976742</v>
      </c>
      <c r="Q3850" t="s">
        <v>8324</v>
      </c>
      <c r="R3850" t="s">
        <v>8325</v>
      </c>
      <c r="S3850" s="12">
        <f t="shared" si="243"/>
        <v>42265.567002314812</v>
      </c>
      <c r="T3850" s="12">
        <f t="shared" si="24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4"/>
        <v>7.0433333333333334E-2</v>
      </c>
      <c r="P3851" s="7">
        <f t="shared" si="242"/>
        <v>75.464285714285708</v>
      </c>
      <c r="Q3851" t="s">
        <v>8324</v>
      </c>
      <c r="R3851" t="s">
        <v>8325</v>
      </c>
      <c r="S3851" s="12">
        <f t="shared" si="243"/>
        <v>42136.517175925925</v>
      </c>
      <c r="T3851" s="12">
        <f t="shared" si="24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4"/>
        <v>3.7999999999999999E-2</v>
      </c>
      <c r="P3852" s="7">
        <f t="shared" si="242"/>
        <v>9.5</v>
      </c>
      <c r="Q3852" t="s">
        <v>8324</v>
      </c>
      <c r="R3852" t="s">
        <v>8325</v>
      </c>
      <c r="S3852" s="12">
        <f t="shared" si="243"/>
        <v>41974.874340277776</v>
      </c>
      <c r="T3852" s="12">
        <f t="shared" si="24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4"/>
        <v>0.34079999999999999</v>
      </c>
      <c r="P3853" s="7">
        <f t="shared" si="242"/>
        <v>35.5</v>
      </c>
      <c r="Q3853" t="s">
        <v>8324</v>
      </c>
      <c r="R3853" t="s">
        <v>8325</v>
      </c>
      <c r="S3853" s="12">
        <f t="shared" si="243"/>
        <v>42172.189571759256</v>
      </c>
      <c r="T3853" s="12">
        <f t="shared" si="24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4"/>
        <v>2E-3</v>
      </c>
      <c r="P3854" s="7">
        <f t="shared" si="242"/>
        <v>10</v>
      </c>
      <c r="Q3854" t="s">
        <v>8324</v>
      </c>
      <c r="R3854" t="s">
        <v>8325</v>
      </c>
      <c r="S3854" s="12">
        <f t="shared" si="243"/>
        <v>42064.940694444449</v>
      </c>
      <c r="T3854" s="12">
        <f t="shared" si="24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4"/>
        <v>2.5999999999999998E-4</v>
      </c>
      <c r="P3855" s="7">
        <f t="shared" si="242"/>
        <v>13</v>
      </c>
      <c r="Q3855" t="s">
        <v>8324</v>
      </c>
      <c r="R3855" t="s">
        <v>8325</v>
      </c>
      <c r="S3855" s="12">
        <f t="shared" si="243"/>
        <v>41848.59002314815</v>
      </c>
      <c r="T3855" s="12">
        <f t="shared" si="24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4"/>
        <v>0.16254545454545455</v>
      </c>
      <c r="P3856" s="7">
        <f t="shared" si="242"/>
        <v>89.4</v>
      </c>
      <c r="Q3856" t="s">
        <v>8324</v>
      </c>
      <c r="R3856" t="s">
        <v>8325</v>
      </c>
      <c r="S3856" s="12">
        <f t="shared" si="243"/>
        <v>42103.634930555556</v>
      </c>
      <c r="T3856" s="12">
        <f t="shared" si="24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4"/>
        <v>2.5000000000000001E-2</v>
      </c>
      <c r="P3857" s="7">
        <f t="shared" si="242"/>
        <v>25</v>
      </c>
      <c r="Q3857" t="s">
        <v>8324</v>
      </c>
      <c r="R3857" t="s">
        <v>8325</v>
      </c>
      <c r="S3857" s="12">
        <f t="shared" si="243"/>
        <v>42059.720729166671</v>
      </c>
      <c r="T3857" s="12">
        <f t="shared" si="24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4"/>
        <v>2.0000000000000001E-4</v>
      </c>
      <c r="P3858" s="7">
        <f t="shared" si="242"/>
        <v>1</v>
      </c>
      <c r="Q3858" t="s">
        <v>8324</v>
      </c>
      <c r="R3858" t="s">
        <v>8325</v>
      </c>
      <c r="S3858" s="12">
        <f t="shared" si="243"/>
        <v>42041.493090277778</v>
      </c>
      <c r="T3858" s="12">
        <f t="shared" si="24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4"/>
        <v>5.1999999999999998E-2</v>
      </c>
      <c r="P3859" s="7">
        <f t="shared" si="242"/>
        <v>65</v>
      </c>
      <c r="Q3859" t="s">
        <v>8324</v>
      </c>
      <c r="R3859" t="s">
        <v>8325</v>
      </c>
      <c r="S3859" s="12">
        <f t="shared" si="243"/>
        <v>41829.48715277778</v>
      </c>
      <c r="T3859" s="12">
        <f t="shared" si="24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4"/>
        <v>0.02</v>
      </c>
      <c r="P3860" s="7">
        <f t="shared" si="242"/>
        <v>10</v>
      </c>
      <c r="Q3860" t="s">
        <v>8324</v>
      </c>
      <c r="R3860" t="s">
        <v>8325</v>
      </c>
      <c r="S3860" s="12">
        <f t="shared" si="243"/>
        <v>42128.181064814817</v>
      </c>
      <c r="T3860" s="12">
        <f t="shared" si="24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4"/>
        <v>4.0000000000000002E-4</v>
      </c>
      <c r="P3861" s="7">
        <f t="shared" si="242"/>
        <v>1</v>
      </c>
      <c r="Q3861" t="s">
        <v>8324</v>
      </c>
      <c r="R3861" t="s">
        <v>8325</v>
      </c>
      <c r="S3861" s="12">
        <f t="shared" si="243"/>
        <v>41789.643599537041</v>
      </c>
      <c r="T3861" s="12">
        <f t="shared" si="24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4"/>
        <v>0.17666666666666667</v>
      </c>
      <c r="P3862" s="7">
        <f t="shared" si="242"/>
        <v>81.538461538461533</v>
      </c>
      <c r="Q3862" t="s">
        <v>8324</v>
      </c>
      <c r="R3862" t="s">
        <v>8325</v>
      </c>
      <c r="S3862" s="12">
        <f t="shared" si="243"/>
        <v>41833.410995370366</v>
      </c>
      <c r="T3862" s="12">
        <f t="shared" si="245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4"/>
        <v>0.05</v>
      </c>
      <c r="P3863" s="7">
        <f t="shared" si="242"/>
        <v>100</v>
      </c>
      <c r="Q3863" t="s">
        <v>8324</v>
      </c>
      <c r="R3863" t="s">
        <v>8325</v>
      </c>
      <c r="S3863" s="12">
        <f t="shared" si="243"/>
        <v>41914.340011574073</v>
      </c>
      <c r="T3863" s="12">
        <f t="shared" si="24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4"/>
        <v>1.3333333333333334E-4</v>
      </c>
      <c r="P3864" s="7">
        <f t="shared" si="242"/>
        <v>1</v>
      </c>
      <c r="Q3864" t="s">
        <v>8324</v>
      </c>
      <c r="R3864" t="s">
        <v>8325</v>
      </c>
      <c r="S3864" s="12">
        <f t="shared" si="243"/>
        <v>42611.011064814811</v>
      </c>
      <c r="T3864" s="12">
        <f t="shared" si="24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4"/>
        <v>0</v>
      </c>
      <c r="P3865" s="7">
        <f t="shared" si="242"/>
        <v>0</v>
      </c>
      <c r="Q3865" t="s">
        <v>8324</v>
      </c>
      <c r="R3865" t="s">
        <v>8325</v>
      </c>
      <c r="S3865" s="12">
        <f t="shared" si="243"/>
        <v>42253.383159722223</v>
      </c>
      <c r="T3865" s="12">
        <f t="shared" si="24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4"/>
        <v>1.2E-2</v>
      </c>
      <c r="P3866" s="7">
        <f t="shared" si="242"/>
        <v>20</v>
      </c>
      <c r="Q3866" t="s">
        <v>8324</v>
      </c>
      <c r="R3866" t="s">
        <v>8325</v>
      </c>
      <c r="S3866" s="12">
        <f t="shared" si="243"/>
        <v>42295.641828703709</v>
      </c>
      <c r="T3866" s="12">
        <f t="shared" si="24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4"/>
        <v>0.26937422295897223</v>
      </c>
      <c r="P3867" s="7">
        <f t="shared" si="242"/>
        <v>46.428571428571431</v>
      </c>
      <c r="Q3867" t="s">
        <v>8324</v>
      </c>
      <c r="R3867" t="s">
        <v>8325</v>
      </c>
      <c r="S3867" s="12">
        <f t="shared" si="243"/>
        <v>41841.401597222226</v>
      </c>
      <c r="T3867" s="12">
        <f t="shared" si="24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4"/>
        <v>5.4999999999999997E-3</v>
      </c>
      <c r="P3868" s="7">
        <f t="shared" si="242"/>
        <v>5.5</v>
      </c>
      <c r="Q3868" t="s">
        <v>8324</v>
      </c>
      <c r="R3868" t="s">
        <v>8325</v>
      </c>
      <c r="S3868" s="12">
        <f t="shared" si="243"/>
        <v>42402.697002314817</v>
      </c>
      <c r="T3868" s="12">
        <f t="shared" si="24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4"/>
        <v>0.1255</v>
      </c>
      <c r="P3869" s="7">
        <f t="shared" si="242"/>
        <v>50.2</v>
      </c>
      <c r="Q3869" t="s">
        <v>8324</v>
      </c>
      <c r="R3869" t="s">
        <v>8325</v>
      </c>
      <c r="S3869" s="12">
        <f t="shared" si="243"/>
        <v>42509.564108796301</v>
      </c>
      <c r="T3869" s="12">
        <f t="shared" si="24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4"/>
        <v>2E-3</v>
      </c>
      <c r="P3870" s="7">
        <f t="shared" si="242"/>
        <v>10</v>
      </c>
      <c r="Q3870" t="s">
        <v>8324</v>
      </c>
      <c r="R3870" t="s">
        <v>8325</v>
      </c>
      <c r="S3870" s="12">
        <f t="shared" si="243"/>
        <v>41865.409780092588</v>
      </c>
      <c r="T3870" s="12">
        <f t="shared" si="245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4"/>
        <v>3.44748684310884E-2</v>
      </c>
      <c r="P3871" s="7">
        <f t="shared" si="242"/>
        <v>30.133333333333333</v>
      </c>
      <c r="Q3871" t="s">
        <v>8324</v>
      </c>
      <c r="R3871" t="s">
        <v>8359</v>
      </c>
      <c r="S3871" s="12">
        <f t="shared" si="243"/>
        <v>42047.474444444444</v>
      </c>
      <c r="T3871" s="12">
        <f t="shared" si="24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4"/>
        <v>0.15</v>
      </c>
      <c r="P3872" s="7">
        <f t="shared" si="242"/>
        <v>150</v>
      </c>
      <c r="Q3872" t="s">
        <v>8324</v>
      </c>
      <c r="R3872" t="s">
        <v>8359</v>
      </c>
      <c r="S3872" s="12">
        <f t="shared" si="243"/>
        <v>41792.92219907407</v>
      </c>
      <c r="T3872" s="12">
        <f t="shared" si="245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4"/>
        <v>2.6666666666666668E-2</v>
      </c>
      <c r="P3873" s="7">
        <f t="shared" si="242"/>
        <v>13.333333333333334</v>
      </c>
      <c r="Q3873" t="s">
        <v>8324</v>
      </c>
      <c r="R3873" t="s">
        <v>8359</v>
      </c>
      <c r="S3873" s="12">
        <f t="shared" si="243"/>
        <v>42763.530671296292</v>
      </c>
      <c r="T3873" s="12">
        <f t="shared" si="24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4"/>
        <v>0</v>
      </c>
      <c r="P3874" s="7">
        <f t="shared" si="242"/>
        <v>0</v>
      </c>
      <c r="Q3874" t="s">
        <v>8324</v>
      </c>
      <c r="R3874" t="s">
        <v>8359</v>
      </c>
      <c r="S3874" s="12">
        <f t="shared" si="243"/>
        <v>42179.895787037036</v>
      </c>
      <c r="T3874" s="12">
        <f t="shared" si="24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4"/>
        <v>0</v>
      </c>
      <c r="P3875" s="7">
        <f t="shared" si="242"/>
        <v>0</v>
      </c>
      <c r="Q3875" t="s">
        <v>8324</v>
      </c>
      <c r="R3875" t="s">
        <v>8359</v>
      </c>
      <c r="S3875" s="12">
        <f t="shared" si="243"/>
        <v>42255.446006944447</v>
      </c>
      <c r="T3875" s="12">
        <f t="shared" si="24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4"/>
        <v>0</v>
      </c>
      <c r="P3876" s="7">
        <f t="shared" si="242"/>
        <v>0</v>
      </c>
      <c r="Q3876" t="s">
        <v>8324</v>
      </c>
      <c r="R3876" t="s">
        <v>8359</v>
      </c>
      <c r="S3876" s="12">
        <f t="shared" si="243"/>
        <v>42006.766458333332</v>
      </c>
      <c r="T3876" s="12">
        <f t="shared" si="24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4"/>
        <v>0</v>
      </c>
      <c r="P3877" s="7">
        <f t="shared" si="242"/>
        <v>0</v>
      </c>
      <c r="Q3877" t="s">
        <v>8324</v>
      </c>
      <c r="R3877" t="s">
        <v>8359</v>
      </c>
      <c r="S3877" s="12">
        <f t="shared" si="243"/>
        <v>42615.096817129626</v>
      </c>
      <c r="T3877" s="12">
        <f t="shared" si="24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4"/>
        <v>0.52794871794871789</v>
      </c>
      <c r="P3878" s="7">
        <f t="shared" si="242"/>
        <v>44.760869565217391</v>
      </c>
      <c r="Q3878" t="s">
        <v>8324</v>
      </c>
      <c r="R3878" t="s">
        <v>8359</v>
      </c>
      <c r="S3878" s="12">
        <f t="shared" si="243"/>
        <v>42372.374166666668</v>
      </c>
      <c r="T3878" s="12">
        <f t="shared" si="24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4"/>
        <v>4.9639999999999997E-2</v>
      </c>
      <c r="P3879" s="7">
        <f t="shared" si="242"/>
        <v>88.642857142857139</v>
      </c>
      <c r="Q3879" t="s">
        <v>8324</v>
      </c>
      <c r="R3879" t="s">
        <v>8359</v>
      </c>
      <c r="S3879" s="12">
        <f t="shared" si="243"/>
        <v>42682.42768518519</v>
      </c>
      <c r="T3879" s="12">
        <f t="shared" si="24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4"/>
        <v>5.5555555555555556E-4</v>
      </c>
      <c r="P3880" s="7">
        <f t="shared" si="242"/>
        <v>10</v>
      </c>
      <c r="Q3880" t="s">
        <v>8324</v>
      </c>
      <c r="R3880" t="s">
        <v>8359</v>
      </c>
      <c r="S3880" s="12">
        <f t="shared" si="243"/>
        <v>42154.568819444445</v>
      </c>
      <c r="T3880" s="12">
        <f t="shared" si="24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4"/>
        <v>0</v>
      </c>
      <c r="P3881" s="7">
        <f t="shared" si="242"/>
        <v>0</v>
      </c>
      <c r="Q3881" t="s">
        <v>8324</v>
      </c>
      <c r="R3881" t="s">
        <v>8359</v>
      </c>
      <c r="S3881" s="12">
        <f t="shared" si="243"/>
        <v>41999.611064814817</v>
      </c>
      <c r="T3881" s="12">
        <f t="shared" si="24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4"/>
        <v>0.13066666666666665</v>
      </c>
      <c r="P3882" s="7">
        <f t="shared" si="242"/>
        <v>57.647058823529413</v>
      </c>
      <c r="Q3882" t="s">
        <v>8324</v>
      </c>
      <c r="R3882" t="s">
        <v>8359</v>
      </c>
      <c r="S3882" s="12">
        <f t="shared" si="243"/>
        <v>41815.565046296295</v>
      </c>
      <c r="T3882" s="12">
        <f t="shared" si="24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4"/>
        <v>0.05</v>
      </c>
      <c r="P3883" s="7">
        <f t="shared" si="242"/>
        <v>25</v>
      </c>
      <c r="Q3883" t="s">
        <v>8324</v>
      </c>
      <c r="R3883" t="s">
        <v>8359</v>
      </c>
      <c r="S3883" s="12">
        <f t="shared" si="243"/>
        <v>42755.768506944441</v>
      </c>
      <c r="T3883" s="12">
        <f t="shared" si="24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4"/>
        <v>0</v>
      </c>
      <c r="P3884" s="7">
        <f t="shared" si="242"/>
        <v>0</v>
      </c>
      <c r="Q3884" t="s">
        <v>8324</v>
      </c>
      <c r="R3884" t="s">
        <v>8359</v>
      </c>
      <c r="S3884" s="12">
        <f t="shared" si="243"/>
        <v>42373.733449074076</v>
      </c>
      <c r="T3884" s="12">
        <f t="shared" si="24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4"/>
        <v>0</v>
      </c>
      <c r="P3885" s="7">
        <f t="shared" si="242"/>
        <v>0</v>
      </c>
      <c r="Q3885" t="s">
        <v>8324</v>
      </c>
      <c r="R3885" t="s">
        <v>8359</v>
      </c>
      <c r="S3885" s="12">
        <f t="shared" si="243"/>
        <v>41854.352650462963</v>
      </c>
      <c r="T3885" s="12">
        <f t="shared" si="24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4"/>
        <v>0</v>
      </c>
      <c r="P3886" s="7">
        <f t="shared" si="242"/>
        <v>0</v>
      </c>
      <c r="Q3886" t="s">
        <v>8324</v>
      </c>
      <c r="R3886" t="s">
        <v>8359</v>
      </c>
      <c r="S3886" s="12">
        <f t="shared" si="243"/>
        <v>42065.541574074072</v>
      </c>
      <c r="T3886" s="12">
        <f t="shared" si="24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4"/>
        <v>0</v>
      </c>
      <c r="P3887" s="7">
        <f t="shared" si="242"/>
        <v>0</v>
      </c>
      <c r="Q3887" t="s">
        <v>8324</v>
      </c>
      <c r="R3887" t="s">
        <v>8359</v>
      </c>
      <c r="S3887" s="12">
        <f t="shared" si="243"/>
        <v>42469.701284722221</v>
      </c>
      <c r="T3887" s="12">
        <f t="shared" si="24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4"/>
        <v>0</v>
      </c>
      <c r="P3888" s="7">
        <f t="shared" si="242"/>
        <v>0</v>
      </c>
      <c r="Q3888" t="s">
        <v>8324</v>
      </c>
      <c r="R3888" t="s">
        <v>8359</v>
      </c>
      <c r="S3888" s="12">
        <f t="shared" si="243"/>
        <v>41953.978032407409</v>
      </c>
      <c r="T3888" s="12">
        <f t="shared" si="24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4"/>
        <v>1.7500000000000002E-2</v>
      </c>
      <c r="P3889" s="7">
        <f t="shared" si="242"/>
        <v>17.5</v>
      </c>
      <c r="Q3889" t="s">
        <v>8324</v>
      </c>
      <c r="R3889" t="s">
        <v>8359</v>
      </c>
      <c r="S3889" s="12">
        <f t="shared" si="243"/>
        <v>42079.607974537037</v>
      </c>
      <c r="T3889" s="12">
        <f t="shared" si="24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4"/>
        <v>0.27100000000000002</v>
      </c>
      <c r="P3890" s="7">
        <f t="shared" si="242"/>
        <v>38.714285714285715</v>
      </c>
      <c r="Q3890" t="s">
        <v>8324</v>
      </c>
      <c r="R3890" t="s">
        <v>8359</v>
      </c>
      <c r="S3890" s="12">
        <f t="shared" si="243"/>
        <v>42762.295810185184</v>
      </c>
      <c r="T3890" s="12">
        <f t="shared" si="24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4"/>
        <v>1.4749999999999999E-2</v>
      </c>
      <c r="P3891" s="7">
        <f t="shared" si="242"/>
        <v>13.111111111111111</v>
      </c>
      <c r="Q3891" t="s">
        <v>8324</v>
      </c>
      <c r="R3891" t="s">
        <v>8325</v>
      </c>
      <c r="S3891" s="12">
        <f t="shared" si="243"/>
        <v>41976.754976851851</v>
      </c>
      <c r="T3891" s="12">
        <f t="shared" si="24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4"/>
        <v>0.16826666666666668</v>
      </c>
      <c r="P3892" s="7">
        <f t="shared" si="242"/>
        <v>315.5</v>
      </c>
      <c r="Q3892" t="s">
        <v>8324</v>
      </c>
      <c r="R3892" t="s">
        <v>8325</v>
      </c>
      <c r="S3892" s="12">
        <f t="shared" si="243"/>
        <v>42171.508611111116</v>
      </c>
      <c r="T3892" s="12">
        <f t="shared" si="24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4"/>
        <v>0.32500000000000001</v>
      </c>
      <c r="P3893" s="7">
        <f t="shared" si="242"/>
        <v>37.142857142857146</v>
      </c>
      <c r="Q3893" t="s">
        <v>8324</v>
      </c>
      <c r="R3893" t="s">
        <v>8325</v>
      </c>
      <c r="S3893" s="12">
        <f t="shared" si="243"/>
        <v>42055.8824537037</v>
      </c>
      <c r="T3893" s="12">
        <f t="shared" si="24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4"/>
        <v>0</v>
      </c>
      <c r="P3894" s="7">
        <f t="shared" si="242"/>
        <v>0</v>
      </c>
      <c r="Q3894" t="s">
        <v>8324</v>
      </c>
      <c r="R3894" t="s">
        <v>8325</v>
      </c>
      <c r="S3894" s="12">
        <f t="shared" si="243"/>
        <v>41867.402280092596</v>
      </c>
      <c r="T3894" s="12">
        <f t="shared" si="24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4"/>
        <v>0.2155</v>
      </c>
      <c r="P3895" s="7">
        <f t="shared" si="242"/>
        <v>128.27380952380952</v>
      </c>
      <c r="Q3895" t="s">
        <v>8324</v>
      </c>
      <c r="R3895" t="s">
        <v>8325</v>
      </c>
      <c r="S3895" s="12">
        <f t="shared" si="243"/>
        <v>41779.407870370371</v>
      </c>
      <c r="T3895" s="12">
        <f t="shared" si="24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4"/>
        <v>3.4666666666666665E-2</v>
      </c>
      <c r="P3896" s="7">
        <f t="shared" si="242"/>
        <v>47.272727272727273</v>
      </c>
      <c r="Q3896" t="s">
        <v>8324</v>
      </c>
      <c r="R3896" t="s">
        <v>8325</v>
      </c>
      <c r="S3896" s="12">
        <f t="shared" si="243"/>
        <v>42679.708472222221</v>
      </c>
      <c r="T3896" s="12">
        <f t="shared" si="24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4"/>
        <v>0.05</v>
      </c>
      <c r="P3897" s="7">
        <f t="shared" si="242"/>
        <v>50</v>
      </c>
      <c r="Q3897" t="s">
        <v>8324</v>
      </c>
      <c r="R3897" t="s">
        <v>8325</v>
      </c>
      <c r="S3897" s="12">
        <f t="shared" si="243"/>
        <v>42032.000208333338</v>
      </c>
      <c r="T3897" s="12">
        <f t="shared" si="24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4"/>
        <v>0.10625</v>
      </c>
      <c r="P3898" s="7">
        <f t="shared" si="242"/>
        <v>42.5</v>
      </c>
      <c r="Q3898" t="s">
        <v>8324</v>
      </c>
      <c r="R3898" t="s">
        <v>8325</v>
      </c>
      <c r="S3898" s="12">
        <f t="shared" si="243"/>
        <v>41792.941875000004</v>
      </c>
      <c r="T3898" s="12">
        <f t="shared" si="24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4"/>
        <v>0.17599999999999999</v>
      </c>
      <c r="P3899" s="7">
        <f t="shared" si="242"/>
        <v>44</v>
      </c>
      <c r="Q3899" t="s">
        <v>8324</v>
      </c>
      <c r="R3899" t="s">
        <v>8325</v>
      </c>
      <c r="S3899" s="12">
        <f t="shared" si="243"/>
        <v>41982.62364583333</v>
      </c>
      <c r="T3899" s="12">
        <f t="shared" si="24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4"/>
        <v>0.3256</v>
      </c>
      <c r="P3900" s="7">
        <f t="shared" si="242"/>
        <v>50.875</v>
      </c>
      <c r="Q3900" t="s">
        <v>8324</v>
      </c>
      <c r="R3900" t="s">
        <v>8325</v>
      </c>
      <c r="S3900" s="12">
        <f t="shared" si="243"/>
        <v>42193.232291666667</v>
      </c>
      <c r="T3900" s="12">
        <f t="shared" si="24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4"/>
        <v>1.2500000000000001E-2</v>
      </c>
      <c r="P3901" s="7">
        <f t="shared" si="242"/>
        <v>62.5</v>
      </c>
      <c r="Q3901" t="s">
        <v>8324</v>
      </c>
      <c r="R3901" t="s">
        <v>8325</v>
      </c>
      <c r="S3901" s="12">
        <f t="shared" si="243"/>
        <v>41843.525011574071</v>
      </c>
      <c r="T3901" s="12">
        <f t="shared" si="245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4"/>
        <v>5.3999999999999999E-2</v>
      </c>
      <c r="P3902" s="7">
        <f t="shared" si="242"/>
        <v>27</v>
      </c>
      <c r="Q3902" t="s">
        <v>8324</v>
      </c>
      <c r="R3902" t="s">
        <v>8325</v>
      </c>
      <c r="S3902" s="12">
        <f t="shared" si="243"/>
        <v>42135.842488425929</v>
      </c>
      <c r="T3902" s="12">
        <f t="shared" si="24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4"/>
        <v>8.3333333333333332E-3</v>
      </c>
      <c r="P3903" s="7">
        <f t="shared" si="242"/>
        <v>25</v>
      </c>
      <c r="Q3903" t="s">
        <v>8324</v>
      </c>
      <c r="R3903" t="s">
        <v>8325</v>
      </c>
      <c r="S3903" s="12">
        <f t="shared" si="243"/>
        <v>42317.576377314821</v>
      </c>
      <c r="T3903" s="12">
        <f t="shared" si="245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4"/>
        <v>0.48833333333333334</v>
      </c>
      <c r="P3904" s="7">
        <f t="shared" si="242"/>
        <v>47.258064516129032</v>
      </c>
      <c r="Q3904" t="s">
        <v>8324</v>
      </c>
      <c r="R3904" t="s">
        <v>8325</v>
      </c>
      <c r="S3904" s="12">
        <f t="shared" si="243"/>
        <v>42663.218078703707</v>
      </c>
      <c r="T3904" s="12">
        <f t="shared" si="24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4"/>
        <v>0</v>
      </c>
      <c r="P3905" s="7">
        <f t="shared" ref="P3905:P3968" si="246">IFERROR(E3905/L3905,0)</f>
        <v>0</v>
      </c>
      <c r="Q3905" t="s">
        <v>8324</v>
      </c>
      <c r="R3905" t="s">
        <v>8325</v>
      </c>
      <c r="S3905" s="12">
        <f t="shared" si="243"/>
        <v>42185.76116898148</v>
      </c>
      <c r="T3905" s="12">
        <f t="shared" si="24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4"/>
        <v>2.9999999999999997E-4</v>
      </c>
      <c r="P3906" s="7">
        <f t="shared" si="246"/>
        <v>1.5</v>
      </c>
      <c r="Q3906" t="s">
        <v>8324</v>
      </c>
      <c r="R3906" t="s">
        <v>8325</v>
      </c>
      <c r="S3906" s="12">
        <f t="shared" si="243"/>
        <v>42094.979166666672</v>
      </c>
      <c r="T3906" s="12">
        <f t="shared" si="24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7">
        <f t="shared" si="246"/>
        <v>24.714285714285715</v>
      </c>
      <c r="Q3907" t="s">
        <v>8324</v>
      </c>
      <c r="R3907" t="s">
        <v>8325</v>
      </c>
      <c r="S3907" s="12">
        <f t="shared" ref="S3907:T3970" si="247">(((J3907/60)/60)/24)+DATE(1970,1,1)+(-6/24)</f>
        <v>42124.373877314814</v>
      </c>
      <c r="T3907" s="12">
        <f t="shared" si="245"/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6"/>
        <v>63.125</v>
      </c>
      <c r="Q3908" t="s">
        <v>8324</v>
      </c>
      <c r="R3908" t="s">
        <v>8325</v>
      </c>
      <c r="S3908" s="12">
        <f t="shared" si="247"/>
        <v>42143.667743055557</v>
      </c>
      <c r="T3908" s="12">
        <f t="shared" si="245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6"/>
        <v>38.25</v>
      </c>
      <c r="Q3909" t="s">
        <v>8324</v>
      </c>
      <c r="R3909" t="s">
        <v>8325</v>
      </c>
      <c r="S3909" s="12">
        <f t="shared" si="247"/>
        <v>41906.569513888891</v>
      </c>
      <c r="T3909" s="12">
        <f t="shared" si="245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6"/>
        <v>16.25</v>
      </c>
      <c r="Q3910" t="s">
        <v>8324</v>
      </c>
      <c r="R3910" t="s">
        <v>8325</v>
      </c>
      <c r="S3910" s="12">
        <f t="shared" si="247"/>
        <v>41833.885370370372</v>
      </c>
      <c r="T3910" s="12">
        <f t="shared" si="245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ref="O3911:O3974" si="248">(E3911/D3911)</f>
        <v>2.2499999999999998E-3</v>
      </c>
      <c r="P3911" s="7">
        <f t="shared" si="246"/>
        <v>33.75</v>
      </c>
      <c r="Q3911" t="s">
        <v>8324</v>
      </c>
      <c r="R3911" t="s">
        <v>8325</v>
      </c>
      <c r="S3911" s="12">
        <f t="shared" si="247"/>
        <v>41863.109282407408</v>
      </c>
      <c r="T3911" s="12">
        <f t="shared" si="245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8"/>
        <v>3.0833333333333334E-2</v>
      </c>
      <c r="P3912" s="7">
        <f t="shared" si="246"/>
        <v>61.666666666666664</v>
      </c>
      <c r="Q3912" t="s">
        <v>8324</v>
      </c>
      <c r="R3912" t="s">
        <v>8325</v>
      </c>
      <c r="S3912" s="12">
        <f t="shared" si="247"/>
        <v>42224.506909722222</v>
      </c>
      <c r="T3912" s="12">
        <f t="shared" si="245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8"/>
        <v>0.37412499999999999</v>
      </c>
      <c r="P3913" s="7">
        <f t="shared" si="246"/>
        <v>83.138888888888886</v>
      </c>
      <c r="Q3913" t="s">
        <v>8324</v>
      </c>
      <c r="R3913" t="s">
        <v>8325</v>
      </c>
      <c r="S3913" s="12">
        <f t="shared" si="247"/>
        <v>41939.5622337963</v>
      </c>
      <c r="T3913" s="12">
        <f t="shared" ref="T3913:T3976" si="249">(((I3913/60)/60)/24)+DATE(1970,1,1)+(-6/24)</f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8"/>
        <v>6.666666666666667E-5</v>
      </c>
      <c r="P3914" s="7">
        <f t="shared" si="246"/>
        <v>1</v>
      </c>
      <c r="Q3914" t="s">
        <v>8324</v>
      </c>
      <c r="R3914" t="s">
        <v>8325</v>
      </c>
      <c r="S3914" s="12">
        <f t="shared" si="247"/>
        <v>42059.020023148143</v>
      </c>
      <c r="T3914" s="12">
        <f t="shared" si="249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8"/>
        <v>0.1</v>
      </c>
      <c r="P3915" s="7">
        <f t="shared" si="246"/>
        <v>142.85714285714286</v>
      </c>
      <c r="Q3915" t="s">
        <v>8324</v>
      </c>
      <c r="R3915" t="s">
        <v>8325</v>
      </c>
      <c r="S3915" s="12">
        <f t="shared" si="247"/>
        <v>42307.961215277777</v>
      </c>
      <c r="T3915" s="12">
        <f t="shared" si="249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8"/>
        <v>0.36359999999999998</v>
      </c>
      <c r="P3916" s="7">
        <f t="shared" si="246"/>
        <v>33.666666666666664</v>
      </c>
      <c r="Q3916" t="s">
        <v>8324</v>
      </c>
      <c r="R3916" t="s">
        <v>8325</v>
      </c>
      <c r="S3916" s="12">
        <f t="shared" si="247"/>
        <v>42114.568935185183</v>
      </c>
      <c r="T3916" s="12">
        <f t="shared" si="249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8"/>
        <v>3.3333333333333335E-3</v>
      </c>
      <c r="P3917" s="7">
        <f t="shared" si="246"/>
        <v>5</v>
      </c>
      <c r="Q3917" t="s">
        <v>8324</v>
      </c>
      <c r="R3917" t="s">
        <v>8325</v>
      </c>
      <c r="S3917" s="12">
        <f t="shared" si="247"/>
        <v>42492.73505787037</v>
      </c>
      <c r="T3917" s="12">
        <f t="shared" si="249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8"/>
        <v>0</v>
      </c>
      <c r="P3918" s="7">
        <f t="shared" si="246"/>
        <v>0</v>
      </c>
      <c r="Q3918" t="s">
        <v>8324</v>
      </c>
      <c r="R3918" t="s">
        <v>8325</v>
      </c>
      <c r="S3918" s="12">
        <f t="shared" si="247"/>
        <v>42494.221666666665</v>
      </c>
      <c r="T3918" s="12">
        <f t="shared" si="249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8"/>
        <v>2.8571428571428571E-3</v>
      </c>
      <c r="P3919" s="7">
        <f t="shared" si="246"/>
        <v>10</v>
      </c>
      <c r="Q3919" t="s">
        <v>8324</v>
      </c>
      <c r="R3919" t="s">
        <v>8325</v>
      </c>
      <c r="S3919" s="12">
        <f t="shared" si="247"/>
        <v>41863.277326388888</v>
      </c>
      <c r="T3919" s="12">
        <f t="shared" si="249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8"/>
        <v>2E-3</v>
      </c>
      <c r="P3920" s="7">
        <f t="shared" si="246"/>
        <v>40</v>
      </c>
      <c r="Q3920" t="s">
        <v>8324</v>
      </c>
      <c r="R3920" t="s">
        <v>8325</v>
      </c>
      <c r="S3920" s="12">
        <f t="shared" si="247"/>
        <v>41843.414618055554</v>
      </c>
      <c r="T3920" s="12">
        <f t="shared" si="249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8"/>
        <v>1.7999999999999999E-2</v>
      </c>
      <c r="P3921" s="7">
        <f t="shared" si="246"/>
        <v>30</v>
      </c>
      <c r="Q3921" t="s">
        <v>8324</v>
      </c>
      <c r="R3921" t="s">
        <v>8325</v>
      </c>
      <c r="S3921" s="12">
        <f t="shared" si="247"/>
        <v>42358.434872685189</v>
      </c>
      <c r="T3921" s="12">
        <f t="shared" si="249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8"/>
        <v>5.3999999999999999E-2</v>
      </c>
      <c r="P3922" s="7">
        <f t="shared" si="246"/>
        <v>45</v>
      </c>
      <c r="Q3922" t="s">
        <v>8324</v>
      </c>
      <c r="R3922" t="s">
        <v>8325</v>
      </c>
      <c r="S3922" s="12">
        <f t="shared" si="247"/>
        <v>42657.13726851852</v>
      </c>
      <c r="T3922" s="12">
        <f t="shared" si="249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8"/>
        <v>0</v>
      </c>
      <c r="P3923" s="7">
        <f t="shared" si="246"/>
        <v>0</v>
      </c>
      <c r="Q3923" t="s">
        <v>8324</v>
      </c>
      <c r="R3923" t="s">
        <v>8325</v>
      </c>
      <c r="S3923" s="12">
        <f t="shared" si="247"/>
        <v>41926.292303240742</v>
      </c>
      <c r="T3923" s="12">
        <f t="shared" si="249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8"/>
        <v>8.1333333333333327E-2</v>
      </c>
      <c r="P3924" s="7">
        <f t="shared" si="246"/>
        <v>10.166666666666666</v>
      </c>
      <c r="Q3924" t="s">
        <v>8324</v>
      </c>
      <c r="R3924" t="s">
        <v>8325</v>
      </c>
      <c r="S3924" s="12">
        <f t="shared" si="247"/>
        <v>42020.518634259264</v>
      </c>
      <c r="T3924" s="12">
        <f t="shared" si="249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8"/>
        <v>0.12034782608695652</v>
      </c>
      <c r="P3925" s="7">
        <f t="shared" si="246"/>
        <v>81.411764705882348</v>
      </c>
      <c r="Q3925" t="s">
        <v>8324</v>
      </c>
      <c r="R3925" t="s">
        <v>8325</v>
      </c>
      <c r="S3925" s="12">
        <f t="shared" si="247"/>
        <v>42075.729988425926</v>
      </c>
      <c r="T3925" s="12">
        <f t="shared" si="249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8"/>
        <v>0.15266666666666667</v>
      </c>
      <c r="P3926" s="7">
        <f t="shared" si="246"/>
        <v>57.25</v>
      </c>
      <c r="Q3926" t="s">
        <v>8324</v>
      </c>
      <c r="R3926" t="s">
        <v>8325</v>
      </c>
      <c r="S3926" s="12">
        <f t="shared" si="247"/>
        <v>41786.709745370368</v>
      </c>
      <c r="T3926" s="12">
        <f t="shared" si="249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8"/>
        <v>0.1</v>
      </c>
      <c r="P3927" s="7">
        <f t="shared" si="246"/>
        <v>5</v>
      </c>
      <c r="Q3927" t="s">
        <v>8324</v>
      </c>
      <c r="R3927" t="s">
        <v>8325</v>
      </c>
      <c r="S3927" s="12">
        <f t="shared" si="247"/>
        <v>41820.620821759258</v>
      </c>
      <c r="T3927" s="12">
        <f t="shared" si="249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8"/>
        <v>3.0000000000000001E-3</v>
      </c>
      <c r="P3928" s="7">
        <f t="shared" si="246"/>
        <v>15</v>
      </c>
      <c r="Q3928" t="s">
        <v>8324</v>
      </c>
      <c r="R3928" t="s">
        <v>8325</v>
      </c>
      <c r="S3928" s="12">
        <f t="shared" si="247"/>
        <v>41969.835046296299</v>
      </c>
      <c r="T3928" s="12">
        <f t="shared" si="249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8"/>
        <v>0.01</v>
      </c>
      <c r="P3929" s="7">
        <f t="shared" si="246"/>
        <v>12.5</v>
      </c>
      <c r="Q3929" t="s">
        <v>8324</v>
      </c>
      <c r="R3929" t="s">
        <v>8325</v>
      </c>
      <c r="S3929" s="12">
        <f t="shared" si="247"/>
        <v>41830.017407407409</v>
      </c>
      <c r="T3929" s="12">
        <f t="shared" si="249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8"/>
        <v>0.13020000000000001</v>
      </c>
      <c r="P3930" s="7">
        <f t="shared" si="246"/>
        <v>93</v>
      </c>
      <c r="Q3930" t="s">
        <v>8324</v>
      </c>
      <c r="R3930" t="s">
        <v>8325</v>
      </c>
      <c r="S3930" s="12">
        <f t="shared" si="247"/>
        <v>42265.433182870373</v>
      </c>
      <c r="T3930" s="12">
        <f t="shared" si="249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8"/>
        <v>2.265E-2</v>
      </c>
      <c r="P3931" s="7">
        <f t="shared" si="246"/>
        <v>32.357142857142854</v>
      </c>
      <c r="Q3931" t="s">
        <v>8324</v>
      </c>
      <c r="R3931" t="s">
        <v>8325</v>
      </c>
      <c r="S3931" s="12">
        <f t="shared" si="247"/>
        <v>42601.577141203699</v>
      </c>
      <c r="T3931" s="12">
        <f t="shared" si="249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8"/>
        <v>0</v>
      </c>
      <c r="P3932" s="7">
        <f t="shared" si="246"/>
        <v>0</v>
      </c>
      <c r="Q3932" t="s">
        <v>8324</v>
      </c>
      <c r="R3932" t="s">
        <v>8325</v>
      </c>
      <c r="S3932" s="12">
        <f t="shared" si="247"/>
        <v>42433.088749999995</v>
      </c>
      <c r="T3932" s="12">
        <f t="shared" si="249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8"/>
        <v>0</v>
      </c>
      <c r="P3933" s="7">
        <f t="shared" si="246"/>
        <v>0</v>
      </c>
      <c r="Q3933" t="s">
        <v>8324</v>
      </c>
      <c r="R3933" t="s">
        <v>8325</v>
      </c>
      <c r="S3933" s="12">
        <f t="shared" si="247"/>
        <v>42227.901701388888</v>
      </c>
      <c r="T3933" s="12">
        <f t="shared" si="249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8"/>
        <v>8.3333333333333331E-5</v>
      </c>
      <c r="P3934" s="7">
        <f t="shared" si="246"/>
        <v>1</v>
      </c>
      <c r="Q3934" t="s">
        <v>8324</v>
      </c>
      <c r="R3934" t="s">
        <v>8325</v>
      </c>
      <c r="S3934" s="12">
        <f t="shared" si="247"/>
        <v>42414.918564814812</v>
      </c>
      <c r="T3934" s="12">
        <f t="shared" si="249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8"/>
        <v>0.15742857142857142</v>
      </c>
      <c r="P3935" s="7">
        <f t="shared" si="246"/>
        <v>91.833333333333329</v>
      </c>
      <c r="Q3935" t="s">
        <v>8324</v>
      </c>
      <c r="R3935" t="s">
        <v>8325</v>
      </c>
      <c r="S3935" s="12">
        <f t="shared" si="247"/>
        <v>42538.718310185184</v>
      </c>
      <c r="T3935" s="12">
        <f t="shared" si="249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8"/>
        <v>0.11</v>
      </c>
      <c r="P3936" s="7">
        <f t="shared" si="246"/>
        <v>45.833333333333336</v>
      </c>
      <c r="Q3936" t="s">
        <v>8324</v>
      </c>
      <c r="R3936" t="s">
        <v>8325</v>
      </c>
      <c r="S3936" s="12">
        <f t="shared" si="247"/>
        <v>42233.421747685185</v>
      </c>
      <c r="T3936" s="12">
        <f t="shared" si="249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8"/>
        <v>0.43833333333333335</v>
      </c>
      <c r="P3937" s="7">
        <f t="shared" si="246"/>
        <v>57.173913043478258</v>
      </c>
      <c r="Q3937" t="s">
        <v>8324</v>
      </c>
      <c r="R3937" t="s">
        <v>8325</v>
      </c>
      <c r="S3937" s="12">
        <f t="shared" si="247"/>
        <v>42221.406782407401</v>
      </c>
      <c r="T3937" s="12">
        <f t="shared" si="249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8"/>
        <v>0</v>
      </c>
      <c r="P3938" s="7">
        <f t="shared" si="246"/>
        <v>0</v>
      </c>
      <c r="Q3938" t="s">
        <v>8324</v>
      </c>
      <c r="R3938" t="s">
        <v>8325</v>
      </c>
      <c r="S3938" s="12">
        <f t="shared" si="247"/>
        <v>42675.012962962966</v>
      </c>
      <c r="T3938" s="12">
        <f t="shared" si="249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8"/>
        <v>0.86135181975736563</v>
      </c>
      <c r="P3939" s="7">
        <f t="shared" si="246"/>
        <v>248.5</v>
      </c>
      <c r="Q3939" t="s">
        <v>8324</v>
      </c>
      <c r="R3939" t="s">
        <v>8325</v>
      </c>
      <c r="S3939" s="12">
        <f t="shared" si="247"/>
        <v>42534.381481481483</v>
      </c>
      <c r="T3939" s="12">
        <f t="shared" si="249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8"/>
        <v>0.12196620583717357</v>
      </c>
      <c r="P3940" s="7">
        <f t="shared" si="246"/>
        <v>79.400000000000006</v>
      </c>
      <c r="Q3940" t="s">
        <v>8324</v>
      </c>
      <c r="R3940" t="s">
        <v>8325</v>
      </c>
      <c r="S3940" s="12">
        <f t="shared" si="247"/>
        <v>42151.655717592599</v>
      </c>
      <c r="T3940" s="12">
        <f t="shared" si="249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8"/>
        <v>1E-3</v>
      </c>
      <c r="P3941" s="7">
        <f t="shared" si="246"/>
        <v>5</v>
      </c>
      <c r="Q3941" t="s">
        <v>8324</v>
      </c>
      <c r="R3941" t="s">
        <v>8325</v>
      </c>
      <c r="S3941" s="12">
        <f t="shared" si="247"/>
        <v>41915.150219907409</v>
      </c>
      <c r="T3941" s="12">
        <f t="shared" si="249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8"/>
        <v>2.2000000000000001E-3</v>
      </c>
      <c r="P3942" s="7">
        <f t="shared" si="246"/>
        <v>5.5</v>
      </c>
      <c r="Q3942" t="s">
        <v>8324</v>
      </c>
      <c r="R3942" t="s">
        <v>8325</v>
      </c>
      <c r="S3942" s="12">
        <f t="shared" si="247"/>
        <v>41961.242488425924</v>
      </c>
      <c r="T3942" s="12">
        <f t="shared" si="249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8"/>
        <v>9.0909090909090905E-3</v>
      </c>
      <c r="P3943" s="7">
        <f t="shared" si="246"/>
        <v>25</v>
      </c>
      <c r="Q3943" t="s">
        <v>8324</v>
      </c>
      <c r="R3943" t="s">
        <v>8325</v>
      </c>
      <c r="S3943" s="12">
        <f t="shared" si="247"/>
        <v>41940.337233796294</v>
      </c>
      <c r="T3943" s="12">
        <f t="shared" si="249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8"/>
        <v>0</v>
      </c>
      <c r="P3944" s="7">
        <f t="shared" si="246"/>
        <v>0</v>
      </c>
      <c r="Q3944" t="s">
        <v>8324</v>
      </c>
      <c r="R3944" t="s">
        <v>8325</v>
      </c>
      <c r="S3944" s="12">
        <f t="shared" si="247"/>
        <v>42111.654097222221</v>
      </c>
      <c r="T3944" s="12">
        <f t="shared" si="249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8"/>
        <v>0.35639999999999999</v>
      </c>
      <c r="P3945" s="7">
        <f t="shared" si="246"/>
        <v>137.07692307692307</v>
      </c>
      <c r="Q3945" t="s">
        <v>8324</v>
      </c>
      <c r="R3945" t="s">
        <v>8325</v>
      </c>
      <c r="S3945" s="12">
        <f t="shared" si="247"/>
        <v>42279.528564814813</v>
      </c>
      <c r="T3945" s="12">
        <f t="shared" si="249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8"/>
        <v>0</v>
      </c>
      <c r="P3946" s="7">
        <f t="shared" si="246"/>
        <v>0</v>
      </c>
      <c r="Q3946" t="s">
        <v>8324</v>
      </c>
      <c r="R3946" t="s">
        <v>8325</v>
      </c>
      <c r="S3946" s="12">
        <f t="shared" si="247"/>
        <v>42213.412905092591</v>
      </c>
      <c r="T3946" s="12">
        <f t="shared" si="249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8"/>
        <v>2.5000000000000001E-3</v>
      </c>
      <c r="P3947" s="7">
        <f t="shared" si="246"/>
        <v>5</v>
      </c>
      <c r="Q3947" t="s">
        <v>8324</v>
      </c>
      <c r="R3947" t="s">
        <v>8325</v>
      </c>
      <c r="S3947" s="12">
        <f t="shared" si="247"/>
        <v>42109.551712962959</v>
      </c>
      <c r="T3947" s="12">
        <f t="shared" si="249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8"/>
        <v>3.2500000000000001E-2</v>
      </c>
      <c r="P3948" s="7">
        <f t="shared" si="246"/>
        <v>39</v>
      </c>
      <c r="Q3948" t="s">
        <v>8324</v>
      </c>
      <c r="R3948" t="s">
        <v>8325</v>
      </c>
      <c r="S3948" s="12">
        <f t="shared" si="247"/>
        <v>42031.583587962959</v>
      </c>
      <c r="T3948" s="12">
        <f t="shared" si="249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8"/>
        <v>3.3666666666666664E-2</v>
      </c>
      <c r="P3949" s="7">
        <f t="shared" si="246"/>
        <v>50.5</v>
      </c>
      <c r="Q3949" t="s">
        <v>8324</v>
      </c>
      <c r="R3949" t="s">
        <v>8325</v>
      </c>
      <c r="S3949" s="12">
        <f t="shared" si="247"/>
        <v>42614.892870370371</v>
      </c>
      <c r="T3949" s="12">
        <f t="shared" si="249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8"/>
        <v>0</v>
      </c>
      <c r="P3950" s="7">
        <f t="shared" si="246"/>
        <v>0</v>
      </c>
      <c r="Q3950" t="s">
        <v>8324</v>
      </c>
      <c r="R3950" t="s">
        <v>8325</v>
      </c>
      <c r="S3950" s="12">
        <f t="shared" si="247"/>
        <v>41829.075497685182</v>
      </c>
      <c r="T3950" s="12">
        <f t="shared" si="249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8"/>
        <v>0.15770000000000001</v>
      </c>
      <c r="P3951" s="7">
        <f t="shared" si="246"/>
        <v>49.28125</v>
      </c>
      <c r="Q3951" t="s">
        <v>8324</v>
      </c>
      <c r="R3951" t="s">
        <v>8325</v>
      </c>
      <c r="S3951" s="12">
        <f t="shared" si="247"/>
        <v>42015.870613425926</v>
      </c>
      <c r="T3951" s="12">
        <f t="shared" si="249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8"/>
        <v>6.2500000000000003E-3</v>
      </c>
      <c r="P3952" s="7">
        <f t="shared" si="246"/>
        <v>25</v>
      </c>
      <c r="Q3952" t="s">
        <v>8324</v>
      </c>
      <c r="R3952" t="s">
        <v>8325</v>
      </c>
      <c r="S3952" s="12">
        <f t="shared" si="247"/>
        <v>42439.452314814815</v>
      </c>
      <c r="T3952" s="12">
        <f t="shared" si="249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8"/>
        <v>5.0000000000000004E-6</v>
      </c>
      <c r="P3953" s="7">
        <f t="shared" si="246"/>
        <v>1</v>
      </c>
      <c r="Q3953" t="s">
        <v>8324</v>
      </c>
      <c r="R3953" t="s">
        <v>8325</v>
      </c>
      <c r="S3953" s="12">
        <f t="shared" si="247"/>
        <v>42433.575717592597</v>
      </c>
      <c r="T3953" s="12">
        <f t="shared" si="249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8"/>
        <v>9.6153846153846159E-4</v>
      </c>
      <c r="P3954" s="7">
        <f t="shared" si="246"/>
        <v>25</v>
      </c>
      <c r="Q3954" t="s">
        <v>8324</v>
      </c>
      <c r="R3954" t="s">
        <v>8325</v>
      </c>
      <c r="S3954" s="12">
        <f t="shared" si="247"/>
        <v>42243.540393518517</v>
      </c>
      <c r="T3954" s="12">
        <f t="shared" si="249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8"/>
        <v>0</v>
      </c>
      <c r="P3955" s="7">
        <f t="shared" si="246"/>
        <v>0</v>
      </c>
      <c r="Q3955" t="s">
        <v>8324</v>
      </c>
      <c r="R3955" t="s">
        <v>8325</v>
      </c>
      <c r="S3955" s="12">
        <f t="shared" si="247"/>
        <v>42549.798449074078</v>
      </c>
      <c r="T3955" s="12">
        <f t="shared" si="249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8"/>
        <v>0</v>
      </c>
      <c r="P3956" s="7">
        <f t="shared" si="246"/>
        <v>0</v>
      </c>
      <c r="Q3956" t="s">
        <v>8324</v>
      </c>
      <c r="R3956" t="s">
        <v>8325</v>
      </c>
      <c r="S3956" s="12">
        <f t="shared" si="247"/>
        <v>41774.401203703703</v>
      </c>
      <c r="T3956" s="12">
        <f t="shared" si="249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8"/>
        <v>0.24285714285714285</v>
      </c>
      <c r="P3957" s="7">
        <f t="shared" si="246"/>
        <v>53.125</v>
      </c>
      <c r="Q3957" t="s">
        <v>8324</v>
      </c>
      <c r="R3957" t="s">
        <v>8325</v>
      </c>
      <c r="S3957" s="12">
        <f t="shared" si="247"/>
        <v>42306.598854166667</v>
      </c>
      <c r="T3957" s="12">
        <f t="shared" si="249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8"/>
        <v>0</v>
      </c>
      <c r="P3958" s="7">
        <f t="shared" si="246"/>
        <v>0</v>
      </c>
      <c r="Q3958" t="s">
        <v>8324</v>
      </c>
      <c r="R3958" t="s">
        <v>8325</v>
      </c>
      <c r="S3958" s="12">
        <f t="shared" si="247"/>
        <v>42457.682025462964</v>
      </c>
      <c r="T3958" s="12">
        <f t="shared" si="249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8"/>
        <v>2.5000000000000001E-4</v>
      </c>
      <c r="P3959" s="7">
        <f t="shared" si="246"/>
        <v>7</v>
      </c>
      <c r="Q3959" t="s">
        <v>8324</v>
      </c>
      <c r="R3959" t="s">
        <v>8325</v>
      </c>
      <c r="S3959" s="12">
        <f t="shared" si="247"/>
        <v>42513.726319444439</v>
      </c>
      <c r="T3959" s="12">
        <f t="shared" si="249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8"/>
        <v>0.32050000000000001</v>
      </c>
      <c r="P3960" s="7">
        <f t="shared" si="246"/>
        <v>40.0625</v>
      </c>
      <c r="Q3960" t="s">
        <v>8324</v>
      </c>
      <c r="R3960" t="s">
        <v>8325</v>
      </c>
      <c r="S3960" s="12">
        <f t="shared" si="247"/>
        <v>41816.700370370374</v>
      </c>
      <c r="T3960" s="12">
        <f t="shared" si="249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8"/>
        <v>0.24333333333333335</v>
      </c>
      <c r="P3961" s="7">
        <f t="shared" si="246"/>
        <v>24.333333333333332</v>
      </c>
      <c r="Q3961" t="s">
        <v>8324</v>
      </c>
      <c r="R3961" t="s">
        <v>8325</v>
      </c>
      <c r="S3961" s="12">
        <f t="shared" si="247"/>
        <v>41880.538842592592</v>
      </c>
      <c r="T3961" s="12">
        <f t="shared" si="249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8"/>
        <v>1.4999999999999999E-2</v>
      </c>
      <c r="P3962" s="7">
        <f t="shared" si="246"/>
        <v>11.25</v>
      </c>
      <c r="Q3962" t="s">
        <v>8324</v>
      </c>
      <c r="R3962" t="s">
        <v>8325</v>
      </c>
      <c r="S3962" s="12">
        <f t="shared" si="247"/>
        <v>42342.595555555556</v>
      </c>
      <c r="T3962" s="12">
        <f t="shared" si="249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8"/>
        <v>4.1999999999999997E-3</v>
      </c>
      <c r="P3963" s="7">
        <f t="shared" si="246"/>
        <v>10.5</v>
      </c>
      <c r="Q3963" t="s">
        <v>8324</v>
      </c>
      <c r="R3963" t="s">
        <v>8325</v>
      </c>
      <c r="S3963" s="12">
        <f t="shared" si="247"/>
        <v>41745.641319444447</v>
      </c>
      <c r="T3963" s="12">
        <f t="shared" si="249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8"/>
        <v>3.214285714285714E-2</v>
      </c>
      <c r="P3964" s="7">
        <f t="shared" si="246"/>
        <v>15</v>
      </c>
      <c r="Q3964" t="s">
        <v>8324</v>
      </c>
      <c r="R3964" t="s">
        <v>8325</v>
      </c>
      <c r="S3964" s="12">
        <f t="shared" si="247"/>
        <v>42311.371458333335</v>
      </c>
      <c r="T3964" s="12">
        <f t="shared" si="249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8"/>
        <v>0</v>
      </c>
      <c r="P3965" s="7">
        <f t="shared" si="246"/>
        <v>0</v>
      </c>
      <c r="Q3965" t="s">
        <v>8324</v>
      </c>
      <c r="R3965" t="s">
        <v>8325</v>
      </c>
      <c r="S3965" s="12">
        <f t="shared" si="247"/>
        <v>42295.904131944444</v>
      </c>
      <c r="T3965" s="12">
        <f t="shared" si="249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8"/>
        <v>6.3E-2</v>
      </c>
      <c r="P3966" s="7">
        <f t="shared" si="246"/>
        <v>42</v>
      </c>
      <c r="Q3966" t="s">
        <v>8324</v>
      </c>
      <c r="R3966" t="s">
        <v>8325</v>
      </c>
      <c r="S3966" s="12">
        <f t="shared" si="247"/>
        <v>42053.472060185188</v>
      </c>
      <c r="T3966" s="12">
        <f t="shared" si="249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8"/>
        <v>0.14249999999999999</v>
      </c>
      <c r="P3967" s="7">
        <f t="shared" si="246"/>
        <v>71.25</v>
      </c>
      <c r="Q3967" t="s">
        <v>8324</v>
      </c>
      <c r="R3967" t="s">
        <v>8325</v>
      </c>
      <c r="S3967" s="12">
        <f t="shared" si="247"/>
        <v>42413.985879629632</v>
      </c>
      <c r="T3967" s="12">
        <f t="shared" si="249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8"/>
        <v>6.0000000000000001E-3</v>
      </c>
      <c r="P3968" s="7">
        <f t="shared" si="246"/>
        <v>22.5</v>
      </c>
      <c r="Q3968" t="s">
        <v>8324</v>
      </c>
      <c r="R3968" t="s">
        <v>8325</v>
      </c>
      <c r="S3968" s="12">
        <f t="shared" si="247"/>
        <v>41801.461550925924</v>
      </c>
      <c r="T3968" s="12">
        <f t="shared" si="249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8"/>
        <v>0.2411764705882353</v>
      </c>
      <c r="P3969" s="7">
        <f t="shared" ref="P3969:P4032" si="250">IFERROR(E3969/L3969,0)</f>
        <v>41</v>
      </c>
      <c r="Q3969" t="s">
        <v>8324</v>
      </c>
      <c r="R3969" t="s">
        <v>8325</v>
      </c>
      <c r="S3969" s="12">
        <f t="shared" si="247"/>
        <v>42770.040590277778</v>
      </c>
      <c r="T3969" s="12">
        <f t="shared" si="249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8"/>
        <v>0.10539999999999999</v>
      </c>
      <c r="P3970" s="7">
        <f t="shared" si="250"/>
        <v>47.909090909090907</v>
      </c>
      <c r="Q3970" t="s">
        <v>8324</v>
      </c>
      <c r="R3970" t="s">
        <v>8325</v>
      </c>
      <c r="S3970" s="12">
        <f t="shared" si="247"/>
        <v>42452.565659722226</v>
      </c>
      <c r="T3970" s="12">
        <f t="shared" si="249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7">
        <f t="shared" si="250"/>
        <v>35.166666666666664</v>
      </c>
      <c r="Q3971" t="s">
        <v>8324</v>
      </c>
      <c r="R3971" t="s">
        <v>8325</v>
      </c>
      <c r="S3971" s="12">
        <f t="shared" ref="S3971:T4034" si="251">(((J3971/60)/60)/24)+DATE(1970,1,1)+(-6/24)</f>
        <v>42601.604699074072</v>
      </c>
      <c r="T3971" s="12">
        <f t="shared" si="249"/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50"/>
        <v>5.5</v>
      </c>
      <c r="Q3972" t="s">
        <v>8324</v>
      </c>
      <c r="R3972" t="s">
        <v>8325</v>
      </c>
      <c r="S3972" s="12">
        <f t="shared" si="251"/>
        <v>42447.613553240735</v>
      </c>
      <c r="T3972" s="12">
        <f t="shared" si="249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50"/>
        <v>22.666666666666668</v>
      </c>
      <c r="Q3973" t="s">
        <v>8324</v>
      </c>
      <c r="R3973" t="s">
        <v>8325</v>
      </c>
      <c r="S3973" s="12">
        <f t="shared" si="251"/>
        <v>41811.286180555559</v>
      </c>
      <c r="T3973" s="12">
        <f t="shared" si="249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50"/>
        <v>26.375</v>
      </c>
      <c r="Q3974" t="s">
        <v>8324</v>
      </c>
      <c r="R3974" t="s">
        <v>8325</v>
      </c>
      <c r="S3974" s="12">
        <f t="shared" si="251"/>
        <v>41980.817523148144</v>
      </c>
      <c r="T3974" s="12">
        <f t="shared" si="249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ref="O3975:O4038" si="252">(E3975/D3975)</f>
        <v>0.78100000000000003</v>
      </c>
      <c r="P3975" s="7">
        <f t="shared" si="250"/>
        <v>105.54054054054055</v>
      </c>
      <c r="Q3975" t="s">
        <v>8324</v>
      </c>
      <c r="R3975" t="s">
        <v>8325</v>
      </c>
      <c r="S3975" s="12">
        <f t="shared" si="251"/>
        <v>42469.43414351852</v>
      </c>
      <c r="T3975" s="12">
        <f t="shared" si="249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2"/>
        <v>0.32</v>
      </c>
      <c r="P3976" s="7">
        <f t="shared" si="250"/>
        <v>29.09090909090909</v>
      </c>
      <c r="Q3976" t="s">
        <v>8324</v>
      </c>
      <c r="R3976" t="s">
        <v>8325</v>
      </c>
      <c r="S3976" s="12">
        <f t="shared" si="251"/>
        <v>42493.296851851846</v>
      </c>
      <c r="T3976" s="12">
        <f t="shared" si="249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2"/>
        <v>0</v>
      </c>
      <c r="P3977" s="7">
        <f t="shared" si="250"/>
        <v>0</v>
      </c>
      <c r="Q3977" t="s">
        <v>8324</v>
      </c>
      <c r="R3977" t="s">
        <v>8325</v>
      </c>
      <c r="S3977" s="12">
        <f t="shared" si="251"/>
        <v>42534.616875</v>
      </c>
      <c r="T3977" s="12">
        <f t="shared" ref="T3977:T4040" si="253">(((I3977/60)/60)/24)+DATE(1970,1,1)+(-6/24)</f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2"/>
        <v>0.47692307692307695</v>
      </c>
      <c r="P3978" s="7">
        <f t="shared" si="250"/>
        <v>62</v>
      </c>
      <c r="Q3978" t="s">
        <v>8324</v>
      </c>
      <c r="R3978" t="s">
        <v>8325</v>
      </c>
      <c r="S3978" s="12">
        <f t="shared" si="251"/>
        <v>41830.608344907407</v>
      </c>
      <c r="T3978" s="12">
        <f t="shared" si="253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2"/>
        <v>1.4500000000000001E-2</v>
      </c>
      <c r="P3979" s="7">
        <f t="shared" si="250"/>
        <v>217.5</v>
      </c>
      <c r="Q3979" t="s">
        <v>8324</v>
      </c>
      <c r="R3979" t="s">
        <v>8325</v>
      </c>
      <c r="S3979" s="12">
        <f t="shared" si="251"/>
        <v>42543.538564814815</v>
      </c>
      <c r="T3979" s="12">
        <f t="shared" si="253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2"/>
        <v>0.107</v>
      </c>
      <c r="P3980" s="7">
        <f t="shared" si="250"/>
        <v>26.75</v>
      </c>
      <c r="Q3980" t="s">
        <v>8324</v>
      </c>
      <c r="R3980" t="s">
        <v>8325</v>
      </c>
      <c r="S3980" s="12">
        <f t="shared" si="251"/>
        <v>41975.392974537041</v>
      </c>
      <c r="T3980" s="12">
        <f t="shared" si="253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2"/>
        <v>1.8333333333333333E-2</v>
      </c>
      <c r="P3981" s="7">
        <f t="shared" si="250"/>
        <v>18.333333333333332</v>
      </c>
      <c r="Q3981" t="s">
        <v>8324</v>
      </c>
      <c r="R3981" t="s">
        <v>8325</v>
      </c>
      <c r="S3981" s="12">
        <f t="shared" si="251"/>
        <v>42069.653437500005</v>
      </c>
      <c r="T3981" s="12">
        <f t="shared" si="253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2"/>
        <v>0.18</v>
      </c>
      <c r="P3982" s="7">
        <f t="shared" si="250"/>
        <v>64.285714285714292</v>
      </c>
      <c r="Q3982" t="s">
        <v>8324</v>
      </c>
      <c r="R3982" t="s">
        <v>8325</v>
      </c>
      <c r="S3982" s="12">
        <f t="shared" si="251"/>
        <v>41795.348923611113</v>
      </c>
      <c r="T3982" s="12">
        <f t="shared" si="253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2"/>
        <v>4.0833333333333333E-2</v>
      </c>
      <c r="P3983" s="7">
        <f t="shared" si="250"/>
        <v>175</v>
      </c>
      <c r="Q3983" t="s">
        <v>8324</v>
      </c>
      <c r="R3983" t="s">
        <v>8325</v>
      </c>
      <c r="S3983" s="12">
        <f t="shared" si="251"/>
        <v>42507.929965277777</v>
      </c>
      <c r="T3983" s="12">
        <f t="shared" si="253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2"/>
        <v>0.2</v>
      </c>
      <c r="P3984" s="7">
        <f t="shared" si="250"/>
        <v>34</v>
      </c>
      <c r="Q3984" t="s">
        <v>8324</v>
      </c>
      <c r="R3984" t="s">
        <v>8325</v>
      </c>
      <c r="S3984" s="12">
        <f t="shared" si="251"/>
        <v>42132.559953703705</v>
      </c>
      <c r="T3984" s="12">
        <f t="shared" si="253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2"/>
        <v>0.34802513464991025</v>
      </c>
      <c r="P3985" s="7">
        <f t="shared" si="250"/>
        <v>84.282608695652172</v>
      </c>
      <c r="Q3985" t="s">
        <v>8324</v>
      </c>
      <c r="R3985" t="s">
        <v>8325</v>
      </c>
      <c r="S3985" s="12">
        <f t="shared" si="251"/>
        <v>41747.61986111111</v>
      </c>
      <c r="T3985" s="12">
        <f t="shared" si="253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2"/>
        <v>6.3333333333333339E-2</v>
      </c>
      <c r="P3986" s="7">
        <f t="shared" si="250"/>
        <v>9.5</v>
      </c>
      <c r="Q3986" t="s">
        <v>8324</v>
      </c>
      <c r="R3986" t="s">
        <v>8325</v>
      </c>
      <c r="S3986" s="12">
        <f t="shared" si="251"/>
        <v>41920.713472222218</v>
      </c>
      <c r="T3986" s="12">
        <f t="shared" si="253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2"/>
        <v>0.32050000000000001</v>
      </c>
      <c r="P3987" s="7">
        <f t="shared" si="250"/>
        <v>33.736842105263158</v>
      </c>
      <c r="Q3987" t="s">
        <v>8324</v>
      </c>
      <c r="R3987" t="s">
        <v>8325</v>
      </c>
      <c r="S3987" s="12">
        <f t="shared" si="251"/>
        <v>42399.457407407404</v>
      </c>
      <c r="T3987" s="12">
        <f t="shared" si="253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2"/>
        <v>9.7600000000000006E-2</v>
      </c>
      <c r="P3988" s="7">
        <f t="shared" si="250"/>
        <v>37.53846153846154</v>
      </c>
      <c r="Q3988" t="s">
        <v>8324</v>
      </c>
      <c r="R3988" t="s">
        <v>8325</v>
      </c>
      <c r="S3988" s="12">
        <f t="shared" si="251"/>
        <v>42467.298541666663</v>
      </c>
      <c r="T3988" s="12">
        <f t="shared" si="253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2"/>
        <v>0.3775</v>
      </c>
      <c r="P3989" s="7">
        <f t="shared" si="250"/>
        <v>11.615384615384615</v>
      </c>
      <c r="Q3989" t="s">
        <v>8324</v>
      </c>
      <c r="R3989" t="s">
        <v>8325</v>
      </c>
      <c r="S3989" s="12">
        <f t="shared" si="251"/>
        <v>41765.67465277778</v>
      </c>
      <c r="T3989" s="12">
        <f t="shared" si="253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2"/>
        <v>2.1333333333333333E-2</v>
      </c>
      <c r="P3990" s="7">
        <f t="shared" si="250"/>
        <v>8</v>
      </c>
      <c r="Q3990" t="s">
        <v>8324</v>
      </c>
      <c r="R3990" t="s">
        <v>8325</v>
      </c>
      <c r="S3990" s="12">
        <f t="shared" si="251"/>
        <v>42229.83116898148</v>
      </c>
      <c r="T3990" s="12">
        <f t="shared" si="253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2"/>
        <v>0</v>
      </c>
      <c r="P3991" s="7">
        <f t="shared" si="250"/>
        <v>0</v>
      </c>
      <c r="Q3991" t="s">
        <v>8324</v>
      </c>
      <c r="R3991" t="s">
        <v>8325</v>
      </c>
      <c r="S3991" s="12">
        <f t="shared" si="251"/>
        <v>42286.499780092592</v>
      </c>
      <c r="T3991" s="12">
        <f t="shared" si="253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2"/>
        <v>4.1818181818181817E-2</v>
      </c>
      <c r="P3992" s="7">
        <f t="shared" si="250"/>
        <v>23</v>
      </c>
      <c r="Q3992" t="s">
        <v>8324</v>
      </c>
      <c r="R3992" t="s">
        <v>8325</v>
      </c>
      <c r="S3992" s="12">
        <f t="shared" si="251"/>
        <v>42401.422372685185</v>
      </c>
      <c r="T3992" s="12">
        <f t="shared" si="253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2"/>
        <v>0.2</v>
      </c>
      <c r="P3993" s="7">
        <f t="shared" si="250"/>
        <v>100</v>
      </c>
      <c r="Q3993" t="s">
        <v>8324</v>
      </c>
      <c r="R3993" t="s">
        <v>8325</v>
      </c>
      <c r="S3993" s="12">
        <f t="shared" si="251"/>
        <v>42125.394467592589</v>
      </c>
      <c r="T3993" s="12">
        <f t="shared" si="253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2"/>
        <v>5.4100000000000002E-2</v>
      </c>
      <c r="P3994" s="7">
        <f t="shared" si="250"/>
        <v>60.111111111111114</v>
      </c>
      <c r="Q3994" t="s">
        <v>8324</v>
      </c>
      <c r="R3994" t="s">
        <v>8325</v>
      </c>
      <c r="S3994" s="12">
        <f t="shared" si="251"/>
        <v>42289.69049768518</v>
      </c>
      <c r="T3994" s="12">
        <f t="shared" si="253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2"/>
        <v>6.0000000000000002E-5</v>
      </c>
      <c r="P3995" s="7">
        <f t="shared" si="250"/>
        <v>3</v>
      </c>
      <c r="Q3995" t="s">
        <v>8324</v>
      </c>
      <c r="R3995" t="s">
        <v>8325</v>
      </c>
      <c r="S3995" s="12">
        <f t="shared" si="251"/>
        <v>42107.614722222221</v>
      </c>
      <c r="T3995" s="12">
        <f t="shared" si="253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2"/>
        <v>2.5000000000000001E-3</v>
      </c>
      <c r="P3996" s="7">
        <f t="shared" si="250"/>
        <v>5</v>
      </c>
      <c r="Q3996" t="s">
        <v>8324</v>
      </c>
      <c r="R3996" t="s">
        <v>8325</v>
      </c>
      <c r="S3996" s="12">
        <f t="shared" si="251"/>
        <v>41809.139930555553</v>
      </c>
      <c r="T3996" s="12">
        <f t="shared" si="253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2"/>
        <v>0.35</v>
      </c>
      <c r="P3997" s="7">
        <f t="shared" si="250"/>
        <v>17.5</v>
      </c>
      <c r="Q3997" t="s">
        <v>8324</v>
      </c>
      <c r="R3997" t="s">
        <v>8325</v>
      </c>
      <c r="S3997" s="12">
        <f t="shared" si="251"/>
        <v>42019.433761574073</v>
      </c>
      <c r="T3997" s="12">
        <f t="shared" si="253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2"/>
        <v>0.16566666666666666</v>
      </c>
      <c r="P3998" s="7">
        <f t="shared" si="250"/>
        <v>29.235294117647058</v>
      </c>
      <c r="Q3998" t="s">
        <v>8324</v>
      </c>
      <c r="R3998" t="s">
        <v>8325</v>
      </c>
      <c r="S3998" s="12">
        <f t="shared" si="251"/>
        <v>41950.01694444444</v>
      </c>
      <c r="T3998" s="12">
        <f t="shared" si="253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2"/>
        <v>0</v>
      </c>
      <c r="P3999" s="7">
        <f t="shared" si="250"/>
        <v>0</v>
      </c>
      <c r="Q3999" t="s">
        <v>8324</v>
      </c>
      <c r="R3999" t="s">
        <v>8325</v>
      </c>
      <c r="S3999" s="12">
        <f t="shared" si="251"/>
        <v>42069.141446759255</v>
      </c>
      <c r="T3999" s="12">
        <f t="shared" si="253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2"/>
        <v>0.57199999999999995</v>
      </c>
      <c r="P4000" s="7">
        <f t="shared" si="250"/>
        <v>59.583333333333336</v>
      </c>
      <c r="Q4000" t="s">
        <v>8324</v>
      </c>
      <c r="R4000" t="s">
        <v>8325</v>
      </c>
      <c r="S4000" s="12">
        <f t="shared" si="251"/>
        <v>42061.713263888887</v>
      </c>
      <c r="T4000" s="12">
        <f t="shared" si="253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2"/>
        <v>0.16514285714285715</v>
      </c>
      <c r="P4001" s="7">
        <f t="shared" si="250"/>
        <v>82.571428571428569</v>
      </c>
      <c r="Q4001" t="s">
        <v>8324</v>
      </c>
      <c r="R4001" t="s">
        <v>8325</v>
      </c>
      <c r="S4001" s="12">
        <f t="shared" si="251"/>
        <v>41842.578680555554</v>
      </c>
      <c r="T4001" s="12">
        <f t="shared" si="253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2"/>
        <v>1.25E-3</v>
      </c>
      <c r="P4002" s="7">
        <f t="shared" si="250"/>
        <v>10</v>
      </c>
      <c r="Q4002" t="s">
        <v>8324</v>
      </c>
      <c r="R4002" t="s">
        <v>8325</v>
      </c>
      <c r="S4002" s="12">
        <f t="shared" si="251"/>
        <v>42437.39534722222</v>
      </c>
      <c r="T4002" s="12">
        <f t="shared" si="253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2"/>
        <v>0.3775</v>
      </c>
      <c r="P4003" s="7">
        <f t="shared" si="250"/>
        <v>32.357142857142854</v>
      </c>
      <c r="Q4003" t="s">
        <v>8324</v>
      </c>
      <c r="R4003" t="s">
        <v>8325</v>
      </c>
      <c r="S4003" s="12">
        <f t="shared" si="251"/>
        <v>42775.714212962965</v>
      </c>
      <c r="T4003" s="12">
        <f t="shared" si="253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2"/>
        <v>1.84E-2</v>
      </c>
      <c r="P4004" s="7">
        <f t="shared" si="250"/>
        <v>5.75</v>
      </c>
      <c r="Q4004" t="s">
        <v>8324</v>
      </c>
      <c r="R4004" t="s">
        <v>8325</v>
      </c>
      <c r="S4004" s="12">
        <f t="shared" si="251"/>
        <v>41878.793530092589</v>
      </c>
      <c r="T4004" s="12">
        <f t="shared" si="253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2"/>
        <v>0.10050000000000001</v>
      </c>
      <c r="P4005" s="7">
        <f t="shared" si="250"/>
        <v>100.5</v>
      </c>
      <c r="Q4005" t="s">
        <v>8324</v>
      </c>
      <c r="R4005" t="s">
        <v>8325</v>
      </c>
      <c r="S4005" s="12">
        <f t="shared" si="251"/>
        <v>42020.337349537032</v>
      </c>
      <c r="T4005" s="12">
        <f t="shared" si="253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2"/>
        <v>2E-3</v>
      </c>
      <c r="P4006" s="7">
        <f t="shared" si="250"/>
        <v>1</v>
      </c>
      <c r="Q4006" t="s">
        <v>8324</v>
      </c>
      <c r="R4006" t="s">
        <v>8325</v>
      </c>
      <c r="S4006" s="12">
        <f t="shared" si="251"/>
        <v>41889.91269675926</v>
      </c>
      <c r="T4006" s="12">
        <f t="shared" si="253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2"/>
        <v>1.3333333333333334E-2</v>
      </c>
      <c r="P4007" s="7">
        <f t="shared" si="250"/>
        <v>20</v>
      </c>
      <c r="Q4007" t="s">
        <v>8324</v>
      </c>
      <c r="R4007" t="s">
        <v>8325</v>
      </c>
      <c r="S4007" s="12">
        <f t="shared" si="251"/>
        <v>41872.557696759257</v>
      </c>
      <c r="T4007" s="12">
        <f t="shared" si="253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2"/>
        <v>6.666666666666667E-5</v>
      </c>
      <c r="P4008" s="7">
        <f t="shared" si="250"/>
        <v>2</v>
      </c>
      <c r="Q4008" t="s">
        <v>8324</v>
      </c>
      <c r="R4008" t="s">
        <v>8325</v>
      </c>
      <c r="S4008" s="12">
        <f t="shared" si="251"/>
        <v>42391.522997685184</v>
      </c>
      <c r="T4008" s="12">
        <f t="shared" si="253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2"/>
        <v>2.5000000000000001E-3</v>
      </c>
      <c r="P4009" s="7">
        <f t="shared" si="250"/>
        <v>5</v>
      </c>
      <c r="Q4009" t="s">
        <v>8324</v>
      </c>
      <c r="R4009" t="s">
        <v>8325</v>
      </c>
      <c r="S4009" s="12">
        <f t="shared" si="251"/>
        <v>41848.522928240738</v>
      </c>
      <c r="T4009" s="12">
        <f t="shared" si="253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2"/>
        <v>0.06</v>
      </c>
      <c r="P4010" s="7">
        <f t="shared" si="250"/>
        <v>15</v>
      </c>
      <c r="Q4010" t="s">
        <v>8324</v>
      </c>
      <c r="R4010" t="s">
        <v>8325</v>
      </c>
      <c r="S4010" s="12">
        <f t="shared" si="251"/>
        <v>42177.714201388888</v>
      </c>
      <c r="T4010" s="12">
        <f t="shared" si="253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2"/>
        <v>3.8860103626943004E-2</v>
      </c>
      <c r="P4011" s="7">
        <f t="shared" si="250"/>
        <v>25</v>
      </c>
      <c r="Q4011" t="s">
        <v>8324</v>
      </c>
      <c r="R4011" t="s">
        <v>8325</v>
      </c>
      <c r="S4011" s="12">
        <f t="shared" si="251"/>
        <v>41851.450925925928</v>
      </c>
      <c r="T4011" s="12">
        <f t="shared" si="253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2"/>
        <v>0.24194444444444443</v>
      </c>
      <c r="P4012" s="7">
        <f t="shared" si="250"/>
        <v>45.842105263157897</v>
      </c>
      <c r="Q4012" t="s">
        <v>8324</v>
      </c>
      <c r="R4012" t="s">
        <v>8325</v>
      </c>
      <c r="S4012" s="12">
        <f t="shared" si="251"/>
        <v>41921.520439814813</v>
      </c>
      <c r="T4012" s="12">
        <f t="shared" si="253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2"/>
        <v>7.5999999999999998E-2</v>
      </c>
      <c r="P4013" s="7">
        <f t="shared" si="250"/>
        <v>4.75</v>
      </c>
      <c r="Q4013" t="s">
        <v>8324</v>
      </c>
      <c r="R4013" t="s">
        <v>8325</v>
      </c>
      <c r="S4013" s="12">
        <f t="shared" si="251"/>
        <v>42002.29488425926</v>
      </c>
      <c r="T4013" s="12">
        <f t="shared" si="253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2"/>
        <v>0</v>
      </c>
      <c r="P4014" s="7">
        <f t="shared" si="250"/>
        <v>0</v>
      </c>
      <c r="Q4014" t="s">
        <v>8324</v>
      </c>
      <c r="R4014" t="s">
        <v>8325</v>
      </c>
      <c r="S4014" s="12">
        <f t="shared" si="251"/>
        <v>42096.294548611113</v>
      </c>
      <c r="T4014" s="12">
        <f t="shared" si="253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2"/>
        <v>1.2999999999999999E-2</v>
      </c>
      <c r="P4015" s="7">
        <f t="shared" si="250"/>
        <v>13</v>
      </c>
      <c r="Q4015" t="s">
        <v>8324</v>
      </c>
      <c r="R4015" t="s">
        <v>8325</v>
      </c>
      <c r="S4015" s="12">
        <f t="shared" si="251"/>
        <v>42021.051192129627</v>
      </c>
      <c r="T4015" s="12">
        <f t="shared" si="253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2"/>
        <v>0</v>
      </c>
      <c r="P4016" s="7">
        <f t="shared" si="250"/>
        <v>0</v>
      </c>
      <c r="Q4016" t="s">
        <v>8324</v>
      </c>
      <c r="R4016" t="s">
        <v>8325</v>
      </c>
      <c r="S4016" s="12">
        <f t="shared" si="251"/>
        <v>42418.996168981481</v>
      </c>
      <c r="T4016" s="12">
        <f t="shared" si="253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2"/>
        <v>1.4285714285714287E-4</v>
      </c>
      <c r="P4017" s="7">
        <f t="shared" si="250"/>
        <v>1</v>
      </c>
      <c r="Q4017" t="s">
        <v>8324</v>
      </c>
      <c r="R4017" t="s">
        <v>8325</v>
      </c>
      <c r="S4017" s="12">
        <f t="shared" si="251"/>
        <v>42174.530821759254</v>
      </c>
      <c r="T4017" s="12">
        <f t="shared" si="253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2"/>
        <v>0.14000000000000001</v>
      </c>
      <c r="P4018" s="7">
        <f t="shared" si="250"/>
        <v>10</v>
      </c>
      <c r="Q4018" t="s">
        <v>8324</v>
      </c>
      <c r="R4018" t="s">
        <v>8325</v>
      </c>
      <c r="S4018" s="12">
        <f t="shared" si="251"/>
        <v>41869.622685185182</v>
      </c>
      <c r="T4018" s="12">
        <f t="shared" si="253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2"/>
        <v>1.0500000000000001E-2</v>
      </c>
      <c r="P4019" s="7">
        <f t="shared" si="250"/>
        <v>52.5</v>
      </c>
      <c r="Q4019" t="s">
        <v>8324</v>
      </c>
      <c r="R4019" t="s">
        <v>8325</v>
      </c>
      <c r="S4019" s="12">
        <f t="shared" si="251"/>
        <v>41856.422152777777</v>
      </c>
      <c r="T4019" s="12">
        <f t="shared" si="253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2"/>
        <v>8.666666666666667E-2</v>
      </c>
      <c r="P4020" s="7">
        <f t="shared" si="250"/>
        <v>32.5</v>
      </c>
      <c r="Q4020" t="s">
        <v>8324</v>
      </c>
      <c r="R4020" t="s">
        <v>8325</v>
      </c>
      <c r="S4020" s="12">
        <f t="shared" si="251"/>
        <v>42620.66097222222</v>
      </c>
      <c r="T4020" s="12">
        <f t="shared" si="253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2"/>
        <v>8.2857142857142851E-3</v>
      </c>
      <c r="P4021" s="7">
        <f t="shared" si="250"/>
        <v>7.25</v>
      </c>
      <c r="Q4021" t="s">
        <v>8324</v>
      </c>
      <c r="R4021" t="s">
        <v>8325</v>
      </c>
      <c r="S4021" s="12">
        <f t="shared" si="251"/>
        <v>42417.425879629634</v>
      </c>
      <c r="T4021" s="12">
        <f t="shared" si="253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2"/>
        <v>0.16666666666666666</v>
      </c>
      <c r="P4022" s="7">
        <f t="shared" si="250"/>
        <v>33.333333333333336</v>
      </c>
      <c r="Q4022" t="s">
        <v>8324</v>
      </c>
      <c r="R4022" t="s">
        <v>8325</v>
      </c>
      <c r="S4022" s="12">
        <f t="shared" si="251"/>
        <v>42056.940960648149</v>
      </c>
      <c r="T4022" s="12">
        <f t="shared" si="253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2"/>
        <v>8.3333333333333332E-3</v>
      </c>
      <c r="P4023" s="7">
        <f t="shared" si="250"/>
        <v>62.5</v>
      </c>
      <c r="Q4023" t="s">
        <v>8324</v>
      </c>
      <c r="R4023" t="s">
        <v>8325</v>
      </c>
      <c r="S4023" s="12">
        <f t="shared" si="251"/>
        <v>41878.661550925928</v>
      </c>
      <c r="T4023" s="12">
        <f t="shared" si="253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2"/>
        <v>0.69561111111111107</v>
      </c>
      <c r="P4024" s="7">
        <f t="shared" si="250"/>
        <v>63.558375634517766</v>
      </c>
      <c r="Q4024" t="s">
        <v>8324</v>
      </c>
      <c r="R4024" t="s">
        <v>8325</v>
      </c>
      <c r="S4024" s="12">
        <f t="shared" si="251"/>
        <v>41990.334108796291</v>
      </c>
      <c r="T4024" s="12">
        <f t="shared" si="253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2"/>
        <v>0</v>
      </c>
      <c r="P4025" s="7">
        <f t="shared" si="250"/>
        <v>0</v>
      </c>
      <c r="Q4025" t="s">
        <v>8324</v>
      </c>
      <c r="R4025" t="s">
        <v>8325</v>
      </c>
      <c r="S4025" s="12">
        <f t="shared" si="251"/>
        <v>42408.749571759254</v>
      </c>
      <c r="T4025" s="12">
        <f t="shared" si="253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2"/>
        <v>1.2500000000000001E-2</v>
      </c>
      <c r="P4026" s="7">
        <f t="shared" si="250"/>
        <v>10</v>
      </c>
      <c r="Q4026" t="s">
        <v>8324</v>
      </c>
      <c r="R4026" t="s">
        <v>8325</v>
      </c>
      <c r="S4026" s="12">
        <f t="shared" si="251"/>
        <v>42217.420104166667</v>
      </c>
      <c r="T4026" s="12">
        <f t="shared" si="253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2"/>
        <v>0.05</v>
      </c>
      <c r="P4027" s="7">
        <f t="shared" si="250"/>
        <v>62.5</v>
      </c>
      <c r="Q4027" t="s">
        <v>8324</v>
      </c>
      <c r="R4027" t="s">
        <v>8325</v>
      </c>
      <c r="S4027" s="12">
        <f t="shared" si="251"/>
        <v>42150.987685185188</v>
      </c>
      <c r="T4027" s="12">
        <f t="shared" si="253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2"/>
        <v>0</v>
      </c>
      <c r="P4028" s="7">
        <f t="shared" si="250"/>
        <v>0</v>
      </c>
      <c r="Q4028" t="s">
        <v>8324</v>
      </c>
      <c r="R4028" t="s">
        <v>8325</v>
      </c>
      <c r="S4028" s="12">
        <f t="shared" si="251"/>
        <v>42282.405543981484</v>
      </c>
      <c r="T4028" s="12">
        <f t="shared" si="253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2"/>
        <v>7.166666666666667E-2</v>
      </c>
      <c r="P4029" s="7">
        <f t="shared" si="250"/>
        <v>30.714285714285715</v>
      </c>
      <c r="Q4029" t="s">
        <v>8324</v>
      </c>
      <c r="R4029" t="s">
        <v>8325</v>
      </c>
      <c r="S4029" s="12">
        <f t="shared" si="251"/>
        <v>42768.72084490741</v>
      </c>
      <c r="T4029" s="12">
        <f t="shared" si="253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2"/>
        <v>0.28050000000000003</v>
      </c>
      <c r="P4030" s="7">
        <f t="shared" si="250"/>
        <v>51</v>
      </c>
      <c r="Q4030" t="s">
        <v>8324</v>
      </c>
      <c r="R4030" t="s">
        <v>8325</v>
      </c>
      <c r="S4030" s="12">
        <f t="shared" si="251"/>
        <v>41765.688657407409</v>
      </c>
      <c r="T4030" s="12">
        <f t="shared" si="253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2"/>
        <v>0</v>
      </c>
      <c r="P4031" s="7">
        <f t="shared" si="250"/>
        <v>0</v>
      </c>
      <c r="Q4031" t="s">
        <v>8324</v>
      </c>
      <c r="R4031" t="s">
        <v>8325</v>
      </c>
      <c r="S4031" s="12">
        <f t="shared" si="251"/>
        <v>42321.775115740747</v>
      </c>
      <c r="T4031" s="12">
        <f t="shared" si="253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2"/>
        <v>0.16</v>
      </c>
      <c r="P4032" s="7">
        <f t="shared" si="250"/>
        <v>66.666666666666671</v>
      </c>
      <c r="Q4032" t="s">
        <v>8324</v>
      </c>
      <c r="R4032" t="s">
        <v>8325</v>
      </c>
      <c r="S4032" s="12">
        <f t="shared" si="251"/>
        <v>42374.405081018514</v>
      </c>
      <c r="T4032" s="12">
        <f t="shared" si="253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2"/>
        <v>0</v>
      </c>
      <c r="P4033" s="7">
        <f t="shared" ref="P4033:P4096" si="254">IFERROR(E4033/L4033,0)</f>
        <v>0</v>
      </c>
      <c r="Q4033" t="s">
        <v>8324</v>
      </c>
      <c r="R4033" t="s">
        <v>8325</v>
      </c>
      <c r="S4033" s="12">
        <f t="shared" si="251"/>
        <v>41941.335231481484</v>
      </c>
      <c r="T4033" s="12">
        <f t="shared" si="253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2"/>
        <v>6.8287037037037035E-2</v>
      </c>
      <c r="P4034" s="7">
        <f t="shared" si="254"/>
        <v>59</v>
      </c>
      <c r="Q4034" t="s">
        <v>8324</v>
      </c>
      <c r="R4034" t="s">
        <v>8325</v>
      </c>
      <c r="S4034" s="12">
        <f t="shared" si="251"/>
        <v>42293.559212962966</v>
      </c>
      <c r="T4034" s="12">
        <f t="shared" si="253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7">
        <f t="shared" si="254"/>
        <v>65.340319148936175</v>
      </c>
      <c r="Q4035" t="s">
        <v>8324</v>
      </c>
      <c r="R4035" t="s">
        <v>8325</v>
      </c>
      <c r="S4035" s="12">
        <f t="shared" ref="S4035:T4098" si="255">(((J4035/60)/60)/24)+DATE(1970,1,1)+(-6/24)</f>
        <v>42614.018796296295</v>
      </c>
      <c r="T4035" s="12">
        <f t="shared" si="253"/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4"/>
        <v>100</v>
      </c>
      <c r="Q4036" t="s">
        <v>8324</v>
      </c>
      <c r="R4036" t="s">
        <v>8325</v>
      </c>
      <c r="S4036" s="12">
        <f t="shared" si="255"/>
        <v>42067.697337962964</v>
      </c>
      <c r="T4036" s="12">
        <f t="shared" si="25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4"/>
        <v>147.4</v>
      </c>
      <c r="Q4037" t="s">
        <v>8324</v>
      </c>
      <c r="R4037" t="s">
        <v>8325</v>
      </c>
      <c r="S4037" s="12">
        <f t="shared" si="255"/>
        <v>41903.632951388885</v>
      </c>
      <c r="T4037" s="12">
        <f t="shared" si="253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4"/>
        <v>166.05882352941177</v>
      </c>
      <c r="Q4038" t="s">
        <v>8324</v>
      </c>
      <c r="R4038" t="s">
        <v>8325</v>
      </c>
      <c r="S4038" s="12">
        <f t="shared" si="255"/>
        <v>41804.687083333331</v>
      </c>
      <c r="T4038" s="12">
        <f t="shared" si="25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ref="O4039:O4102" si="256">(E4039/D4039)</f>
        <v>0.11428571428571428</v>
      </c>
      <c r="P4039" s="7">
        <f t="shared" si="254"/>
        <v>40</v>
      </c>
      <c r="Q4039" t="s">
        <v>8324</v>
      </c>
      <c r="R4039" t="s">
        <v>8325</v>
      </c>
      <c r="S4039" s="12">
        <f t="shared" si="255"/>
        <v>42496.820775462969</v>
      </c>
      <c r="T4039" s="12">
        <f t="shared" si="25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6"/>
        <v>0.12039999999999999</v>
      </c>
      <c r="P4040" s="7">
        <f t="shared" si="254"/>
        <v>75.25</v>
      </c>
      <c r="Q4040" t="s">
        <v>8324</v>
      </c>
      <c r="R4040" t="s">
        <v>8325</v>
      </c>
      <c r="S4040" s="12">
        <f t="shared" si="255"/>
        <v>41869.548726851855</v>
      </c>
      <c r="T4040" s="12">
        <f t="shared" si="253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6"/>
        <v>0.6</v>
      </c>
      <c r="P4041" s="7">
        <f t="shared" si="254"/>
        <v>60</v>
      </c>
      <c r="Q4041" t="s">
        <v>8324</v>
      </c>
      <c r="R4041" t="s">
        <v>8325</v>
      </c>
      <c r="S4041" s="12">
        <f t="shared" si="255"/>
        <v>42305.420914351853</v>
      </c>
      <c r="T4041" s="12">
        <f t="shared" ref="T4041:T4104" si="257">(((I4041/60)/60)/24)+DATE(1970,1,1)+(-6/24)</f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6"/>
        <v>0.3125</v>
      </c>
      <c r="P4042" s="7">
        <f t="shared" si="254"/>
        <v>1250</v>
      </c>
      <c r="Q4042" t="s">
        <v>8324</v>
      </c>
      <c r="R4042" t="s">
        <v>8325</v>
      </c>
      <c r="S4042" s="12">
        <f t="shared" si="255"/>
        <v>42143.981527777782</v>
      </c>
      <c r="T4042" s="12">
        <f t="shared" si="257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6"/>
        <v>4.1999999999999997E-3</v>
      </c>
      <c r="P4043" s="7">
        <f t="shared" si="254"/>
        <v>10.5</v>
      </c>
      <c r="Q4043" t="s">
        <v>8324</v>
      </c>
      <c r="R4043" t="s">
        <v>8325</v>
      </c>
      <c r="S4043" s="12">
        <f t="shared" si="255"/>
        <v>42559.224004629628</v>
      </c>
      <c r="T4043" s="12">
        <f t="shared" si="257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6"/>
        <v>2.0999999999999999E-3</v>
      </c>
      <c r="P4044" s="7">
        <f t="shared" si="254"/>
        <v>7</v>
      </c>
      <c r="Q4044" t="s">
        <v>8324</v>
      </c>
      <c r="R4044" t="s">
        <v>8325</v>
      </c>
      <c r="S4044" s="12">
        <f t="shared" si="255"/>
        <v>41994.834074074075</v>
      </c>
      <c r="T4044" s="12">
        <f t="shared" si="257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6"/>
        <v>0</v>
      </c>
      <c r="P4045" s="7">
        <f t="shared" si="254"/>
        <v>0</v>
      </c>
      <c r="Q4045" t="s">
        <v>8324</v>
      </c>
      <c r="R4045" t="s">
        <v>8325</v>
      </c>
      <c r="S4045" s="12">
        <f t="shared" si="255"/>
        <v>41948.707465277781</v>
      </c>
      <c r="T4045" s="12">
        <f t="shared" si="257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6"/>
        <v>0.375</v>
      </c>
      <c r="P4046" s="7">
        <f t="shared" si="254"/>
        <v>56.25</v>
      </c>
      <c r="Q4046" t="s">
        <v>8324</v>
      </c>
      <c r="R4046" t="s">
        <v>8325</v>
      </c>
      <c r="S4046" s="12">
        <f t="shared" si="255"/>
        <v>42073.969699074078</v>
      </c>
      <c r="T4046" s="12">
        <f t="shared" si="257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6"/>
        <v>2.0000000000000001E-4</v>
      </c>
      <c r="P4047" s="7">
        <f t="shared" si="254"/>
        <v>1</v>
      </c>
      <c r="Q4047" t="s">
        <v>8324</v>
      </c>
      <c r="R4047" t="s">
        <v>8325</v>
      </c>
      <c r="S4047" s="12">
        <f t="shared" si="255"/>
        <v>41841.951261574075</v>
      </c>
      <c r="T4047" s="12">
        <f t="shared" si="257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6"/>
        <v>8.2142857142857142E-2</v>
      </c>
      <c r="P4048" s="7">
        <f t="shared" si="254"/>
        <v>38.333333333333336</v>
      </c>
      <c r="Q4048" t="s">
        <v>8324</v>
      </c>
      <c r="R4048" t="s">
        <v>8325</v>
      </c>
      <c r="S4048" s="12">
        <f t="shared" si="255"/>
        <v>41904.400578703702</v>
      </c>
      <c r="T4048" s="12">
        <f t="shared" si="257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6"/>
        <v>2.1999999999999999E-2</v>
      </c>
      <c r="P4049" s="7">
        <f t="shared" si="254"/>
        <v>27.5</v>
      </c>
      <c r="Q4049" t="s">
        <v>8324</v>
      </c>
      <c r="R4049" t="s">
        <v>8325</v>
      </c>
      <c r="S4049" s="12">
        <f t="shared" si="255"/>
        <v>41990.772488425922</v>
      </c>
      <c r="T4049" s="12">
        <f t="shared" si="257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6"/>
        <v>0.17652941176470588</v>
      </c>
      <c r="P4050" s="7">
        <f t="shared" si="254"/>
        <v>32.978021978021978</v>
      </c>
      <c r="Q4050" t="s">
        <v>8324</v>
      </c>
      <c r="R4050" t="s">
        <v>8325</v>
      </c>
      <c r="S4050" s="12">
        <f t="shared" si="255"/>
        <v>42436.259108796294</v>
      </c>
      <c r="T4050" s="12">
        <f t="shared" si="257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6"/>
        <v>8.0000000000000004E-4</v>
      </c>
      <c r="P4051" s="7">
        <f t="shared" si="254"/>
        <v>16</v>
      </c>
      <c r="Q4051" t="s">
        <v>8324</v>
      </c>
      <c r="R4051" t="s">
        <v>8325</v>
      </c>
      <c r="S4051" s="12">
        <f t="shared" si="255"/>
        <v>42169.708506944444</v>
      </c>
      <c r="T4051" s="12">
        <f t="shared" si="257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6"/>
        <v>6.6666666666666664E-4</v>
      </c>
      <c r="P4052" s="7">
        <f t="shared" si="254"/>
        <v>1</v>
      </c>
      <c r="Q4052" t="s">
        <v>8324</v>
      </c>
      <c r="R4052" t="s">
        <v>8325</v>
      </c>
      <c r="S4052" s="12">
        <f t="shared" si="255"/>
        <v>41905.386469907404</v>
      </c>
      <c r="T4052" s="12">
        <f t="shared" si="257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6"/>
        <v>0</v>
      </c>
      <c r="P4053" s="7">
        <f t="shared" si="254"/>
        <v>0</v>
      </c>
      <c r="Q4053" t="s">
        <v>8324</v>
      </c>
      <c r="R4053" t="s">
        <v>8325</v>
      </c>
      <c r="S4053" s="12">
        <f t="shared" si="255"/>
        <v>41761.560150462967</v>
      </c>
      <c r="T4053" s="12">
        <f t="shared" si="257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6"/>
        <v>0.37533333333333335</v>
      </c>
      <c r="P4054" s="7">
        <f t="shared" si="254"/>
        <v>86.615384615384613</v>
      </c>
      <c r="Q4054" t="s">
        <v>8324</v>
      </c>
      <c r="R4054" t="s">
        <v>8325</v>
      </c>
      <c r="S4054" s="12">
        <f t="shared" si="255"/>
        <v>41865.628657407404</v>
      </c>
      <c r="T4054" s="12">
        <f t="shared" si="257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6"/>
        <v>0.22</v>
      </c>
      <c r="P4055" s="7">
        <f t="shared" si="254"/>
        <v>55</v>
      </c>
      <c r="Q4055" t="s">
        <v>8324</v>
      </c>
      <c r="R4055" t="s">
        <v>8325</v>
      </c>
      <c r="S4055" s="12">
        <f t="shared" si="255"/>
        <v>41928.440138888887</v>
      </c>
      <c r="T4055" s="12">
        <f t="shared" si="257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6"/>
        <v>0</v>
      </c>
      <c r="P4056" s="7">
        <f t="shared" si="254"/>
        <v>0</v>
      </c>
      <c r="Q4056" t="s">
        <v>8324</v>
      </c>
      <c r="R4056" t="s">
        <v>8325</v>
      </c>
      <c r="S4056" s="12">
        <f t="shared" si="255"/>
        <v>42613.591261574074</v>
      </c>
      <c r="T4056" s="12">
        <f t="shared" si="257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6"/>
        <v>0.1762</v>
      </c>
      <c r="P4057" s="7">
        <f t="shared" si="254"/>
        <v>41.952380952380949</v>
      </c>
      <c r="Q4057" t="s">
        <v>8324</v>
      </c>
      <c r="R4057" t="s">
        <v>8325</v>
      </c>
      <c r="S4057" s="12">
        <f t="shared" si="255"/>
        <v>41779.398506944446</v>
      </c>
      <c r="T4057" s="12">
        <f t="shared" si="257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6"/>
        <v>0.53</v>
      </c>
      <c r="P4058" s="7">
        <f t="shared" si="254"/>
        <v>88.333333333333329</v>
      </c>
      <c r="Q4058" t="s">
        <v>8324</v>
      </c>
      <c r="R4058" t="s">
        <v>8325</v>
      </c>
      <c r="S4058" s="12">
        <f t="shared" si="255"/>
        <v>42534.683321759265</v>
      </c>
      <c r="T4058" s="12">
        <f t="shared" si="257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6"/>
        <v>0.22142857142857142</v>
      </c>
      <c r="P4059" s="7">
        <f t="shared" si="254"/>
        <v>129.16666666666666</v>
      </c>
      <c r="Q4059" t="s">
        <v>8324</v>
      </c>
      <c r="R4059" t="s">
        <v>8325</v>
      </c>
      <c r="S4059" s="12">
        <f t="shared" si="255"/>
        <v>42310.718518518523</v>
      </c>
      <c r="T4059" s="12">
        <f t="shared" si="257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6"/>
        <v>2.5333333333333333E-2</v>
      </c>
      <c r="P4060" s="7">
        <f t="shared" si="254"/>
        <v>23.75</v>
      </c>
      <c r="Q4060" t="s">
        <v>8324</v>
      </c>
      <c r="R4060" t="s">
        <v>8325</v>
      </c>
      <c r="S4060" s="12">
        <f t="shared" si="255"/>
        <v>42445.810694444444</v>
      </c>
      <c r="T4060" s="12">
        <f t="shared" si="257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6"/>
        <v>2.5000000000000001E-2</v>
      </c>
      <c r="P4061" s="7">
        <f t="shared" si="254"/>
        <v>35.714285714285715</v>
      </c>
      <c r="Q4061" t="s">
        <v>8324</v>
      </c>
      <c r="R4061" t="s">
        <v>8325</v>
      </c>
      <c r="S4061" s="12">
        <f t="shared" si="255"/>
        <v>41866.390648148146</v>
      </c>
      <c r="T4061" s="12">
        <f t="shared" si="257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6"/>
        <v>2.8500000000000001E-2</v>
      </c>
      <c r="P4062" s="7">
        <f t="shared" si="254"/>
        <v>57</v>
      </c>
      <c r="Q4062" t="s">
        <v>8324</v>
      </c>
      <c r="R4062" t="s">
        <v>8325</v>
      </c>
      <c r="S4062" s="12">
        <f t="shared" si="255"/>
        <v>41779.445092592592</v>
      </c>
      <c r="T4062" s="12">
        <f t="shared" si="257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6"/>
        <v>0</v>
      </c>
      <c r="P4063" s="7">
        <f t="shared" si="254"/>
        <v>0</v>
      </c>
      <c r="Q4063" t="s">
        <v>8324</v>
      </c>
      <c r="R4063" t="s">
        <v>8325</v>
      </c>
      <c r="S4063" s="12">
        <f t="shared" si="255"/>
        <v>42420.891469907408</v>
      </c>
      <c r="T4063" s="12">
        <f t="shared" si="257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6"/>
        <v>2.4500000000000001E-2</v>
      </c>
      <c r="P4064" s="7">
        <f t="shared" si="254"/>
        <v>163.33333333333334</v>
      </c>
      <c r="Q4064" t="s">
        <v>8324</v>
      </c>
      <c r="R4064" t="s">
        <v>8325</v>
      </c>
      <c r="S4064" s="12">
        <f t="shared" si="255"/>
        <v>42523.489212962959</v>
      </c>
      <c r="T4064" s="12">
        <f t="shared" si="257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6"/>
        <v>1.4210526315789474E-2</v>
      </c>
      <c r="P4065" s="7">
        <f t="shared" si="254"/>
        <v>15</v>
      </c>
      <c r="Q4065" t="s">
        <v>8324</v>
      </c>
      <c r="R4065" t="s">
        <v>8325</v>
      </c>
      <c r="S4065" s="12">
        <f t="shared" si="255"/>
        <v>41787.431527777779</v>
      </c>
      <c r="T4065" s="12">
        <f t="shared" si="257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6"/>
        <v>0.1925</v>
      </c>
      <c r="P4066" s="7">
        <f t="shared" si="254"/>
        <v>64.166666666666671</v>
      </c>
      <c r="Q4066" t="s">
        <v>8324</v>
      </c>
      <c r="R4066" t="s">
        <v>8325</v>
      </c>
      <c r="S4066" s="12">
        <f t="shared" si="255"/>
        <v>42093.338263888887</v>
      </c>
      <c r="T4066" s="12">
        <f t="shared" si="257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6"/>
        <v>6.7499999999999999E-3</v>
      </c>
      <c r="P4067" s="7">
        <f t="shared" si="254"/>
        <v>6.75</v>
      </c>
      <c r="Q4067" t="s">
        <v>8324</v>
      </c>
      <c r="R4067" t="s">
        <v>8325</v>
      </c>
      <c r="S4067" s="12">
        <f t="shared" si="255"/>
        <v>41833.701516203706</v>
      </c>
      <c r="T4067" s="12">
        <f t="shared" si="257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6"/>
        <v>1.6666666666666668E-3</v>
      </c>
      <c r="P4068" s="7">
        <f t="shared" si="254"/>
        <v>25</v>
      </c>
      <c r="Q4068" t="s">
        <v>8324</v>
      </c>
      <c r="R4068" t="s">
        <v>8325</v>
      </c>
      <c r="S4068" s="12">
        <f t="shared" si="255"/>
        <v>42478.789212962962</v>
      </c>
      <c r="T4068" s="12">
        <f t="shared" si="257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6"/>
        <v>0.60899999999999999</v>
      </c>
      <c r="P4069" s="7">
        <f t="shared" si="254"/>
        <v>179.11764705882354</v>
      </c>
      <c r="Q4069" t="s">
        <v>8324</v>
      </c>
      <c r="R4069" t="s">
        <v>8325</v>
      </c>
      <c r="S4069" s="12">
        <f t="shared" si="255"/>
        <v>42234.867476851854</v>
      </c>
      <c r="T4069" s="12">
        <f t="shared" si="257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6"/>
        <v>0.01</v>
      </c>
      <c r="P4070" s="7">
        <f t="shared" si="254"/>
        <v>34.950000000000003</v>
      </c>
      <c r="Q4070" t="s">
        <v>8324</v>
      </c>
      <c r="R4070" t="s">
        <v>8325</v>
      </c>
      <c r="S4070" s="12">
        <f t="shared" si="255"/>
        <v>42718.713599537034</v>
      </c>
      <c r="T4070" s="12">
        <f t="shared" si="257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6"/>
        <v>0.34399999999999997</v>
      </c>
      <c r="P4071" s="7">
        <f t="shared" si="254"/>
        <v>33.07692307692308</v>
      </c>
      <c r="Q4071" t="s">
        <v>8324</v>
      </c>
      <c r="R4071" t="s">
        <v>8325</v>
      </c>
      <c r="S4071" s="12">
        <f t="shared" si="255"/>
        <v>42022.411527777775</v>
      </c>
      <c r="T4071" s="12">
        <f t="shared" si="257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6"/>
        <v>0.16500000000000001</v>
      </c>
      <c r="P4072" s="7">
        <f t="shared" si="254"/>
        <v>27.5</v>
      </c>
      <c r="Q4072" t="s">
        <v>8324</v>
      </c>
      <c r="R4072" t="s">
        <v>8325</v>
      </c>
      <c r="S4072" s="12">
        <f t="shared" si="255"/>
        <v>42031.416898148149</v>
      </c>
      <c r="T4072" s="12">
        <f t="shared" si="257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6"/>
        <v>0</v>
      </c>
      <c r="P4073" s="7">
        <f t="shared" si="254"/>
        <v>0</v>
      </c>
      <c r="Q4073" t="s">
        <v>8324</v>
      </c>
      <c r="R4073" t="s">
        <v>8325</v>
      </c>
      <c r="S4073" s="12">
        <f t="shared" si="255"/>
        <v>42700.554756944446</v>
      </c>
      <c r="T4073" s="12">
        <f t="shared" si="257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6"/>
        <v>4.0000000000000001E-3</v>
      </c>
      <c r="P4074" s="7">
        <f t="shared" si="254"/>
        <v>2</v>
      </c>
      <c r="Q4074" t="s">
        <v>8324</v>
      </c>
      <c r="R4074" t="s">
        <v>8325</v>
      </c>
      <c r="S4074" s="12">
        <f t="shared" si="255"/>
        <v>41812.52443287037</v>
      </c>
      <c r="T4074" s="12">
        <f t="shared" si="257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6"/>
        <v>1.0571428571428572E-2</v>
      </c>
      <c r="P4075" s="7">
        <f t="shared" si="254"/>
        <v>18.5</v>
      </c>
      <c r="Q4075" t="s">
        <v>8324</v>
      </c>
      <c r="R4075" t="s">
        <v>8325</v>
      </c>
      <c r="S4075" s="12">
        <f t="shared" si="255"/>
        <v>42078.09520833334</v>
      </c>
      <c r="T4075" s="12">
        <f t="shared" si="257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6"/>
        <v>0.26727272727272727</v>
      </c>
      <c r="P4076" s="7">
        <f t="shared" si="254"/>
        <v>35</v>
      </c>
      <c r="Q4076" t="s">
        <v>8324</v>
      </c>
      <c r="R4076" t="s">
        <v>8325</v>
      </c>
      <c r="S4076" s="12">
        <f t="shared" si="255"/>
        <v>42283.302951388891</v>
      </c>
      <c r="T4076" s="12">
        <f t="shared" si="257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6"/>
        <v>0.28799999999999998</v>
      </c>
      <c r="P4077" s="7">
        <f t="shared" si="254"/>
        <v>44.307692307692307</v>
      </c>
      <c r="Q4077" t="s">
        <v>8324</v>
      </c>
      <c r="R4077" t="s">
        <v>8325</v>
      </c>
      <c r="S4077" s="12">
        <f t="shared" si="255"/>
        <v>41778.795937499999</v>
      </c>
      <c r="T4077" s="12">
        <f t="shared" si="257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6"/>
        <v>0</v>
      </c>
      <c r="P4078" s="7">
        <f t="shared" si="254"/>
        <v>0</v>
      </c>
      <c r="Q4078" t="s">
        <v>8324</v>
      </c>
      <c r="R4078" t="s">
        <v>8325</v>
      </c>
      <c r="S4078" s="12">
        <f t="shared" si="255"/>
        <v>41905.545706018522</v>
      </c>
      <c r="T4078" s="12">
        <f t="shared" si="257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6"/>
        <v>8.8999999999999996E-2</v>
      </c>
      <c r="P4079" s="7">
        <f t="shared" si="254"/>
        <v>222.5</v>
      </c>
      <c r="Q4079" t="s">
        <v>8324</v>
      </c>
      <c r="R4079" t="s">
        <v>8325</v>
      </c>
      <c r="S4079" s="12">
        <f t="shared" si="255"/>
        <v>42695.4605787037</v>
      </c>
      <c r="T4079" s="12">
        <f t="shared" si="257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6"/>
        <v>0</v>
      </c>
      <c r="P4080" s="7">
        <f t="shared" si="254"/>
        <v>0</v>
      </c>
      <c r="Q4080" t="s">
        <v>8324</v>
      </c>
      <c r="R4080" t="s">
        <v>8325</v>
      </c>
      <c r="S4080" s="12">
        <f t="shared" si="255"/>
        <v>42732.537523148145</v>
      </c>
      <c r="T4080" s="12">
        <f t="shared" si="257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6"/>
        <v>1.6666666666666668E-3</v>
      </c>
      <c r="P4081" s="7">
        <f t="shared" si="254"/>
        <v>5</v>
      </c>
      <c r="Q4081" t="s">
        <v>8324</v>
      </c>
      <c r="R4081" t="s">
        <v>8325</v>
      </c>
      <c r="S4081" s="12">
        <f t="shared" si="255"/>
        <v>42510.688900462963</v>
      </c>
      <c r="T4081" s="12">
        <f t="shared" si="257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6"/>
        <v>0</v>
      </c>
      <c r="P4082" s="7">
        <f t="shared" si="254"/>
        <v>0</v>
      </c>
      <c r="Q4082" t="s">
        <v>8324</v>
      </c>
      <c r="R4082" t="s">
        <v>8325</v>
      </c>
      <c r="S4082" s="12">
        <f t="shared" si="255"/>
        <v>42511.448101851856</v>
      </c>
      <c r="T4082" s="12">
        <f t="shared" si="257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6"/>
        <v>0.15737410071942445</v>
      </c>
      <c r="P4083" s="7">
        <f t="shared" si="254"/>
        <v>29.166666666666668</v>
      </c>
      <c r="Q4083" t="s">
        <v>8324</v>
      </c>
      <c r="R4083" t="s">
        <v>8325</v>
      </c>
      <c r="S4083" s="12">
        <f t="shared" si="255"/>
        <v>42041.331307870365</v>
      </c>
      <c r="T4083" s="12">
        <f t="shared" si="257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6"/>
        <v>0.02</v>
      </c>
      <c r="P4084" s="7">
        <f t="shared" si="254"/>
        <v>1.5</v>
      </c>
      <c r="Q4084" t="s">
        <v>8324</v>
      </c>
      <c r="R4084" t="s">
        <v>8325</v>
      </c>
      <c r="S4084" s="12">
        <f t="shared" si="255"/>
        <v>42306.939270833333</v>
      </c>
      <c r="T4084" s="12">
        <f t="shared" si="257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6"/>
        <v>0.21685714285714286</v>
      </c>
      <c r="P4085" s="7">
        <f t="shared" si="254"/>
        <v>126.5</v>
      </c>
      <c r="Q4085" t="s">
        <v>8324</v>
      </c>
      <c r="R4085" t="s">
        <v>8325</v>
      </c>
      <c r="S4085" s="12">
        <f t="shared" si="255"/>
        <v>42353.511759259258</v>
      </c>
      <c r="T4085" s="12">
        <f t="shared" si="257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6"/>
        <v>3.3333333333333335E-3</v>
      </c>
      <c r="P4086" s="7">
        <f t="shared" si="254"/>
        <v>10</v>
      </c>
      <c r="Q4086" t="s">
        <v>8324</v>
      </c>
      <c r="R4086" t="s">
        <v>8325</v>
      </c>
      <c r="S4086" s="12">
        <f t="shared" si="255"/>
        <v>42622.186412037037</v>
      </c>
      <c r="T4086" s="12">
        <f t="shared" si="257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6"/>
        <v>2.8571428571428571E-3</v>
      </c>
      <c r="P4087" s="7">
        <f t="shared" si="254"/>
        <v>10</v>
      </c>
      <c r="Q4087" t="s">
        <v>8324</v>
      </c>
      <c r="R4087" t="s">
        <v>8325</v>
      </c>
      <c r="S4087" s="12">
        <f t="shared" si="255"/>
        <v>42058.353877314818</v>
      </c>
      <c r="T4087" s="12">
        <f t="shared" si="257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6"/>
        <v>4.7E-2</v>
      </c>
      <c r="P4088" s="7">
        <f t="shared" si="254"/>
        <v>9.4</v>
      </c>
      <c r="Q4088" t="s">
        <v>8324</v>
      </c>
      <c r="R4088" t="s">
        <v>8325</v>
      </c>
      <c r="S4088" s="12">
        <f t="shared" si="255"/>
        <v>42304.690960648149</v>
      </c>
      <c r="T4088" s="12">
        <f t="shared" si="257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6"/>
        <v>0</v>
      </c>
      <c r="P4089" s="7">
        <f t="shared" si="254"/>
        <v>0</v>
      </c>
      <c r="Q4089" t="s">
        <v>8324</v>
      </c>
      <c r="R4089" t="s">
        <v>8325</v>
      </c>
      <c r="S4089" s="12">
        <f t="shared" si="255"/>
        <v>42538.492893518516</v>
      </c>
      <c r="T4089" s="12">
        <f t="shared" si="257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6"/>
        <v>0.108</v>
      </c>
      <c r="P4090" s="7">
        <f t="shared" si="254"/>
        <v>72</v>
      </c>
      <c r="Q4090" t="s">
        <v>8324</v>
      </c>
      <c r="R4090" t="s">
        <v>8325</v>
      </c>
      <c r="S4090" s="12">
        <f t="shared" si="255"/>
        <v>41990.362546296295</v>
      </c>
      <c r="T4090" s="12">
        <f t="shared" si="257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6"/>
        <v>4.8000000000000001E-2</v>
      </c>
      <c r="P4091" s="7">
        <f t="shared" si="254"/>
        <v>30</v>
      </c>
      <c r="Q4091" t="s">
        <v>8324</v>
      </c>
      <c r="R4091" t="s">
        <v>8325</v>
      </c>
      <c r="S4091" s="12">
        <f t="shared" si="255"/>
        <v>42122.482499999998</v>
      </c>
      <c r="T4091" s="12">
        <f t="shared" si="257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6"/>
        <v>3.2000000000000001E-2</v>
      </c>
      <c r="P4092" s="7">
        <f t="shared" si="254"/>
        <v>10.666666666666666</v>
      </c>
      <c r="Q4092" t="s">
        <v>8324</v>
      </c>
      <c r="R4092" t="s">
        <v>8325</v>
      </c>
      <c r="S4092" s="12">
        <f t="shared" si="255"/>
        <v>42209.42288194444</v>
      </c>
      <c r="T4092" s="12">
        <f t="shared" si="257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6"/>
        <v>0.1275</v>
      </c>
      <c r="P4093" s="7">
        <f t="shared" si="254"/>
        <v>25.5</v>
      </c>
      <c r="Q4093" t="s">
        <v>8324</v>
      </c>
      <c r="R4093" t="s">
        <v>8325</v>
      </c>
      <c r="S4093" s="12">
        <f t="shared" si="255"/>
        <v>41990.256377314814</v>
      </c>
      <c r="T4093" s="12">
        <f t="shared" si="257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6"/>
        <v>1.8181818181818181E-4</v>
      </c>
      <c r="P4094" s="7">
        <f t="shared" si="254"/>
        <v>20</v>
      </c>
      <c r="Q4094" t="s">
        <v>8324</v>
      </c>
      <c r="R4094" t="s">
        <v>8325</v>
      </c>
      <c r="S4094" s="12">
        <f t="shared" si="255"/>
        <v>42038.944988425923</v>
      </c>
      <c r="T4094" s="12">
        <f t="shared" si="257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6"/>
        <v>2.4E-2</v>
      </c>
      <c r="P4095" s="7">
        <f t="shared" si="254"/>
        <v>15</v>
      </c>
      <c r="Q4095" t="s">
        <v>8324</v>
      </c>
      <c r="R4095" t="s">
        <v>8325</v>
      </c>
      <c r="S4095" s="12">
        <f t="shared" si="255"/>
        <v>42178.565891203703</v>
      </c>
      <c r="T4095" s="12">
        <f t="shared" si="257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6"/>
        <v>0.36499999999999999</v>
      </c>
      <c r="P4096" s="7">
        <f t="shared" si="254"/>
        <v>91.25</v>
      </c>
      <c r="Q4096" t="s">
        <v>8324</v>
      </c>
      <c r="R4096" t="s">
        <v>8325</v>
      </c>
      <c r="S4096" s="12">
        <f t="shared" si="255"/>
        <v>41889.836805555555</v>
      </c>
      <c r="T4096" s="12">
        <f t="shared" si="257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6"/>
        <v>2.6666666666666668E-2</v>
      </c>
      <c r="P4097" s="7">
        <f t="shared" ref="P4097:P4115" si="258">IFERROR(E4097/L4097,0)</f>
        <v>800</v>
      </c>
      <c r="Q4097" t="s">
        <v>8324</v>
      </c>
      <c r="R4097" t="s">
        <v>8325</v>
      </c>
      <c r="S4097" s="12">
        <f t="shared" si="255"/>
        <v>42692.781828703708</v>
      </c>
      <c r="T4097" s="12">
        <f t="shared" si="257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6"/>
        <v>0.11428571428571428</v>
      </c>
      <c r="P4098" s="7">
        <f t="shared" si="258"/>
        <v>80</v>
      </c>
      <c r="Q4098" t="s">
        <v>8324</v>
      </c>
      <c r="R4098" t="s">
        <v>8325</v>
      </c>
      <c r="S4098" s="12">
        <f t="shared" si="255"/>
        <v>42750.280312499999</v>
      </c>
      <c r="T4098" s="12">
        <f t="shared" si="257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7">
        <f t="shared" si="258"/>
        <v>0</v>
      </c>
      <c r="Q4099" t="s">
        <v>8324</v>
      </c>
      <c r="R4099" t="s">
        <v>8325</v>
      </c>
      <c r="S4099" s="12">
        <f t="shared" ref="S4099:T4115" si="259">(((J4099/60)/60)/24)+DATE(1970,1,1)+(-6/24)</f>
        <v>42344.574502314819</v>
      </c>
      <c r="T4099" s="12">
        <f t="shared" si="257"/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8"/>
        <v>0</v>
      </c>
      <c r="Q4100" t="s">
        <v>8324</v>
      </c>
      <c r="R4100" t="s">
        <v>8325</v>
      </c>
      <c r="S4100" s="12">
        <f t="shared" si="259"/>
        <v>42495.472187499996</v>
      </c>
      <c r="T4100" s="12">
        <f t="shared" si="257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8"/>
        <v>50</v>
      </c>
      <c r="Q4101" t="s">
        <v>8324</v>
      </c>
      <c r="R4101" t="s">
        <v>8325</v>
      </c>
      <c r="S4101" s="12">
        <f t="shared" si="259"/>
        <v>42570.600381944445</v>
      </c>
      <c r="T4101" s="12">
        <f t="shared" si="257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8"/>
        <v>0</v>
      </c>
      <c r="Q4102" t="s">
        <v>8324</v>
      </c>
      <c r="R4102" t="s">
        <v>8325</v>
      </c>
      <c r="S4102" s="12">
        <f t="shared" si="259"/>
        <v>41926.874884259261</v>
      </c>
      <c r="T4102" s="12">
        <f t="shared" si="257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ref="O4103:O4115" si="260">(E4103/D4103)</f>
        <v>0</v>
      </c>
      <c r="P4103" s="7">
        <f t="shared" si="258"/>
        <v>0</v>
      </c>
      <c r="Q4103" t="s">
        <v>8324</v>
      </c>
      <c r="R4103" t="s">
        <v>8325</v>
      </c>
      <c r="S4103" s="12">
        <f t="shared" si="259"/>
        <v>42730.653726851851</v>
      </c>
      <c r="T4103" s="12">
        <f t="shared" si="257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60"/>
        <v>0.27400000000000002</v>
      </c>
      <c r="P4104" s="7">
        <f t="shared" si="258"/>
        <v>22.833333333333332</v>
      </c>
      <c r="Q4104" t="s">
        <v>8324</v>
      </c>
      <c r="R4104" t="s">
        <v>8325</v>
      </c>
      <c r="S4104" s="12">
        <f t="shared" si="259"/>
        <v>42475.598067129627</v>
      </c>
      <c r="T4104" s="12">
        <f t="shared" si="257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60"/>
        <v>0.1</v>
      </c>
      <c r="P4105" s="7">
        <f t="shared" si="258"/>
        <v>16.666666666666668</v>
      </c>
      <c r="Q4105" t="s">
        <v>8324</v>
      </c>
      <c r="R4105" t="s">
        <v>8325</v>
      </c>
      <c r="S4105" s="12">
        <f t="shared" si="259"/>
        <v>42188.58293981482</v>
      </c>
      <c r="T4105" s="12">
        <f t="shared" ref="T4105:T4115" si="261">(((I4105/60)/60)/24)+DATE(1970,1,1)+(-6/24)</f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60"/>
        <v>0.21366666666666667</v>
      </c>
      <c r="P4106" s="7">
        <f t="shared" si="258"/>
        <v>45.785714285714285</v>
      </c>
      <c r="Q4106" t="s">
        <v>8324</v>
      </c>
      <c r="R4106" t="s">
        <v>8325</v>
      </c>
      <c r="S4106" s="12">
        <f t="shared" si="259"/>
        <v>42640.028171296297</v>
      </c>
      <c r="T4106" s="12">
        <f t="shared" si="261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60"/>
        <v>6.9696969696969702E-2</v>
      </c>
      <c r="P4107" s="7">
        <f t="shared" si="258"/>
        <v>383.33333333333331</v>
      </c>
      <c r="Q4107" t="s">
        <v>8324</v>
      </c>
      <c r="R4107" t="s">
        <v>8325</v>
      </c>
      <c r="S4107" s="12">
        <f t="shared" si="259"/>
        <v>42696.760520833333</v>
      </c>
      <c r="T4107" s="12">
        <f t="shared" si="261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0"/>
        <v>0.70599999999999996</v>
      </c>
      <c r="P4108" s="7">
        <f t="shared" si="258"/>
        <v>106.96969696969697</v>
      </c>
      <c r="Q4108" t="s">
        <v>8324</v>
      </c>
      <c r="R4108" t="s">
        <v>8325</v>
      </c>
      <c r="S4108" s="12">
        <f t="shared" si="259"/>
        <v>42052.799375000002</v>
      </c>
      <c r="T4108" s="12">
        <f t="shared" si="261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0"/>
        <v>2.0500000000000001E-2</v>
      </c>
      <c r="P4109" s="7">
        <f t="shared" si="258"/>
        <v>10.25</v>
      </c>
      <c r="Q4109" t="s">
        <v>8324</v>
      </c>
      <c r="R4109" t="s">
        <v>8325</v>
      </c>
      <c r="S4109" s="12">
        <f t="shared" si="259"/>
        <v>41883.666678240741</v>
      </c>
      <c r="T4109" s="12">
        <f t="shared" si="261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0"/>
        <v>1.9666666666666666E-2</v>
      </c>
      <c r="P4110" s="7">
        <f t="shared" si="258"/>
        <v>59</v>
      </c>
      <c r="Q4110" t="s">
        <v>8324</v>
      </c>
      <c r="R4110" t="s">
        <v>8325</v>
      </c>
      <c r="S4110" s="12">
        <f t="shared" si="259"/>
        <v>42766.781678240746</v>
      </c>
      <c r="T4110" s="12">
        <f t="shared" si="261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0"/>
        <v>0</v>
      </c>
      <c r="P4111" s="7">
        <f t="shared" si="258"/>
        <v>0</v>
      </c>
      <c r="Q4111" t="s">
        <v>8324</v>
      </c>
      <c r="R4111" t="s">
        <v>8325</v>
      </c>
      <c r="S4111" s="12">
        <f t="shared" si="259"/>
        <v>42307.289398148147</v>
      </c>
      <c r="T4111" s="12">
        <f t="shared" si="261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0"/>
        <v>0.28666666666666668</v>
      </c>
      <c r="P4112" s="7">
        <f t="shared" si="258"/>
        <v>14.333333333333334</v>
      </c>
      <c r="Q4112" t="s">
        <v>8324</v>
      </c>
      <c r="R4112" t="s">
        <v>8325</v>
      </c>
      <c r="S4112" s="12">
        <f t="shared" si="259"/>
        <v>42512.376747685179</v>
      </c>
      <c r="T4112" s="12">
        <f t="shared" si="261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0"/>
        <v>3.1333333333333331E-2</v>
      </c>
      <c r="P4113" s="7">
        <f t="shared" si="258"/>
        <v>15.666666666666666</v>
      </c>
      <c r="Q4113" t="s">
        <v>8324</v>
      </c>
      <c r="R4113" t="s">
        <v>8325</v>
      </c>
      <c r="S4113" s="12">
        <f t="shared" si="259"/>
        <v>42028.885879629626</v>
      </c>
      <c r="T4113" s="12">
        <f t="shared" si="261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0"/>
        <v>4.0000000000000002E-4</v>
      </c>
      <c r="P4114" s="7">
        <f t="shared" si="258"/>
        <v>1</v>
      </c>
      <c r="Q4114" t="s">
        <v>8324</v>
      </c>
      <c r="R4114" t="s">
        <v>8325</v>
      </c>
      <c r="S4114" s="12">
        <f t="shared" si="259"/>
        <v>42400.696597222224</v>
      </c>
      <c r="T4114" s="12">
        <f t="shared" si="261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0"/>
        <v>2E-3</v>
      </c>
      <c r="P4115" s="7">
        <f t="shared" si="258"/>
        <v>1</v>
      </c>
      <c r="Q4115" t="s">
        <v>8324</v>
      </c>
      <c r="R4115" t="s">
        <v>8325</v>
      </c>
      <c r="S4115" s="12">
        <f t="shared" si="259"/>
        <v>42358.323182870372</v>
      </c>
      <c r="T4115" s="12">
        <f t="shared" si="261"/>
        <v>42377.023611111115</v>
      </c>
    </row>
  </sheetData>
  <autoFilter ref="A1:R4115" xr:uid="{F447F8E4-470B-4176-8961-3E39964643DF}"/>
  <conditionalFormatting sqref="F1:F1048576">
    <cfRule type="cellIs" dxfId="7" priority="9" operator="equal">
      <formula>"successful"</formula>
    </cfRule>
    <cfRule type="cellIs" dxfId="6" priority="8" operator="equal">
      <formula>"failed"</formula>
    </cfRule>
    <cfRule type="cellIs" dxfId="5" priority="7" operator="equal">
      <formula>"canceled"</formula>
    </cfRule>
    <cfRule type="cellIs" dxfId="4" priority="6" operator="equal">
      <formula>"live"</formula>
    </cfRule>
  </conditionalFormatting>
  <conditionalFormatting sqref="O2:O1048576">
    <cfRule type="colorScale" priority="5">
      <colorScale>
        <cfvo type="num" val="&quot;0-99&quot;"/>
        <cfvo type="num" val="&quot;100-199&quot;"/>
        <cfvo type="num" val="&quot;200-10000&quot;"/>
        <color rgb="FFF8696B"/>
        <color theme="9" tint="0.39997558519241921"/>
        <color theme="4" tint="0.39997558519241921"/>
      </colorScale>
    </cfRule>
    <cfRule type="cellIs" dxfId="3" priority="4" operator="greaterThan">
      <formula>100</formula>
    </cfRule>
    <cfRule type="cellIs" dxfId="2" priority="3" operator="between">
      <formula>0</formula>
      <formula>0.99</formula>
    </cfRule>
    <cfRule type="cellIs" dxfId="1" priority="2" operator="between">
      <formula>1</formula>
      <formula>1.99</formula>
    </cfRule>
    <cfRule type="cellIs" dxfId="0" priority="1" operator="greaterThan">
      <formula>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Sheet5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2018-07-21T00:53:43Z</dcterms:modified>
</cp:coreProperties>
</file>