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4D3B1E3-3C3F-4966-BEFD-8E40E2EB9A6C}" xr6:coauthVersionLast="47" xr6:coauthVersionMax="47" xr10:uidLastSave="{00000000-0000-0000-0000-000000000000}"/>
  <bookViews>
    <workbookView xWindow="-108" yWindow="-108" windowWidth="23256" windowHeight="12456" xr2:uid="{49B9F099-4E89-4441-A986-BE9EE2D8F7DD}"/>
  </bookViews>
  <sheets>
    <sheet name="Dados" sheetId="1" r:id="rId1"/>
    <sheet name="Dim" sheetId="3" r:id="rId2"/>
  </sheets>
  <definedNames>
    <definedName name="_xlnm._FilterDatabase" localSheetId="0" hidden="1">Dados!$A$1:$S$531</definedName>
    <definedName name="DadosExternos_1" localSheetId="1" hidden="1">Dim!$A$1:$B$531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83" i="1"/>
  <c r="S278" i="1"/>
  <c r="S284" i="1"/>
  <c r="S280" i="1"/>
  <c r="S281" i="1"/>
  <c r="S282" i="1"/>
  <c r="S286" i="1"/>
  <c r="S288" i="1"/>
  <c r="S285" i="1"/>
  <c r="S290" i="1"/>
  <c r="S287" i="1"/>
  <c r="S292" i="1"/>
  <c r="S289" i="1"/>
  <c r="S295" i="1"/>
  <c r="S291" i="1"/>
  <c r="S296" i="1"/>
  <c r="S293" i="1"/>
  <c r="S294" i="1"/>
  <c r="S297" i="1"/>
  <c r="S298" i="1"/>
  <c r="S299" i="1"/>
  <c r="S300" i="1"/>
  <c r="S302" i="1"/>
  <c r="S303" i="1"/>
  <c r="S301" i="1"/>
  <c r="S304" i="1"/>
  <c r="S305" i="1"/>
  <c r="S306" i="1"/>
  <c r="S307" i="1"/>
  <c r="S308" i="1"/>
  <c r="S309" i="1"/>
  <c r="S310" i="1"/>
  <c r="S311" i="1"/>
  <c r="S315" i="1"/>
  <c r="S316" i="1"/>
  <c r="S312" i="1"/>
  <c r="S313" i="1"/>
  <c r="S314" i="1"/>
  <c r="S320" i="1"/>
  <c r="S322" i="1"/>
  <c r="S317" i="1"/>
  <c r="S318" i="1"/>
  <c r="S319" i="1"/>
  <c r="S326" i="1"/>
  <c r="S321" i="1"/>
  <c r="S327" i="1"/>
  <c r="S323" i="1"/>
  <c r="S324" i="1"/>
  <c r="S325" i="1"/>
  <c r="S329" i="1"/>
  <c r="S330" i="1"/>
  <c r="S328" i="1"/>
  <c r="S331" i="1"/>
  <c r="S335" i="1"/>
  <c r="S340" i="1"/>
  <c r="S332" i="1"/>
  <c r="S333" i="1"/>
  <c r="S334" i="1"/>
  <c r="S344" i="1"/>
  <c r="S336" i="1"/>
  <c r="S337" i="1"/>
  <c r="S338" i="1"/>
  <c r="S339" i="1"/>
  <c r="S345" i="1"/>
  <c r="S341" i="1"/>
  <c r="S342" i="1"/>
  <c r="S343" i="1"/>
  <c r="S346" i="1"/>
  <c r="S348" i="1"/>
  <c r="S354" i="1"/>
  <c r="S347" i="1"/>
  <c r="S357" i="1"/>
  <c r="S349" i="1"/>
  <c r="S350" i="1"/>
  <c r="S351" i="1"/>
  <c r="S352" i="1"/>
  <c r="S353" i="1"/>
  <c r="S359" i="1"/>
  <c r="S355" i="1"/>
  <c r="S356" i="1"/>
  <c r="S362" i="1"/>
  <c r="S358" i="1"/>
  <c r="S363" i="1"/>
  <c r="S360" i="1"/>
  <c r="S361" i="1"/>
  <c r="S364" i="1"/>
  <c r="S365" i="1"/>
  <c r="S367" i="1"/>
  <c r="S368" i="1"/>
  <c r="S366" i="1"/>
  <c r="S369" i="1"/>
  <c r="S380" i="1"/>
  <c r="S387" i="1"/>
  <c r="S370" i="1"/>
  <c r="S371" i="1"/>
  <c r="S372" i="1"/>
  <c r="S373" i="1"/>
  <c r="S374" i="1"/>
  <c r="S375" i="1"/>
  <c r="S376" i="1"/>
  <c r="S377" i="1"/>
  <c r="S378" i="1"/>
  <c r="S379" i="1"/>
  <c r="S390" i="1"/>
  <c r="S381" i="1"/>
  <c r="S382" i="1"/>
  <c r="S383" i="1"/>
  <c r="S384" i="1"/>
  <c r="S385" i="1"/>
  <c r="S386" i="1"/>
  <c r="S391" i="1"/>
  <c r="S388" i="1"/>
  <c r="S389" i="1"/>
  <c r="S395" i="1"/>
  <c r="S396" i="1"/>
  <c r="S392" i="1"/>
  <c r="S393" i="1"/>
  <c r="S394" i="1"/>
  <c r="S397" i="1"/>
  <c r="S398" i="1"/>
  <c r="S408" i="1"/>
  <c r="S419" i="1"/>
  <c r="S399" i="1"/>
  <c r="S400" i="1"/>
  <c r="S401" i="1"/>
  <c r="S402" i="1"/>
  <c r="S403" i="1"/>
  <c r="S404" i="1"/>
  <c r="S405" i="1"/>
  <c r="S406" i="1"/>
  <c r="S407" i="1"/>
  <c r="S428" i="1"/>
  <c r="S409" i="1"/>
  <c r="S410" i="1"/>
  <c r="S411" i="1"/>
  <c r="S412" i="1"/>
  <c r="S413" i="1"/>
  <c r="S414" i="1"/>
  <c r="S415" i="1"/>
  <c r="S416" i="1"/>
  <c r="S417" i="1"/>
  <c r="S418" i="1"/>
  <c r="S429" i="1"/>
  <c r="S420" i="1"/>
  <c r="S421" i="1"/>
  <c r="S422" i="1"/>
  <c r="S423" i="1"/>
  <c r="S424" i="1"/>
  <c r="S425" i="1"/>
  <c r="S426" i="1"/>
  <c r="S427" i="1"/>
  <c r="S430" i="1"/>
  <c r="S431" i="1"/>
  <c r="S277" i="1"/>
  <c r="S434" i="1"/>
  <c r="S432" i="1"/>
  <c r="S433" i="1"/>
  <c r="S437" i="1"/>
  <c r="S435" i="1"/>
  <c r="S436" i="1"/>
  <c r="S438" i="1"/>
  <c r="S446" i="1"/>
  <c r="S439" i="1"/>
  <c r="S440" i="1"/>
  <c r="S441" i="1"/>
  <c r="S442" i="1"/>
  <c r="S443" i="1"/>
  <c r="S444" i="1"/>
  <c r="S445" i="1"/>
  <c r="S447" i="1"/>
  <c r="S279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2" i="1"/>
  <c r="N531" i="1"/>
  <c r="C531" i="1"/>
  <c r="C3" i="1"/>
  <c r="C283" i="1"/>
  <c r="C284" i="1"/>
  <c r="C47" i="1"/>
  <c r="C7" i="1"/>
  <c r="C286" i="1"/>
  <c r="C288" i="1"/>
  <c r="C132" i="1"/>
  <c r="C11" i="1"/>
  <c r="C169" i="1"/>
  <c r="C13" i="1"/>
  <c r="C175" i="1"/>
  <c r="C290" i="1"/>
  <c r="C22" i="1"/>
  <c r="C292" i="1"/>
  <c r="C18" i="1"/>
  <c r="C122" i="1"/>
  <c r="C20" i="1"/>
  <c r="C289" i="1"/>
  <c r="C274" i="1"/>
  <c r="C200" i="1"/>
  <c r="C179" i="1"/>
  <c r="C295" i="1"/>
  <c r="C26" i="1"/>
  <c r="C27" i="1"/>
  <c r="C28" i="1"/>
  <c r="C171" i="1"/>
  <c r="C296" i="1"/>
  <c r="C31" i="1"/>
  <c r="C32" i="1"/>
  <c r="C33" i="1"/>
  <c r="C193" i="1"/>
  <c r="C297" i="1"/>
  <c r="C36" i="1"/>
  <c r="C298" i="1"/>
  <c r="C299" i="1"/>
  <c r="C39" i="1"/>
  <c r="C40" i="1"/>
  <c r="C41" i="1"/>
  <c r="C42" i="1"/>
  <c r="C300" i="1"/>
  <c r="C195" i="1"/>
  <c r="C45" i="1"/>
  <c r="C46" i="1"/>
  <c r="C302" i="1"/>
  <c r="C303" i="1"/>
  <c r="C49" i="1"/>
  <c r="C50" i="1"/>
  <c r="C304" i="1"/>
  <c r="C67" i="1"/>
  <c r="C305" i="1"/>
  <c r="C54" i="1"/>
  <c r="C55" i="1"/>
  <c r="C56" i="1"/>
  <c r="C57" i="1"/>
  <c r="C306" i="1"/>
  <c r="C59" i="1"/>
  <c r="C60" i="1"/>
  <c r="C307" i="1"/>
  <c r="C62" i="1"/>
  <c r="C63" i="1"/>
  <c r="C308" i="1"/>
  <c r="C65" i="1"/>
  <c r="C66" i="1"/>
  <c r="C277" i="1"/>
  <c r="C309" i="1"/>
  <c r="C115" i="1"/>
  <c r="C70" i="1"/>
  <c r="C71" i="1"/>
  <c r="C72" i="1"/>
  <c r="C73" i="1"/>
  <c r="C74" i="1"/>
  <c r="C75" i="1"/>
  <c r="C76" i="1"/>
  <c r="C91" i="1"/>
  <c r="C78" i="1"/>
  <c r="C79" i="1"/>
  <c r="C268" i="1"/>
  <c r="C4" i="1"/>
  <c r="C279" i="1"/>
  <c r="C310" i="1"/>
  <c r="C84" i="1"/>
  <c r="C85" i="1"/>
  <c r="C86" i="1"/>
  <c r="C87" i="1"/>
  <c r="C88" i="1"/>
  <c r="C89" i="1"/>
  <c r="C266" i="1"/>
  <c r="C311" i="1"/>
  <c r="C315" i="1"/>
  <c r="C316" i="1"/>
  <c r="C16" i="1"/>
  <c r="C95" i="1"/>
  <c r="C48" i="1"/>
  <c r="C181" i="1"/>
  <c r="C182" i="1"/>
  <c r="C23" i="1"/>
  <c r="C100" i="1"/>
  <c r="C101" i="1"/>
  <c r="C225" i="1"/>
  <c r="C103" i="1"/>
  <c r="C104" i="1"/>
  <c r="C105" i="1"/>
  <c r="C106" i="1"/>
  <c r="C107" i="1"/>
  <c r="C108" i="1"/>
  <c r="C109" i="1"/>
  <c r="C164" i="1"/>
  <c r="C15" i="1"/>
  <c r="C232" i="1"/>
  <c r="C191" i="1"/>
  <c r="C5" i="1"/>
  <c r="C314" i="1"/>
  <c r="C320" i="1"/>
  <c r="C117" i="1"/>
  <c r="C208" i="1"/>
  <c r="C322" i="1"/>
  <c r="C211" i="1"/>
  <c r="C121" i="1"/>
  <c r="C14" i="1"/>
  <c r="C123" i="1"/>
  <c r="C124" i="1"/>
  <c r="C326" i="1"/>
  <c r="C43" i="1"/>
  <c r="C327" i="1"/>
  <c r="C157" i="1"/>
  <c r="C129" i="1"/>
  <c r="C130" i="1"/>
  <c r="C131" i="1"/>
  <c r="C325" i="1"/>
  <c r="C51" i="1"/>
  <c r="C134" i="1"/>
  <c r="C135" i="1"/>
  <c r="C136" i="1"/>
  <c r="C137" i="1"/>
  <c r="C329" i="1"/>
  <c r="C330" i="1"/>
  <c r="C111" i="1"/>
  <c r="C141" i="1"/>
  <c r="C142" i="1"/>
  <c r="C143" i="1"/>
  <c r="C144" i="1"/>
  <c r="C328" i="1"/>
  <c r="C331" i="1"/>
  <c r="C147" i="1"/>
  <c r="C335" i="1"/>
  <c r="C149" i="1"/>
  <c r="C9" i="1"/>
  <c r="C151" i="1"/>
  <c r="C152" i="1"/>
  <c r="C153" i="1"/>
  <c r="C340" i="1"/>
  <c r="C83" i="1"/>
  <c r="C156" i="1"/>
  <c r="C334" i="1"/>
  <c r="C158" i="1"/>
  <c r="C155" i="1"/>
  <c r="C160" i="1"/>
  <c r="C161" i="1"/>
  <c r="C344" i="1"/>
  <c r="C64" i="1"/>
  <c r="C96" i="1"/>
  <c r="C345" i="1"/>
  <c r="C166" i="1"/>
  <c r="C167" i="1"/>
  <c r="C168" i="1"/>
  <c r="C346" i="1"/>
  <c r="C170" i="1"/>
  <c r="C44" i="1"/>
  <c r="C172" i="1"/>
  <c r="C173" i="1"/>
  <c r="C174" i="1"/>
  <c r="C348" i="1"/>
  <c r="C133" i="1"/>
  <c r="C178" i="1"/>
  <c r="C61" i="1"/>
  <c r="C354" i="1"/>
  <c r="C180" i="1"/>
  <c r="C357" i="1"/>
  <c r="C359" i="1"/>
  <c r="C183" i="1"/>
  <c r="C184" i="1"/>
  <c r="C185" i="1"/>
  <c r="C186" i="1"/>
  <c r="C362" i="1"/>
  <c r="C363" i="1"/>
  <c r="C189" i="1"/>
  <c r="C190" i="1"/>
  <c r="C8" i="1"/>
  <c r="C192" i="1"/>
  <c r="C206" i="1"/>
  <c r="C34" i="1"/>
  <c r="C94" i="1"/>
  <c r="C10" i="1"/>
  <c r="C197" i="1"/>
  <c r="C360" i="1"/>
  <c r="C199" i="1"/>
  <c r="C364" i="1"/>
  <c r="C201" i="1"/>
  <c r="C202" i="1"/>
  <c r="C203" i="1"/>
  <c r="C204" i="1"/>
  <c r="C205" i="1"/>
  <c r="C93" i="1"/>
  <c r="C365" i="1"/>
  <c r="C2" i="1"/>
  <c r="C209" i="1"/>
  <c r="C210" i="1"/>
  <c r="C229" i="1"/>
  <c r="C119" i="1"/>
  <c r="C213" i="1"/>
  <c r="C214" i="1"/>
  <c r="C215" i="1"/>
  <c r="C216" i="1"/>
  <c r="C217" i="1"/>
  <c r="C218" i="1"/>
  <c r="C219" i="1"/>
  <c r="C220" i="1"/>
  <c r="C221" i="1"/>
  <c r="C222" i="1"/>
  <c r="C162" i="1"/>
  <c r="C231" i="1"/>
  <c r="C163" i="1"/>
  <c r="C226" i="1"/>
  <c r="C367" i="1"/>
  <c r="C228" i="1"/>
  <c r="C368" i="1"/>
  <c r="C366" i="1"/>
  <c r="C369" i="1"/>
  <c r="C380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387" i="1"/>
  <c r="C187" i="1"/>
  <c r="C146" i="1"/>
  <c r="C252" i="1"/>
  <c r="C116" i="1"/>
  <c r="C254" i="1"/>
  <c r="C255" i="1"/>
  <c r="C256" i="1"/>
  <c r="C257" i="1"/>
  <c r="C370" i="1"/>
  <c r="C196" i="1"/>
  <c r="C260" i="1"/>
  <c r="C261" i="1"/>
  <c r="C262" i="1"/>
  <c r="C263" i="1"/>
  <c r="C264" i="1"/>
  <c r="C265" i="1"/>
  <c r="C276" i="1"/>
  <c r="C267" i="1"/>
  <c r="C102" i="1"/>
  <c r="C269" i="1"/>
  <c r="C270" i="1"/>
  <c r="C271" i="1"/>
  <c r="C272" i="1"/>
  <c r="C273" i="1"/>
  <c r="C372" i="1"/>
  <c r="C376" i="1"/>
  <c r="C390" i="1"/>
  <c r="C139" i="1"/>
  <c r="C278" i="1"/>
  <c r="C383" i="1"/>
  <c r="C280" i="1"/>
  <c r="C281" i="1"/>
  <c r="C282" i="1"/>
  <c r="C17" i="1"/>
  <c r="C391" i="1"/>
  <c r="C285" i="1"/>
  <c r="C395" i="1"/>
  <c r="C287" i="1"/>
  <c r="C396" i="1"/>
  <c r="C110" i="1"/>
  <c r="C397" i="1"/>
  <c r="C291" i="1"/>
  <c r="C398" i="1"/>
  <c r="C293" i="1"/>
  <c r="C294" i="1"/>
  <c r="C408" i="1"/>
  <c r="C419" i="1"/>
  <c r="C30" i="1"/>
  <c r="C112" i="1"/>
  <c r="C401" i="1"/>
  <c r="C404" i="1"/>
  <c r="C301" i="1"/>
  <c r="C428" i="1"/>
  <c r="C414" i="1"/>
  <c r="C12" i="1"/>
  <c r="C416" i="1"/>
  <c r="C429" i="1"/>
  <c r="C425" i="1"/>
  <c r="C427" i="1"/>
  <c r="C430" i="1"/>
  <c r="C431" i="1"/>
  <c r="C52" i="1"/>
  <c r="C312" i="1"/>
  <c r="C313" i="1"/>
  <c r="C97" i="1"/>
  <c r="C434" i="1"/>
  <c r="C113" i="1"/>
  <c r="C317" i="1"/>
  <c r="C318" i="1"/>
  <c r="C319" i="1"/>
  <c r="C437" i="1"/>
  <c r="C321" i="1"/>
  <c r="C19" i="1"/>
  <c r="C323" i="1"/>
  <c r="C324" i="1"/>
  <c r="C438" i="1"/>
  <c r="C140" i="1"/>
  <c r="C29" i="1"/>
  <c r="C446" i="1"/>
  <c r="C439" i="1"/>
  <c r="C441" i="1"/>
  <c r="C443" i="1"/>
  <c r="C332" i="1"/>
  <c r="C333" i="1"/>
  <c r="C444" i="1"/>
  <c r="C38" i="1"/>
  <c r="C336" i="1"/>
  <c r="C337" i="1"/>
  <c r="C338" i="1"/>
  <c r="C339" i="1"/>
  <c r="C447" i="1"/>
  <c r="C341" i="1"/>
  <c r="C342" i="1"/>
  <c r="C343" i="1"/>
  <c r="C150" i="1"/>
  <c r="C448" i="1"/>
  <c r="C128" i="1"/>
  <c r="C347" i="1"/>
  <c r="C159" i="1"/>
  <c r="C349" i="1"/>
  <c r="C350" i="1"/>
  <c r="C351" i="1"/>
  <c r="C352" i="1"/>
  <c r="C353" i="1"/>
  <c r="C148" i="1"/>
  <c r="C355" i="1"/>
  <c r="C356" i="1"/>
  <c r="C275" i="1"/>
  <c r="C358" i="1"/>
  <c r="C99" i="1"/>
  <c r="C454" i="1"/>
  <c r="C361" i="1"/>
  <c r="C455" i="1"/>
  <c r="C457" i="1"/>
  <c r="C458" i="1"/>
  <c r="C461" i="1"/>
  <c r="C465" i="1"/>
  <c r="C466" i="1"/>
  <c r="C471" i="1"/>
  <c r="C258" i="1"/>
  <c r="C472" i="1"/>
  <c r="C371" i="1"/>
  <c r="C476" i="1"/>
  <c r="C373" i="1"/>
  <c r="C374" i="1"/>
  <c r="C375" i="1"/>
  <c r="C481" i="1"/>
  <c r="C377" i="1"/>
  <c r="C378" i="1"/>
  <c r="C379" i="1"/>
  <c r="C198" i="1"/>
  <c r="C381" i="1"/>
  <c r="C382" i="1"/>
  <c r="C484" i="1"/>
  <c r="C384" i="1"/>
  <c r="C385" i="1"/>
  <c r="C386" i="1"/>
  <c r="C126" i="1"/>
  <c r="C388" i="1"/>
  <c r="C389" i="1"/>
  <c r="C69" i="1"/>
  <c r="C485" i="1"/>
  <c r="C392" i="1"/>
  <c r="C393" i="1"/>
  <c r="C394" i="1"/>
  <c r="C488" i="1"/>
  <c r="C489" i="1"/>
  <c r="C145" i="1"/>
  <c r="C127" i="1"/>
  <c r="C399" i="1"/>
  <c r="C400" i="1"/>
  <c r="C490" i="1"/>
  <c r="C402" i="1"/>
  <c r="C403" i="1"/>
  <c r="C223" i="1"/>
  <c r="C405" i="1"/>
  <c r="C406" i="1"/>
  <c r="C407" i="1"/>
  <c r="C491" i="1"/>
  <c r="C409" i="1"/>
  <c r="C410" i="1"/>
  <c r="C411" i="1"/>
  <c r="C412" i="1"/>
  <c r="C413" i="1"/>
  <c r="C138" i="1"/>
  <c r="C415" i="1"/>
  <c r="C80" i="1"/>
  <c r="C417" i="1"/>
  <c r="C418" i="1"/>
  <c r="C493" i="1"/>
  <c r="C420" i="1"/>
  <c r="C421" i="1"/>
  <c r="C422" i="1"/>
  <c r="C423" i="1"/>
  <c r="C424" i="1"/>
  <c r="C114" i="1"/>
  <c r="C426" i="1"/>
  <c r="C98" i="1"/>
  <c r="C227" i="1"/>
  <c r="C250" i="1"/>
  <c r="C495" i="1"/>
  <c r="C497" i="1"/>
  <c r="C432" i="1"/>
  <c r="C433" i="1"/>
  <c r="C499" i="1"/>
  <c r="C435" i="1"/>
  <c r="C436" i="1"/>
  <c r="C24" i="1"/>
  <c r="C501" i="1"/>
  <c r="C230" i="1"/>
  <c r="C440" i="1"/>
  <c r="C53" i="1"/>
  <c r="C442" i="1"/>
  <c r="C502" i="1"/>
  <c r="C118" i="1"/>
  <c r="C445" i="1"/>
  <c r="C58" i="1"/>
  <c r="C259" i="1"/>
  <c r="C77" i="1"/>
  <c r="C449" i="1"/>
  <c r="C450" i="1"/>
  <c r="C451" i="1"/>
  <c r="C452" i="1"/>
  <c r="C453" i="1"/>
  <c r="C125" i="1"/>
  <c r="C504" i="1"/>
  <c r="C456" i="1"/>
  <c r="C507" i="1"/>
  <c r="C37" i="1"/>
  <c r="C459" i="1"/>
  <c r="C460" i="1"/>
  <c r="C509" i="1"/>
  <c r="C462" i="1"/>
  <c r="C463" i="1"/>
  <c r="C464" i="1"/>
  <c r="C249" i="1"/>
  <c r="C512" i="1"/>
  <c r="C467" i="1"/>
  <c r="C468" i="1"/>
  <c r="C469" i="1"/>
  <c r="C470" i="1"/>
  <c r="C514" i="1"/>
  <c r="C92" i="1"/>
  <c r="C473" i="1"/>
  <c r="C474" i="1"/>
  <c r="C475" i="1"/>
  <c r="C516" i="1"/>
  <c r="C477" i="1"/>
  <c r="C478" i="1"/>
  <c r="C479" i="1"/>
  <c r="C480" i="1"/>
  <c r="C188" i="1"/>
  <c r="C482" i="1"/>
  <c r="C483" i="1"/>
  <c r="C176" i="1"/>
  <c r="C90" i="1"/>
  <c r="C486" i="1"/>
  <c r="C487" i="1"/>
  <c r="C68" i="1"/>
  <c r="C154" i="1"/>
  <c r="C21" i="1"/>
  <c r="C518" i="1"/>
  <c r="C492" i="1"/>
  <c r="C224" i="1"/>
  <c r="C494" i="1"/>
  <c r="C212" i="1"/>
  <c r="C496" i="1"/>
  <c r="C519" i="1"/>
  <c r="C498" i="1"/>
  <c r="C6" i="1"/>
  <c r="C500" i="1"/>
  <c r="C194" i="1"/>
  <c r="C523" i="1"/>
  <c r="C503" i="1"/>
  <c r="C251" i="1"/>
  <c r="C505" i="1"/>
  <c r="C506" i="1"/>
  <c r="C35" i="1"/>
  <c r="C508" i="1"/>
  <c r="C524" i="1"/>
  <c r="C510" i="1"/>
  <c r="C511" i="1"/>
  <c r="C120" i="1"/>
  <c r="C513" i="1"/>
  <c r="C253" i="1"/>
  <c r="C515" i="1"/>
  <c r="C165" i="1"/>
  <c r="C517" i="1"/>
  <c r="C81" i="1"/>
  <c r="C525" i="1"/>
  <c r="C520" i="1"/>
  <c r="C521" i="1"/>
  <c r="C522" i="1"/>
  <c r="C526" i="1"/>
  <c r="C207" i="1"/>
  <c r="C528" i="1"/>
  <c r="C529" i="1"/>
  <c r="C527" i="1"/>
  <c r="C25" i="1"/>
  <c r="C82" i="1"/>
  <c r="C530" i="1"/>
  <c r="C177" i="1"/>
  <c r="N3" i="1"/>
  <c r="N283" i="1"/>
  <c r="N284" i="1"/>
  <c r="N47" i="1"/>
  <c r="N7" i="1"/>
  <c r="O7" i="1" s="1"/>
  <c r="P7" i="1" s="1"/>
  <c r="N286" i="1"/>
  <c r="N288" i="1"/>
  <c r="N132" i="1"/>
  <c r="N11" i="1"/>
  <c r="N169" i="1"/>
  <c r="O169" i="1" s="1"/>
  <c r="P169" i="1" s="1"/>
  <c r="N13" i="1"/>
  <c r="N175" i="1"/>
  <c r="N290" i="1"/>
  <c r="O290" i="1" s="1"/>
  <c r="P290" i="1" s="1"/>
  <c r="N22" i="1"/>
  <c r="N292" i="1"/>
  <c r="N18" i="1"/>
  <c r="N122" i="1"/>
  <c r="N20" i="1"/>
  <c r="O20" i="1" s="1"/>
  <c r="P20" i="1" s="1"/>
  <c r="N289" i="1"/>
  <c r="N274" i="1"/>
  <c r="N200" i="1"/>
  <c r="O200" i="1" s="1"/>
  <c r="P200" i="1" s="1"/>
  <c r="N179" i="1"/>
  <c r="N295" i="1"/>
  <c r="N26" i="1"/>
  <c r="N27" i="1"/>
  <c r="N28" i="1"/>
  <c r="O28" i="1" s="1"/>
  <c r="P28" i="1" s="1"/>
  <c r="N171" i="1"/>
  <c r="N296" i="1"/>
  <c r="N31" i="1"/>
  <c r="O31" i="1" s="1"/>
  <c r="P31" i="1" s="1"/>
  <c r="N32" i="1"/>
  <c r="N33" i="1"/>
  <c r="N193" i="1"/>
  <c r="N297" i="1"/>
  <c r="N36" i="1"/>
  <c r="O36" i="1" s="1"/>
  <c r="P36" i="1" s="1"/>
  <c r="N298" i="1"/>
  <c r="N299" i="1"/>
  <c r="N39" i="1"/>
  <c r="O39" i="1" s="1"/>
  <c r="P39" i="1" s="1"/>
  <c r="N40" i="1"/>
  <c r="N41" i="1"/>
  <c r="N42" i="1"/>
  <c r="N300" i="1"/>
  <c r="N195" i="1"/>
  <c r="O195" i="1" s="1"/>
  <c r="P195" i="1" s="1"/>
  <c r="N45" i="1"/>
  <c r="N46" i="1"/>
  <c r="N302" i="1"/>
  <c r="O302" i="1" s="1"/>
  <c r="P302" i="1" s="1"/>
  <c r="N303" i="1"/>
  <c r="N49" i="1"/>
  <c r="N50" i="1"/>
  <c r="N304" i="1"/>
  <c r="N67" i="1"/>
  <c r="O67" i="1" s="1"/>
  <c r="P67" i="1" s="1"/>
  <c r="N305" i="1"/>
  <c r="N54" i="1"/>
  <c r="N55" i="1"/>
  <c r="O55" i="1" s="1"/>
  <c r="P55" i="1" s="1"/>
  <c r="N56" i="1"/>
  <c r="N57" i="1"/>
  <c r="N306" i="1"/>
  <c r="N59" i="1"/>
  <c r="N60" i="1"/>
  <c r="O60" i="1" s="1"/>
  <c r="P60" i="1" s="1"/>
  <c r="N307" i="1"/>
  <c r="N62" i="1"/>
  <c r="N63" i="1"/>
  <c r="N308" i="1"/>
  <c r="N65" i="1"/>
  <c r="N66" i="1"/>
  <c r="N277" i="1"/>
  <c r="N309" i="1"/>
  <c r="O309" i="1" s="1"/>
  <c r="P309" i="1" s="1"/>
  <c r="N115" i="1"/>
  <c r="N70" i="1"/>
  <c r="N71" i="1"/>
  <c r="O71" i="1" s="1"/>
  <c r="P71" i="1" s="1"/>
  <c r="N72" i="1"/>
  <c r="N73" i="1"/>
  <c r="N74" i="1"/>
  <c r="N75" i="1"/>
  <c r="N76" i="1"/>
  <c r="O76" i="1" s="1"/>
  <c r="P76" i="1" s="1"/>
  <c r="N91" i="1"/>
  <c r="N78" i="1"/>
  <c r="N79" i="1"/>
  <c r="O79" i="1" s="1"/>
  <c r="P79" i="1" s="1"/>
  <c r="N268" i="1"/>
  <c r="N4" i="1"/>
  <c r="N279" i="1"/>
  <c r="N310" i="1"/>
  <c r="N84" i="1"/>
  <c r="O84" i="1" s="1"/>
  <c r="P84" i="1" s="1"/>
  <c r="N85" i="1"/>
  <c r="N86" i="1"/>
  <c r="N87" i="1"/>
  <c r="O87" i="1" s="1"/>
  <c r="P87" i="1" s="1"/>
  <c r="N88" i="1"/>
  <c r="N89" i="1"/>
  <c r="N266" i="1"/>
  <c r="N311" i="1"/>
  <c r="N315" i="1"/>
  <c r="O315" i="1" s="1"/>
  <c r="P315" i="1" s="1"/>
  <c r="N316" i="1"/>
  <c r="N16" i="1"/>
  <c r="N95" i="1"/>
  <c r="O95" i="1" s="1"/>
  <c r="P95" i="1" s="1"/>
  <c r="N48" i="1"/>
  <c r="N181" i="1"/>
  <c r="N182" i="1"/>
  <c r="N23" i="1"/>
  <c r="N100" i="1"/>
  <c r="O100" i="1" s="1"/>
  <c r="P100" i="1" s="1"/>
  <c r="N101" i="1"/>
  <c r="N225" i="1"/>
  <c r="N103" i="1"/>
  <c r="O103" i="1" s="1"/>
  <c r="P103" i="1" s="1"/>
  <c r="N104" i="1"/>
  <c r="N105" i="1"/>
  <c r="N106" i="1"/>
  <c r="N107" i="1"/>
  <c r="N108" i="1"/>
  <c r="O108" i="1" s="1"/>
  <c r="P108" i="1" s="1"/>
  <c r="N109" i="1"/>
  <c r="N164" i="1"/>
  <c r="N15" i="1"/>
  <c r="O15" i="1" s="1"/>
  <c r="P15" i="1" s="1"/>
  <c r="N232" i="1"/>
  <c r="N191" i="1"/>
  <c r="N5" i="1"/>
  <c r="N314" i="1"/>
  <c r="N320" i="1"/>
  <c r="O320" i="1" s="1"/>
  <c r="P320" i="1" s="1"/>
  <c r="N117" i="1"/>
  <c r="N208" i="1"/>
  <c r="N322" i="1"/>
  <c r="O322" i="1" s="1"/>
  <c r="P322" i="1" s="1"/>
  <c r="N211" i="1"/>
  <c r="N121" i="1"/>
  <c r="N14" i="1"/>
  <c r="N123" i="1"/>
  <c r="N124" i="1"/>
  <c r="O124" i="1" s="1"/>
  <c r="P124" i="1" s="1"/>
  <c r="N326" i="1"/>
  <c r="N43" i="1"/>
  <c r="N327" i="1"/>
  <c r="O327" i="1" s="1"/>
  <c r="P327" i="1" s="1"/>
  <c r="N157" i="1"/>
  <c r="N129" i="1"/>
  <c r="N130" i="1"/>
  <c r="N131" i="1"/>
  <c r="N325" i="1"/>
  <c r="O325" i="1" s="1"/>
  <c r="P325" i="1" s="1"/>
  <c r="R325" i="1" s="1"/>
  <c r="N51" i="1"/>
  <c r="N134" i="1"/>
  <c r="N135" i="1"/>
  <c r="O135" i="1" s="1"/>
  <c r="P135" i="1" s="1"/>
  <c r="N136" i="1"/>
  <c r="N137" i="1"/>
  <c r="N329" i="1"/>
  <c r="N330" i="1"/>
  <c r="N111" i="1"/>
  <c r="O111" i="1" s="1"/>
  <c r="P111" i="1" s="1"/>
  <c r="N141" i="1"/>
  <c r="N142" i="1"/>
  <c r="N143" i="1"/>
  <c r="O143" i="1" s="1"/>
  <c r="P143" i="1" s="1"/>
  <c r="N144" i="1"/>
  <c r="N328" i="1"/>
  <c r="N331" i="1"/>
  <c r="N147" i="1"/>
  <c r="N335" i="1"/>
  <c r="O335" i="1" s="1"/>
  <c r="P335" i="1" s="1"/>
  <c r="N149" i="1"/>
  <c r="N9" i="1"/>
  <c r="N151" i="1"/>
  <c r="O151" i="1" s="1"/>
  <c r="P151" i="1" s="1"/>
  <c r="N152" i="1"/>
  <c r="N153" i="1"/>
  <c r="N340" i="1"/>
  <c r="N83" i="1"/>
  <c r="N156" i="1"/>
  <c r="O156" i="1" s="1"/>
  <c r="P156" i="1" s="1"/>
  <c r="N334" i="1"/>
  <c r="N158" i="1"/>
  <c r="N155" i="1"/>
  <c r="O155" i="1" s="1"/>
  <c r="P155" i="1" s="1"/>
  <c r="N160" i="1"/>
  <c r="N161" i="1"/>
  <c r="N344" i="1"/>
  <c r="N64" i="1"/>
  <c r="N96" i="1"/>
  <c r="O96" i="1" s="1"/>
  <c r="P96" i="1" s="1"/>
  <c r="N345" i="1"/>
  <c r="N166" i="1"/>
  <c r="N167" i="1"/>
  <c r="O167" i="1" s="1"/>
  <c r="P167" i="1" s="1"/>
  <c r="N168" i="1"/>
  <c r="N346" i="1"/>
  <c r="N170" i="1"/>
  <c r="N44" i="1"/>
  <c r="N172" i="1"/>
  <c r="O172" i="1" s="1"/>
  <c r="P172" i="1" s="1"/>
  <c r="N173" i="1"/>
  <c r="N174" i="1"/>
  <c r="N348" i="1"/>
  <c r="N133" i="1"/>
  <c r="N178" i="1"/>
  <c r="N61" i="1"/>
  <c r="N354" i="1"/>
  <c r="N180" i="1"/>
  <c r="O180" i="1" s="1"/>
  <c r="P180" i="1" s="1"/>
  <c r="N357" i="1"/>
  <c r="N359" i="1"/>
  <c r="N183" i="1"/>
  <c r="N184" i="1"/>
  <c r="N185" i="1"/>
  <c r="N186" i="1"/>
  <c r="N362" i="1"/>
  <c r="N363" i="1"/>
  <c r="O363" i="1" s="1"/>
  <c r="P363" i="1" s="1"/>
  <c r="N189" i="1"/>
  <c r="N190" i="1"/>
  <c r="N8" i="1"/>
  <c r="N192" i="1"/>
  <c r="N206" i="1"/>
  <c r="N34" i="1"/>
  <c r="N94" i="1"/>
  <c r="N10" i="1"/>
  <c r="O10" i="1" s="1"/>
  <c r="P10" i="1" s="1"/>
  <c r="N197" i="1"/>
  <c r="N360" i="1"/>
  <c r="N199" i="1"/>
  <c r="N364" i="1"/>
  <c r="N201" i="1"/>
  <c r="N202" i="1"/>
  <c r="N203" i="1"/>
  <c r="N204" i="1"/>
  <c r="O204" i="1" s="1"/>
  <c r="P204" i="1" s="1"/>
  <c r="N205" i="1"/>
  <c r="N93" i="1"/>
  <c r="N365" i="1"/>
  <c r="N2" i="1"/>
  <c r="N209" i="1"/>
  <c r="N210" i="1"/>
  <c r="N229" i="1"/>
  <c r="N119" i="1"/>
  <c r="N213" i="1"/>
  <c r="N214" i="1"/>
  <c r="N215" i="1"/>
  <c r="N216" i="1"/>
  <c r="N217" i="1"/>
  <c r="N218" i="1"/>
  <c r="N219" i="1"/>
  <c r="N220" i="1"/>
  <c r="O220" i="1" s="1"/>
  <c r="P220" i="1" s="1"/>
  <c r="N221" i="1"/>
  <c r="N222" i="1"/>
  <c r="N162" i="1"/>
  <c r="N231" i="1"/>
  <c r="N163" i="1"/>
  <c r="N226" i="1"/>
  <c r="N367" i="1"/>
  <c r="N228" i="1"/>
  <c r="N368" i="1"/>
  <c r="N366" i="1"/>
  <c r="N369" i="1"/>
  <c r="N380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387" i="1"/>
  <c r="N187" i="1"/>
  <c r="N146" i="1"/>
  <c r="N252" i="1"/>
  <c r="N116" i="1"/>
  <c r="N254" i="1"/>
  <c r="N255" i="1"/>
  <c r="N256" i="1"/>
  <c r="N257" i="1"/>
  <c r="N370" i="1"/>
  <c r="N196" i="1"/>
  <c r="N260" i="1"/>
  <c r="N261" i="1"/>
  <c r="N262" i="1"/>
  <c r="N263" i="1"/>
  <c r="N264" i="1"/>
  <c r="N265" i="1"/>
  <c r="N276" i="1"/>
  <c r="N267" i="1"/>
  <c r="N102" i="1"/>
  <c r="N269" i="1"/>
  <c r="N270" i="1"/>
  <c r="N271" i="1"/>
  <c r="N272" i="1"/>
  <c r="N273" i="1"/>
  <c r="N372" i="1"/>
  <c r="N376" i="1"/>
  <c r="N390" i="1"/>
  <c r="O390" i="1" s="1"/>
  <c r="P390" i="1" s="1"/>
  <c r="N139" i="1"/>
  <c r="N278" i="1"/>
  <c r="N383" i="1"/>
  <c r="N280" i="1"/>
  <c r="N281" i="1"/>
  <c r="N282" i="1"/>
  <c r="N17" i="1"/>
  <c r="N391" i="1"/>
  <c r="O391" i="1" s="1"/>
  <c r="P391" i="1" s="1"/>
  <c r="N285" i="1"/>
  <c r="N395" i="1"/>
  <c r="N287" i="1"/>
  <c r="N396" i="1"/>
  <c r="N110" i="1"/>
  <c r="N397" i="1"/>
  <c r="N291" i="1"/>
  <c r="N398" i="1"/>
  <c r="O398" i="1" s="1"/>
  <c r="P398" i="1" s="1"/>
  <c r="N293" i="1"/>
  <c r="N294" i="1"/>
  <c r="N408" i="1"/>
  <c r="N419" i="1"/>
  <c r="N30" i="1"/>
  <c r="N112" i="1"/>
  <c r="N401" i="1"/>
  <c r="N404" i="1"/>
  <c r="O404" i="1" s="1"/>
  <c r="P404" i="1" s="1"/>
  <c r="N301" i="1"/>
  <c r="N428" i="1"/>
  <c r="N414" i="1"/>
  <c r="N12" i="1"/>
  <c r="N416" i="1"/>
  <c r="N429" i="1"/>
  <c r="N425" i="1"/>
  <c r="N427" i="1"/>
  <c r="O427" i="1" s="1"/>
  <c r="P427" i="1" s="1"/>
  <c r="R427" i="1" s="1"/>
  <c r="N430" i="1"/>
  <c r="N431" i="1"/>
  <c r="N52" i="1"/>
  <c r="N312" i="1"/>
  <c r="N313" i="1"/>
  <c r="N97" i="1"/>
  <c r="N434" i="1"/>
  <c r="N113" i="1"/>
  <c r="N317" i="1"/>
  <c r="N318" i="1"/>
  <c r="N319" i="1"/>
  <c r="N437" i="1"/>
  <c r="N321" i="1"/>
  <c r="N19" i="1"/>
  <c r="N323" i="1"/>
  <c r="N324" i="1"/>
  <c r="O324" i="1" s="1"/>
  <c r="P324" i="1" s="1"/>
  <c r="N438" i="1"/>
  <c r="N140" i="1"/>
  <c r="N29" i="1"/>
  <c r="N446" i="1"/>
  <c r="N439" i="1"/>
  <c r="N441" i="1"/>
  <c r="N443" i="1"/>
  <c r="N332" i="1"/>
  <c r="O332" i="1" s="1"/>
  <c r="P332" i="1" s="1"/>
  <c r="N333" i="1"/>
  <c r="N444" i="1"/>
  <c r="N38" i="1"/>
  <c r="N336" i="1"/>
  <c r="N337" i="1"/>
  <c r="N338" i="1"/>
  <c r="N339" i="1"/>
  <c r="N447" i="1"/>
  <c r="O447" i="1" s="1"/>
  <c r="P447" i="1" s="1"/>
  <c r="N341" i="1"/>
  <c r="N342" i="1"/>
  <c r="N343" i="1"/>
  <c r="N150" i="1"/>
  <c r="N448" i="1"/>
  <c r="N128" i="1"/>
  <c r="N347" i="1"/>
  <c r="N159" i="1"/>
  <c r="N349" i="1"/>
  <c r="N350" i="1"/>
  <c r="N351" i="1"/>
  <c r="N352" i="1"/>
  <c r="N353" i="1"/>
  <c r="N148" i="1"/>
  <c r="N355" i="1"/>
  <c r="N356" i="1"/>
  <c r="O356" i="1" s="1"/>
  <c r="P356" i="1" s="1"/>
  <c r="N275" i="1"/>
  <c r="N358" i="1"/>
  <c r="N99" i="1"/>
  <c r="N454" i="1"/>
  <c r="N361" i="1"/>
  <c r="N455" i="1"/>
  <c r="N457" i="1"/>
  <c r="N458" i="1"/>
  <c r="O458" i="1" s="1"/>
  <c r="P458" i="1" s="1"/>
  <c r="N461" i="1"/>
  <c r="N465" i="1"/>
  <c r="N466" i="1"/>
  <c r="N471" i="1"/>
  <c r="N258" i="1"/>
  <c r="N472" i="1"/>
  <c r="N371" i="1"/>
  <c r="N476" i="1"/>
  <c r="O476" i="1" s="1"/>
  <c r="P476" i="1" s="1"/>
  <c r="N373" i="1"/>
  <c r="N374" i="1"/>
  <c r="N375" i="1"/>
  <c r="N481" i="1"/>
  <c r="N377" i="1"/>
  <c r="N378" i="1"/>
  <c r="N379" i="1"/>
  <c r="N198" i="1"/>
  <c r="N381" i="1"/>
  <c r="N382" i="1"/>
  <c r="N484" i="1"/>
  <c r="N384" i="1"/>
  <c r="N385" i="1"/>
  <c r="N386" i="1"/>
  <c r="N126" i="1"/>
  <c r="N388" i="1"/>
  <c r="O388" i="1" s="1"/>
  <c r="P388" i="1" s="1"/>
  <c r="N389" i="1"/>
  <c r="N69" i="1"/>
  <c r="N485" i="1"/>
  <c r="N392" i="1"/>
  <c r="N393" i="1"/>
  <c r="N394" i="1"/>
  <c r="N488" i="1"/>
  <c r="N489" i="1"/>
  <c r="O489" i="1" s="1"/>
  <c r="N145" i="1"/>
  <c r="N127" i="1"/>
  <c r="N399" i="1"/>
  <c r="N400" i="1"/>
  <c r="N490" i="1"/>
  <c r="N402" i="1"/>
  <c r="N403" i="1"/>
  <c r="N223" i="1"/>
  <c r="N405" i="1"/>
  <c r="N406" i="1"/>
  <c r="N407" i="1"/>
  <c r="N491" i="1"/>
  <c r="N409" i="1"/>
  <c r="N410" i="1"/>
  <c r="N411" i="1"/>
  <c r="N412" i="1"/>
  <c r="N413" i="1"/>
  <c r="N138" i="1"/>
  <c r="N415" i="1"/>
  <c r="N80" i="1"/>
  <c r="N417" i="1"/>
  <c r="N418" i="1"/>
  <c r="N493" i="1"/>
  <c r="N420" i="1"/>
  <c r="N421" i="1"/>
  <c r="N422" i="1"/>
  <c r="N423" i="1"/>
  <c r="N424" i="1"/>
  <c r="N114" i="1"/>
  <c r="N426" i="1"/>
  <c r="N98" i="1"/>
  <c r="N227" i="1"/>
  <c r="N250" i="1"/>
  <c r="N495" i="1"/>
  <c r="N497" i="1"/>
  <c r="N432" i="1"/>
  <c r="N433" i="1"/>
  <c r="N499" i="1"/>
  <c r="N435" i="1"/>
  <c r="N436" i="1"/>
  <c r="N24" i="1"/>
  <c r="N501" i="1"/>
  <c r="N230" i="1"/>
  <c r="N440" i="1"/>
  <c r="N53" i="1"/>
  <c r="N442" i="1"/>
  <c r="N502" i="1"/>
  <c r="N118" i="1"/>
  <c r="N445" i="1"/>
  <c r="N58" i="1"/>
  <c r="N259" i="1"/>
  <c r="N77" i="1"/>
  <c r="N449" i="1"/>
  <c r="N450" i="1"/>
  <c r="N451" i="1"/>
  <c r="N452" i="1"/>
  <c r="N453" i="1"/>
  <c r="N125" i="1"/>
  <c r="N504" i="1"/>
  <c r="N456" i="1"/>
  <c r="N507" i="1"/>
  <c r="N37" i="1"/>
  <c r="N459" i="1"/>
  <c r="N460" i="1"/>
  <c r="N509" i="1"/>
  <c r="N462" i="1"/>
  <c r="N463" i="1"/>
  <c r="N464" i="1"/>
  <c r="N249" i="1"/>
  <c r="N512" i="1"/>
  <c r="N467" i="1"/>
  <c r="N468" i="1"/>
  <c r="N469" i="1"/>
  <c r="N470" i="1"/>
  <c r="N514" i="1"/>
  <c r="N92" i="1"/>
  <c r="N473" i="1"/>
  <c r="N474" i="1"/>
  <c r="N475" i="1"/>
  <c r="N516" i="1"/>
  <c r="N477" i="1"/>
  <c r="N478" i="1"/>
  <c r="N479" i="1"/>
  <c r="N480" i="1"/>
  <c r="N188" i="1"/>
  <c r="N482" i="1"/>
  <c r="N483" i="1"/>
  <c r="N176" i="1"/>
  <c r="N90" i="1"/>
  <c r="N486" i="1"/>
  <c r="N487" i="1"/>
  <c r="N68" i="1"/>
  <c r="N154" i="1"/>
  <c r="N21" i="1"/>
  <c r="N518" i="1"/>
  <c r="N492" i="1"/>
  <c r="N224" i="1"/>
  <c r="N494" i="1"/>
  <c r="N212" i="1"/>
  <c r="N496" i="1"/>
  <c r="N519" i="1"/>
  <c r="N498" i="1"/>
  <c r="N6" i="1"/>
  <c r="N500" i="1"/>
  <c r="N194" i="1"/>
  <c r="N523" i="1"/>
  <c r="N503" i="1"/>
  <c r="N251" i="1"/>
  <c r="N505" i="1"/>
  <c r="N506" i="1"/>
  <c r="N35" i="1"/>
  <c r="N508" i="1"/>
  <c r="N524" i="1"/>
  <c r="N510" i="1"/>
  <c r="N511" i="1"/>
  <c r="N120" i="1"/>
  <c r="N513" i="1"/>
  <c r="N253" i="1"/>
  <c r="N515" i="1"/>
  <c r="N165" i="1"/>
  <c r="N517" i="1"/>
  <c r="N81" i="1"/>
  <c r="N525" i="1"/>
  <c r="N520" i="1"/>
  <c r="N521" i="1"/>
  <c r="N522" i="1"/>
  <c r="N526" i="1"/>
  <c r="N207" i="1"/>
  <c r="N528" i="1"/>
  <c r="N529" i="1"/>
  <c r="N527" i="1"/>
  <c r="N25" i="1"/>
  <c r="N82" i="1"/>
  <c r="N530" i="1"/>
  <c r="N177" i="1"/>
  <c r="O198" i="1" l="1"/>
  <c r="P198" i="1" s="1"/>
  <c r="O159" i="1"/>
  <c r="P159" i="1" s="1"/>
  <c r="O113" i="1"/>
  <c r="P113" i="1" s="1"/>
  <c r="O102" i="1"/>
  <c r="P102" i="1" s="1"/>
  <c r="O260" i="1"/>
  <c r="P260" i="1" s="1"/>
  <c r="O252" i="1"/>
  <c r="P252" i="1" s="1"/>
  <c r="R252" i="1" s="1"/>
  <c r="O244" i="1"/>
  <c r="P244" i="1" s="1"/>
  <c r="R244" i="1" s="1"/>
  <c r="O236" i="1"/>
  <c r="P236" i="1" s="1"/>
  <c r="R236" i="1" s="1"/>
  <c r="O228" i="1"/>
  <c r="P228" i="1" s="1"/>
  <c r="O119" i="1"/>
  <c r="P119" i="1" s="1"/>
  <c r="O503" i="1"/>
  <c r="P503" i="1" s="1"/>
  <c r="R503" i="1" s="1"/>
  <c r="O212" i="1"/>
  <c r="P212" i="1" s="1"/>
  <c r="O487" i="1"/>
  <c r="P487" i="1" s="1"/>
  <c r="O514" i="1"/>
  <c r="P514" i="1" s="1"/>
  <c r="Q514" i="1" s="1"/>
  <c r="O463" i="1"/>
  <c r="P463" i="1" s="1"/>
  <c r="R463" i="1" s="1"/>
  <c r="O504" i="1"/>
  <c r="P504" i="1" s="1"/>
  <c r="R504" i="1" s="1"/>
  <c r="O259" i="1"/>
  <c r="P259" i="1" s="1"/>
  <c r="R259" i="1" s="1"/>
  <c r="O230" i="1"/>
  <c r="P230" i="1" s="1"/>
  <c r="R230" i="1" s="1"/>
  <c r="O497" i="1"/>
  <c r="P497" i="1" s="1"/>
  <c r="O423" i="1"/>
  <c r="P423" i="1" s="1"/>
  <c r="O415" i="1"/>
  <c r="P415" i="1" s="1"/>
  <c r="O407" i="1"/>
  <c r="P407" i="1" s="1"/>
  <c r="R407" i="1" s="1"/>
  <c r="O399" i="1"/>
  <c r="P399" i="1" s="1"/>
  <c r="Q399" i="1" s="1"/>
  <c r="O485" i="1"/>
  <c r="P485" i="1" s="1"/>
  <c r="O484" i="1"/>
  <c r="P484" i="1" s="1"/>
  <c r="Q484" i="1" s="1"/>
  <c r="O375" i="1"/>
  <c r="P375" i="1" s="1"/>
  <c r="Q375" i="1" s="1"/>
  <c r="O466" i="1"/>
  <c r="P466" i="1" s="1"/>
  <c r="O99" i="1"/>
  <c r="P99" i="1" s="1"/>
  <c r="O351" i="1"/>
  <c r="P351" i="1" s="1"/>
  <c r="O343" i="1"/>
  <c r="P343" i="1" s="1"/>
  <c r="Q343" i="1" s="1"/>
  <c r="O38" i="1"/>
  <c r="P38" i="1" s="1"/>
  <c r="R38" i="1" s="1"/>
  <c r="O29" i="1"/>
  <c r="P29" i="1" s="1"/>
  <c r="R29" i="1" s="1"/>
  <c r="O319" i="1"/>
  <c r="P319" i="1" s="1"/>
  <c r="R319" i="1" s="1"/>
  <c r="O52" i="1"/>
  <c r="P52" i="1" s="1"/>
  <c r="R52" i="1" s="1"/>
  <c r="O414" i="1"/>
  <c r="P414" i="1" s="1"/>
  <c r="O408" i="1"/>
  <c r="P408" i="1" s="1"/>
  <c r="O287" i="1"/>
  <c r="P287" i="1" s="1"/>
  <c r="O383" i="1"/>
  <c r="P383" i="1" s="1"/>
  <c r="Q383" i="1" s="1"/>
  <c r="O271" i="1"/>
  <c r="P271" i="1" s="1"/>
  <c r="R271" i="1" s="1"/>
  <c r="O263" i="1"/>
  <c r="P263" i="1" s="1"/>
  <c r="Q263" i="1" s="1"/>
  <c r="O255" i="1"/>
  <c r="P255" i="1" s="1"/>
  <c r="Q255" i="1" s="1"/>
  <c r="O247" i="1"/>
  <c r="P247" i="1" s="1"/>
  <c r="R247" i="1" s="1"/>
  <c r="O239" i="1"/>
  <c r="P239" i="1" s="1"/>
  <c r="O369" i="1"/>
  <c r="P369" i="1" s="1"/>
  <c r="O162" i="1"/>
  <c r="P162" i="1" s="1"/>
  <c r="O215" i="1"/>
  <c r="P215" i="1" s="1"/>
  <c r="R215" i="1" s="1"/>
  <c r="O365" i="1"/>
  <c r="P365" i="1" s="1"/>
  <c r="R365" i="1" s="1"/>
  <c r="O199" i="1"/>
  <c r="P199" i="1" s="1"/>
  <c r="R199" i="1" s="1"/>
  <c r="O8" i="1"/>
  <c r="P8" i="1" s="1"/>
  <c r="R8" i="1" s="1"/>
  <c r="O183" i="1"/>
  <c r="P183" i="1" s="1"/>
  <c r="R183" i="1" s="1"/>
  <c r="O348" i="1"/>
  <c r="P348" i="1" s="1"/>
  <c r="R348" i="1" s="1"/>
  <c r="O425" i="1"/>
  <c r="P425" i="1" s="1"/>
  <c r="O401" i="1"/>
  <c r="P401" i="1" s="1"/>
  <c r="O291" i="1"/>
  <c r="P291" i="1" s="1"/>
  <c r="Q291" i="1" s="1"/>
  <c r="O17" i="1"/>
  <c r="P17" i="1" s="1"/>
  <c r="Q17" i="1" s="1"/>
  <c r="O376" i="1"/>
  <c r="P376" i="1" s="1"/>
  <c r="R376" i="1" s="1"/>
  <c r="O267" i="1"/>
  <c r="P267" i="1" s="1"/>
  <c r="R267" i="1" s="1"/>
  <c r="O196" i="1"/>
  <c r="P196" i="1" s="1"/>
  <c r="Q196" i="1" s="1"/>
  <c r="O146" i="1"/>
  <c r="P146" i="1" s="1"/>
  <c r="Q146" i="1" s="1"/>
  <c r="O243" i="1"/>
  <c r="P243" i="1" s="1"/>
  <c r="O235" i="1"/>
  <c r="P235" i="1" s="1"/>
  <c r="O367" i="1"/>
  <c r="P367" i="1" s="1"/>
  <c r="R367" i="1" s="1"/>
  <c r="O219" i="1"/>
  <c r="P219" i="1" s="1"/>
  <c r="R219" i="1" s="1"/>
  <c r="O229" i="1"/>
  <c r="P229" i="1" s="1"/>
  <c r="Q229" i="1" s="1"/>
  <c r="O203" i="1"/>
  <c r="P203" i="1" s="1"/>
  <c r="R203" i="1" s="1"/>
  <c r="O94" i="1"/>
  <c r="P94" i="1" s="1"/>
  <c r="Q94" i="1" s="1"/>
  <c r="O362" i="1"/>
  <c r="P362" i="1" s="1"/>
  <c r="Q362" i="1" s="1"/>
  <c r="O354" i="1"/>
  <c r="P354" i="1" s="1"/>
  <c r="O44" i="1"/>
  <c r="P44" i="1" s="1"/>
  <c r="O64" i="1"/>
  <c r="P64" i="1" s="1"/>
  <c r="Q64" i="1" s="1"/>
  <c r="O83" i="1"/>
  <c r="P83" i="1" s="1"/>
  <c r="Q83" i="1" s="1"/>
  <c r="O147" i="1"/>
  <c r="P147" i="1" s="1"/>
  <c r="Q147" i="1" s="1"/>
  <c r="O330" i="1"/>
  <c r="P330" i="1" s="1"/>
  <c r="R330" i="1" s="1"/>
  <c r="O131" i="1"/>
  <c r="P131" i="1" s="1"/>
  <c r="R131" i="1" s="1"/>
  <c r="O123" i="1"/>
  <c r="P123" i="1" s="1"/>
  <c r="Q123" i="1" s="1"/>
  <c r="O314" i="1"/>
  <c r="P314" i="1" s="1"/>
  <c r="O107" i="1"/>
  <c r="P107" i="1" s="1"/>
  <c r="O23" i="1"/>
  <c r="P23" i="1" s="1"/>
  <c r="Q23" i="1" s="1"/>
  <c r="O311" i="1"/>
  <c r="P311" i="1" s="1"/>
  <c r="Q311" i="1" s="1"/>
  <c r="O310" i="1"/>
  <c r="P310" i="1" s="1"/>
  <c r="Q310" i="1" s="1"/>
  <c r="O75" i="1"/>
  <c r="P75" i="1" s="1"/>
  <c r="R75" i="1" s="1"/>
  <c r="O277" i="1"/>
  <c r="P277" i="1" s="1"/>
  <c r="Q277" i="1" s="1"/>
  <c r="O59" i="1"/>
  <c r="P59" i="1" s="1"/>
  <c r="Q59" i="1" s="1"/>
  <c r="O304" i="1"/>
  <c r="P304" i="1" s="1"/>
  <c r="O300" i="1"/>
  <c r="P300" i="1" s="1"/>
  <c r="O297" i="1"/>
  <c r="P297" i="1" s="1"/>
  <c r="Q297" i="1" s="1"/>
  <c r="O27" i="1"/>
  <c r="P27" i="1" s="1"/>
  <c r="Q27" i="1" s="1"/>
  <c r="O122" i="1"/>
  <c r="P122" i="1" s="1"/>
  <c r="Q122" i="1" s="1"/>
  <c r="O11" i="1"/>
  <c r="P11" i="1" s="1"/>
  <c r="R11" i="1" s="1"/>
  <c r="O3" i="1"/>
  <c r="P3" i="1" s="1"/>
  <c r="Q3" i="1" s="1"/>
  <c r="O511" i="1"/>
  <c r="P511" i="1" s="1"/>
  <c r="Q511" i="1" s="1"/>
  <c r="O382" i="1"/>
  <c r="P382" i="1" s="1"/>
  <c r="O374" i="1"/>
  <c r="P374" i="1" s="1"/>
  <c r="O358" i="1"/>
  <c r="P358" i="1" s="1"/>
  <c r="R358" i="1" s="1"/>
  <c r="O350" i="1"/>
  <c r="P350" i="1" s="1"/>
  <c r="R350" i="1" s="1"/>
  <c r="O342" i="1"/>
  <c r="P342" i="1" s="1"/>
  <c r="Q342" i="1" s="1"/>
  <c r="O140" i="1"/>
  <c r="P140" i="1" s="1"/>
  <c r="R140" i="1" s="1"/>
  <c r="O431" i="1"/>
  <c r="P431" i="1" s="1"/>
  <c r="R431" i="1" s="1"/>
  <c r="O428" i="1"/>
  <c r="P428" i="1" s="1"/>
  <c r="R428" i="1" s="1"/>
  <c r="O294" i="1"/>
  <c r="P294" i="1" s="1"/>
  <c r="O395" i="1"/>
  <c r="P395" i="1" s="1"/>
  <c r="O278" i="1"/>
  <c r="P278" i="1" s="1"/>
  <c r="R278" i="1" s="1"/>
  <c r="O270" i="1"/>
  <c r="P270" i="1" s="1"/>
  <c r="R270" i="1" s="1"/>
  <c r="O262" i="1"/>
  <c r="P262" i="1" s="1"/>
  <c r="R262" i="1" s="1"/>
  <c r="O254" i="1"/>
  <c r="P254" i="1" s="1"/>
  <c r="Q254" i="1" s="1"/>
  <c r="O246" i="1"/>
  <c r="P246" i="1" s="1"/>
  <c r="Q246" i="1" s="1"/>
  <c r="O238" i="1"/>
  <c r="P238" i="1" s="1"/>
  <c r="R238" i="1" s="1"/>
  <c r="O366" i="1"/>
  <c r="P366" i="1" s="1"/>
  <c r="O222" i="1"/>
  <c r="P222" i="1" s="1"/>
  <c r="R222" i="1" s="1"/>
  <c r="O214" i="1"/>
  <c r="P214" i="1" s="1"/>
  <c r="Q214" i="1" s="1"/>
  <c r="O93" i="1"/>
  <c r="P93" i="1" s="1"/>
  <c r="R93" i="1" s="1"/>
  <c r="O360" i="1"/>
  <c r="P360" i="1" s="1"/>
  <c r="R360" i="1" s="1"/>
  <c r="O190" i="1"/>
  <c r="P190" i="1" s="1"/>
  <c r="R190" i="1" s="1"/>
  <c r="O359" i="1"/>
  <c r="P359" i="1" s="1"/>
  <c r="R359" i="1" s="1"/>
  <c r="O174" i="1"/>
  <c r="P174" i="1" s="1"/>
  <c r="Q174" i="1" s="1"/>
  <c r="O166" i="1"/>
  <c r="P166" i="1" s="1"/>
  <c r="O158" i="1"/>
  <c r="P158" i="1" s="1"/>
  <c r="O9" i="1"/>
  <c r="P9" i="1" s="1"/>
  <c r="R9" i="1" s="1"/>
  <c r="O142" i="1"/>
  <c r="P142" i="1" s="1"/>
  <c r="R142" i="1" s="1"/>
  <c r="O134" i="1"/>
  <c r="P134" i="1" s="1"/>
  <c r="R134" i="1" s="1"/>
  <c r="O43" i="1"/>
  <c r="P43" i="1" s="1"/>
  <c r="R43" i="1" s="1"/>
  <c r="O208" i="1"/>
  <c r="P208" i="1" s="1"/>
  <c r="R208" i="1" s="1"/>
  <c r="O164" i="1"/>
  <c r="P164" i="1" s="1"/>
  <c r="R164" i="1" s="1"/>
  <c r="O225" i="1"/>
  <c r="P225" i="1" s="1"/>
  <c r="O16" i="1"/>
  <c r="P16" i="1" s="1"/>
  <c r="R16" i="1" s="1"/>
  <c r="O86" i="1"/>
  <c r="P86" i="1" s="1"/>
  <c r="R86" i="1" s="1"/>
  <c r="O78" i="1"/>
  <c r="P78" i="1" s="1"/>
  <c r="R78" i="1" s="1"/>
  <c r="O70" i="1"/>
  <c r="P70" i="1" s="1"/>
  <c r="R70" i="1" s="1"/>
  <c r="O62" i="1"/>
  <c r="P62" i="1" s="1"/>
  <c r="Q62" i="1" s="1"/>
  <c r="O54" i="1"/>
  <c r="P54" i="1" s="1"/>
  <c r="Q54" i="1" s="1"/>
  <c r="O46" i="1"/>
  <c r="P46" i="1" s="1"/>
  <c r="Q46" i="1" s="1"/>
  <c r="O299" i="1"/>
  <c r="P299" i="1" s="1"/>
  <c r="O296" i="1"/>
  <c r="P296" i="1" s="1"/>
  <c r="O274" i="1"/>
  <c r="P274" i="1" s="1"/>
  <c r="R274" i="1" s="1"/>
  <c r="O175" i="1"/>
  <c r="P175" i="1" s="1"/>
  <c r="R175" i="1" s="1"/>
  <c r="O47" i="1"/>
  <c r="P47" i="1" s="1"/>
  <c r="R47" i="1" s="1"/>
  <c r="O523" i="1"/>
  <c r="P523" i="1" s="1"/>
  <c r="R523" i="1" s="1"/>
  <c r="O486" i="1"/>
  <c r="P486" i="1" s="1"/>
  <c r="R486" i="1" s="1"/>
  <c r="O501" i="1"/>
  <c r="P501" i="1" s="1"/>
  <c r="R501" i="1" s="1"/>
  <c r="O138" i="1"/>
  <c r="P138" i="1" s="1"/>
  <c r="O406" i="1"/>
  <c r="O127" i="1"/>
  <c r="P127" i="1" s="1"/>
  <c r="R127" i="1" s="1"/>
  <c r="O69" i="1"/>
  <c r="P69" i="1" s="1"/>
  <c r="R69" i="1" s="1"/>
  <c r="O465" i="1"/>
  <c r="P465" i="1" s="1"/>
  <c r="R465" i="1" s="1"/>
  <c r="O444" i="1"/>
  <c r="P444" i="1" s="1"/>
  <c r="Q444" i="1" s="1"/>
  <c r="O524" i="1"/>
  <c r="P524" i="1" s="1"/>
  <c r="R524" i="1" s="1"/>
  <c r="O194" i="1"/>
  <c r="P194" i="1" s="1"/>
  <c r="R194" i="1" s="1"/>
  <c r="O224" i="1"/>
  <c r="P224" i="1" s="1"/>
  <c r="R224" i="1" s="1"/>
  <c r="O90" i="1"/>
  <c r="P90" i="1" s="1"/>
  <c r="O477" i="1"/>
  <c r="P477" i="1" s="1"/>
  <c r="R477" i="1" s="1"/>
  <c r="O469" i="1"/>
  <c r="P469" i="1" s="1"/>
  <c r="R469" i="1" s="1"/>
  <c r="O509" i="1"/>
  <c r="P509" i="1" s="1"/>
  <c r="Q509" i="1" s="1"/>
  <c r="O453" i="1"/>
  <c r="P453" i="1" s="1"/>
  <c r="R453" i="1" s="1"/>
  <c r="O445" i="1"/>
  <c r="P445" i="1" s="1"/>
  <c r="R445" i="1" s="1"/>
  <c r="O24" i="1"/>
  <c r="P24" i="1" s="1"/>
  <c r="R24" i="1" s="1"/>
  <c r="O250" i="1"/>
  <c r="P250" i="1" s="1"/>
  <c r="R250" i="1" s="1"/>
  <c r="O421" i="1"/>
  <c r="P421" i="1" s="1"/>
  <c r="O413" i="1"/>
  <c r="P413" i="1" s="1"/>
  <c r="Q413" i="1" s="1"/>
  <c r="O405" i="1"/>
  <c r="P405" i="1" s="1"/>
  <c r="R405" i="1" s="1"/>
  <c r="O145" i="1"/>
  <c r="P145" i="1" s="1"/>
  <c r="Q145" i="1" s="1"/>
  <c r="O389" i="1"/>
  <c r="P389" i="1" s="1"/>
  <c r="Q389" i="1" s="1"/>
  <c r="O381" i="1"/>
  <c r="P381" i="1" s="1"/>
  <c r="R381" i="1" s="1"/>
  <c r="O461" i="1"/>
  <c r="P461" i="1" s="1"/>
  <c r="R461" i="1" s="1"/>
  <c r="O275" i="1"/>
  <c r="P275" i="1" s="1"/>
  <c r="Q275" i="1" s="1"/>
  <c r="O349" i="1"/>
  <c r="P349" i="1" s="1"/>
  <c r="O341" i="1"/>
  <c r="P341" i="1" s="1"/>
  <c r="Q341" i="1" s="1"/>
  <c r="O333" i="1"/>
  <c r="P333" i="1" s="1"/>
  <c r="R333" i="1" s="1"/>
  <c r="O438" i="1"/>
  <c r="P438" i="1" s="1"/>
  <c r="R438" i="1" s="1"/>
  <c r="O317" i="1"/>
  <c r="P317" i="1" s="1"/>
  <c r="R317" i="1" s="1"/>
  <c r="O430" i="1"/>
  <c r="P430" i="1" s="1"/>
  <c r="R430" i="1" s="1"/>
  <c r="O301" i="1"/>
  <c r="P301" i="1" s="1"/>
  <c r="R301" i="1" s="1"/>
  <c r="O293" i="1"/>
  <c r="P293" i="1" s="1"/>
  <c r="O285" i="1"/>
  <c r="P285" i="1" s="1"/>
  <c r="O139" i="1"/>
  <c r="P139" i="1" s="1"/>
  <c r="Q139" i="1" s="1"/>
  <c r="O269" i="1"/>
  <c r="P269" i="1" s="1"/>
  <c r="Q269" i="1" s="1"/>
  <c r="O261" i="1"/>
  <c r="P261" i="1" s="1"/>
  <c r="R261" i="1" s="1"/>
  <c r="O116" i="1"/>
  <c r="P116" i="1" s="1"/>
  <c r="R116" i="1" s="1"/>
  <c r="O245" i="1"/>
  <c r="P245" i="1" s="1"/>
  <c r="Q245" i="1" s="1"/>
  <c r="O237" i="1"/>
  <c r="P237" i="1" s="1"/>
  <c r="Q237" i="1" s="1"/>
  <c r="O368" i="1"/>
  <c r="P368" i="1" s="1"/>
  <c r="R368" i="1" s="1"/>
  <c r="O221" i="1"/>
  <c r="P221" i="1" s="1"/>
  <c r="O213" i="1"/>
  <c r="P213" i="1" s="1"/>
  <c r="R213" i="1" s="1"/>
  <c r="O205" i="1"/>
  <c r="P205" i="1" s="1"/>
  <c r="R205" i="1" s="1"/>
  <c r="O197" i="1"/>
  <c r="P197" i="1" s="1"/>
  <c r="R197" i="1" s="1"/>
  <c r="O189" i="1"/>
  <c r="P189" i="1" s="1"/>
  <c r="R189" i="1" s="1"/>
  <c r="O357" i="1"/>
  <c r="P357" i="1" s="1"/>
  <c r="Q357" i="1" s="1"/>
  <c r="O173" i="1"/>
  <c r="P173" i="1" s="1"/>
  <c r="R173" i="1" s="1"/>
  <c r="O345" i="1"/>
  <c r="P345" i="1" s="1"/>
  <c r="O334" i="1"/>
  <c r="P334" i="1" s="1"/>
  <c r="O149" i="1"/>
  <c r="P149" i="1" s="1"/>
  <c r="Q149" i="1" s="1"/>
  <c r="O141" i="1"/>
  <c r="P141" i="1" s="1"/>
  <c r="R141" i="1" s="1"/>
  <c r="O51" i="1"/>
  <c r="P51" i="1" s="1"/>
  <c r="R51" i="1" s="1"/>
  <c r="O326" i="1"/>
  <c r="P326" i="1" s="1"/>
  <c r="R326" i="1" s="1"/>
  <c r="O117" i="1"/>
  <c r="P117" i="1" s="1"/>
  <c r="Q117" i="1" s="1"/>
  <c r="O109" i="1"/>
  <c r="P109" i="1" s="1"/>
  <c r="R109" i="1" s="1"/>
  <c r="O101" i="1"/>
  <c r="P101" i="1" s="1"/>
  <c r="O316" i="1"/>
  <c r="P316" i="1" s="1"/>
  <c r="R316" i="1" s="1"/>
  <c r="O85" i="1"/>
  <c r="P85" i="1" s="1"/>
  <c r="R85" i="1" s="1"/>
  <c r="O91" i="1"/>
  <c r="P91" i="1" s="1"/>
  <c r="R91" i="1" s="1"/>
  <c r="O115" i="1"/>
  <c r="P115" i="1" s="1"/>
  <c r="Q115" i="1" s="1"/>
  <c r="O307" i="1"/>
  <c r="P307" i="1" s="1"/>
  <c r="Q307" i="1" s="1"/>
  <c r="O305" i="1"/>
  <c r="P305" i="1" s="1"/>
  <c r="R305" i="1" s="1"/>
  <c r="O45" i="1"/>
  <c r="P45" i="1" s="1"/>
  <c r="R45" i="1" s="1"/>
  <c r="O298" i="1"/>
  <c r="P298" i="1" s="1"/>
  <c r="R298" i="1" s="1"/>
  <c r="O171" i="1"/>
  <c r="P171" i="1" s="1"/>
  <c r="O289" i="1"/>
  <c r="P289" i="1" s="1"/>
  <c r="Q289" i="1" s="1"/>
  <c r="O13" i="1"/>
  <c r="P13" i="1" s="1"/>
  <c r="R13" i="1" s="1"/>
  <c r="O284" i="1"/>
  <c r="P284" i="1" s="1"/>
  <c r="Q284" i="1" s="1"/>
  <c r="O323" i="1"/>
  <c r="P323" i="1" s="1"/>
  <c r="Q323" i="1" s="1"/>
  <c r="O318" i="1"/>
  <c r="P318" i="1" s="1"/>
  <c r="R318" i="1" s="1"/>
  <c r="O479" i="1"/>
  <c r="P479" i="1" s="1"/>
  <c r="R479" i="1" s="1"/>
  <c r="O373" i="1"/>
  <c r="P373" i="1" s="1"/>
  <c r="R373" i="1" s="1"/>
  <c r="O63" i="1"/>
  <c r="P63" i="1" s="1"/>
  <c r="O331" i="1"/>
  <c r="P331" i="1" s="1"/>
  <c r="R331" i="1" s="1"/>
  <c r="O312" i="1"/>
  <c r="P312" i="1" s="1"/>
  <c r="R312" i="1" s="1"/>
  <c r="O12" i="1"/>
  <c r="P12" i="1" s="1"/>
  <c r="R12" i="1" s="1"/>
  <c r="O419" i="1"/>
  <c r="P419" i="1" s="1"/>
  <c r="R419" i="1" s="1"/>
  <c r="O396" i="1"/>
  <c r="P396" i="1" s="1"/>
  <c r="R396" i="1" s="1"/>
  <c r="O280" i="1"/>
  <c r="P280" i="1" s="1"/>
  <c r="R280" i="1" s="1"/>
  <c r="O272" i="1"/>
  <c r="P272" i="1" s="1"/>
  <c r="O264" i="1"/>
  <c r="P264" i="1" s="1"/>
  <c r="R264" i="1" s="1"/>
  <c r="O256" i="1"/>
  <c r="P256" i="1" s="1"/>
  <c r="Q256" i="1" s="1"/>
  <c r="O248" i="1"/>
  <c r="P248" i="1" s="1"/>
  <c r="Q248" i="1" s="1"/>
  <c r="O240" i="1"/>
  <c r="P240" i="1" s="1"/>
  <c r="R240" i="1" s="1"/>
  <c r="O380" i="1"/>
  <c r="P380" i="1" s="1"/>
  <c r="R380" i="1" s="1"/>
  <c r="O231" i="1"/>
  <c r="P231" i="1" s="1"/>
  <c r="R231" i="1" s="1"/>
  <c r="O216" i="1"/>
  <c r="P216" i="1" s="1"/>
  <c r="Q216" i="1" s="1"/>
  <c r="O2" i="1"/>
  <c r="P2" i="1" s="1"/>
  <c r="O364" i="1"/>
  <c r="P364" i="1" s="1"/>
  <c r="R364" i="1" s="1"/>
  <c r="O192" i="1"/>
  <c r="P192" i="1" s="1"/>
  <c r="Q192" i="1" s="1"/>
  <c r="O184" i="1"/>
  <c r="P184" i="1" s="1"/>
  <c r="R184" i="1" s="1"/>
  <c r="O133" i="1"/>
  <c r="P133" i="1" s="1"/>
  <c r="R133" i="1" s="1"/>
  <c r="O168" i="1"/>
  <c r="P168" i="1" s="1"/>
  <c r="R168" i="1" s="1"/>
  <c r="O160" i="1"/>
  <c r="P160" i="1" s="1"/>
  <c r="Q160" i="1" s="1"/>
  <c r="O152" i="1"/>
  <c r="P152" i="1" s="1"/>
  <c r="R152" i="1" s="1"/>
  <c r="O144" i="1"/>
  <c r="P144" i="1" s="1"/>
  <c r="Q144" i="1" s="1"/>
  <c r="O136" i="1"/>
  <c r="P136" i="1" s="1"/>
  <c r="R136" i="1" s="1"/>
  <c r="O157" i="1"/>
  <c r="P157" i="1" s="1"/>
  <c r="Q157" i="1" s="1"/>
  <c r="O211" i="1"/>
  <c r="P211" i="1" s="1"/>
  <c r="R211" i="1" s="1"/>
  <c r="O232" i="1"/>
  <c r="P232" i="1" s="1"/>
  <c r="R232" i="1" s="1"/>
  <c r="O104" i="1"/>
  <c r="P104" i="1" s="1"/>
  <c r="R104" i="1" s="1"/>
  <c r="O48" i="1"/>
  <c r="P48" i="1" s="1"/>
  <c r="R48" i="1" s="1"/>
  <c r="O88" i="1"/>
  <c r="P88" i="1" s="1"/>
  <c r="R88" i="1" s="1"/>
  <c r="O268" i="1"/>
  <c r="P268" i="1" s="1"/>
  <c r="Q268" i="1" s="1"/>
  <c r="O72" i="1"/>
  <c r="P72" i="1" s="1"/>
  <c r="Q72" i="1" s="1"/>
  <c r="O308" i="1"/>
  <c r="P308" i="1" s="1"/>
  <c r="Q308" i="1" s="1"/>
  <c r="O56" i="1"/>
  <c r="P56" i="1" s="1"/>
  <c r="Q56" i="1" s="1"/>
  <c r="O303" i="1"/>
  <c r="P303" i="1" s="1"/>
  <c r="R303" i="1" s="1"/>
  <c r="O40" i="1"/>
  <c r="P40" i="1" s="1"/>
  <c r="R40" i="1" s="1"/>
  <c r="O32" i="1"/>
  <c r="P32" i="1" s="1"/>
  <c r="R32" i="1" s="1"/>
  <c r="O179" i="1"/>
  <c r="P179" i="1" s="1"/>
  <c r="Q179" i="1" s="1"/>
  <c r="O22" i="1"/>
  <c r="P22" i="1" s="1"/>
  <c r="Q22" i="1" s="1"/>
  <c r="O286" i="1"/>
  <c r="P286" i="1" s="1"/>
  <c r="R286" i="1" s="1"/>
  <c r="O92" i="1"/>
  <c r="P92" i="1" s="1"/>
  <c r="R92" i="1" s="1"/>
  <c r="O432" i="1"/>
  <c r="P432" i="1" s="1"/>
  <c r="R432" i="1" s="1"/>
  <c r="O80" i="1"/>
  <c r="P80" i="1" s="1"/>
  <c r="R80" i="1" s="1"/>
  <c r="O491" i="1"/>
  <c r="P491" i="1" s="1"/>
  <c r="Q491" i="1" s="1"/>
  <c r="O400" i="1"/>
  <c r="P400" i="1" s="1"/>
  <c r="R400" i="1" s="1"/>
  <c r="O392" i="1"/>
  <c r="P392" i="1" s="1"/>
  <c r="Q392" i="1" s="1"/>
  <c r="O384" i="1"/>
  <c r="P384" i="1" s="1"/>
  <c r="Q384" i="1" s="1"/>
  <c r="O481" i="1"/>
  <c r="P481" i="1" s="1"/>
  <c r="R481" i="1" s="1"/>
  <c r="O471" i="1"/>
  <c r="P471" i="1" s="1"/>
  <c r="R471" i="1" s="1"/>
  <c r="O454" i="1"/>
  <c r="P454" i="1" s="1"/>
  <c r="R454" i="1" s="1"/>
  <c r="O352" i="1"/>
  <c r="P352" i="1" s="1"/>
  <c r="R352" i="1" s="1"/>
  <c r="O150" i="1"/>
  <c r="P150" i="1" s="1"/>
  <c r="R150" i="1" s="1"/>
  <c r="O336" i="1"/>
  <c r="P336" i="1" s="1"/>
  <c r="R336" i="1" s="1"/>
  <c r="O446" i="1"/>
  <c r="P446" i="1" s="1"/>
  <c r="R446" i="1" s="1"/>
  <c r="O437" i="1"/>
  <c r="P437" i="1" s="1"/>
  <c r="Q437" i="1" s="1"/>
  <c r="O531" i="1"/>
  <c r="P531" i="1" s="1"/>
  <c r="R531" i="1" s="1"/>
  <c r="O435" i="1"/>
  <c r="P435" i="1" s="1"/>
  <c r="R435" i="1" s="1"/>
  <c r="O493" i="1"/>
  <c r="P493" i="1" s="1"/>
  <c r="Q493" i="1" s="1"/>
  <c r="O126" i="1"/>
  <c r="P126" i="1" s="1"/>
  <c r="R126" i="1" s="1"/>
  <c r="O530" i="1"/>
  <c r="P530" i="1" s="1"/>
  <c r="Q530" i="1" s="1"/>
  <c r="O522" i="1"/>
  <c r="P522" i="1" s="1"/>
  <c r="R522" i="1" s="1"/>
  <c r="O253" i="1"/>
  <c r="P253" i="1" s="1"/>
  <c r="R253" i="1" s="1"/>
  <c r="O394" i="1"/>
  <c r="P394" i="1" s="1"/>
  <c r="Q394" i="1" s="1"/>
  <c r="O34" i="1"/>
  <c r="P34" i="1" s="1"/>
  <c r="Q34" i="1" s="1"/>
  <c r="O283" i="1"/>
  <c r="P283" i="1" s="1"/>
  <c r="R283" i="1" s="1"/>
  <c r="O128" i="1"/>
  <c r="P128" i="1" s="1"/>
  <c r="Q128" i="1" s="1"/>
  <c r="O455" i="1"/>
  <c r="P455" i="1" s="1"/>
  <c r="R455" i="1" s="1"/>
  <c r="O338" i="1"/>
  <c r="P338" i="1" s="1"/>
  <c r="Q338" i="1" s="1"/>
  <c r="O19" i="1"/>
  <c r="P19" i="1" s="1"/>
  <c r="R19" i="1" s="1"/>
  <c r="O429" i="1"/>
  <c r="P429" i="1" s="1"/>
  <c r="Q429" i="1" s="1"/>
  <c r="O282" i="1"/>
  <c r="P282" i="1" s="1"/>
  <c r="R282" i="1" s="1"/>
  <c r="O276" i="1"/>
  <c r="P276" i="1" s="1"/>
  <c r="Q276" i="1" s="1"/>
  <c r="O242" i="1"/>
  <c r="P242" i="1" s="1"/>
  <c r="R242" i="1" s="1"/>
  <c r="O226" i="1"/>
  <c r="P226" i="1" s="1"/>
  <c r="R226" i="1" s="1"/>
  <c r="O210" i="1"/>
  <c r="P210" i="1" s="1"/>
  <c r="R210" i="1" s="1"/>
  <c r="O186" i="1"/>
  <c r="P186" i="1" s="1"/>
  <c r="Q186" i="1" s="1"/>
  <c r="O344" i="1"/>
  <c r="P344" i="1" s="1"/>
  <c r="R344" i="1" s="1"/>
  <c r="O329" i="1"/>
  <c r="P329" i="1" s="1"/>
  <c r="R329" i="1" s="1"/>
  <c r="O14" i="1"/>
  <c r="P14" i="1" s="1"/>
  <c r="Q14" i="1" s="1"/>
  <c r="O106" i="1"/>
  <c r="P106" i="1" s="1"/>
  <c r="R106" i="1" s="1"/>
  <c r="O279" i="1"/>
  <c r="P279" i="1" s="1"/>
  <c r="R279" i="1" s="1"/>
  <c r="O306" i="1"/>
  <c r="P306" i="1" s="1"/>
  <c r="R306" i="1" s="1"/>
  <c r="O193" i="1"/>
  <c r="P193" i="1" s="1"/>
  <c r="Q193" i="1" s="1"/>
  <c r="O18" i="1"/>
  <c r="P18" i="1" s="1"/>
  <c r="Q18" i="1" s="1"/>
  <c r="O378" i="1"/>
  <c r="P378" i="1" s="1"/>
  <c r="Q378" i="1" s="1"/>
  <c r="O472" i="1"/>
  <c r="P472" i="1" s="1"/>
  <c r="Q472" i="1" s="1"/>
  <c r="O148" i="1"/>
  <c r="P148" i="1" s="1"/>
  <c r="Q148" i="1" s="1"/>
  <c r="O441" i="1"/>
  <c r="P441" i="1" s="1"/>
  <c r="R441" i="1" s="1"/>
  <c r="O97" i="1"/>
  <c r="P97" i="1" s="1"/>
  <c r="R97" i="1" s="1"/>
  <c r="O112" i="1"/>
  <c r="P112" i="1" s="1"/>
  <c r="R112" i="1" s="1"/>
  <c r="O397" i="1"/>
  <c r="P397" i="1" s="1"/>
  <c r="Q397" i="1" s="1"/>
  <c r="O372" i="1"/>
  <c r="P372" i="1" s="1"/>
  <c r="R372" i="1" s="1"/>
  <c r="O370" i="1"/>
  <c r="P370" i="1" s="1"/>
  <c r="Q370" i="1" s="1"/>
  <c r="O187" i="1"/>
  <c r="P187" i="1" s="1"/>
  <c r="R187" i="1" s="1"/>
  <c r="O234" i="1"/>
  <c r="P234" i="1" s="1"/>
  <c r="R234" i="1" s="1"/>
  <c r="O218" i="1"/>
  <c r="P218" i="1" s="1"/>
  <c r="R218" i="1" s="1"/>
  <c r="O202" i="1"/>
  <c r="P202" i="1" s="1"/>
  <c r="R202" i="1" s="1"/>
  <c r="O61" i="1"/>
  <c r="P61" i="1" s="1"/>
  <c r="Q61" i="1" s="1"/>
  <c r="O170" i="1"/>
  <c r="P170" i="1" s="1"/>
  <c r="R170" i="1" s="1"/>
  <c r="O340" i="1"/>
  <c r="P340" i="1" s="1"/>
  <c r="R340" i="1" s="1"/>
  <c r="O130" i="1"/>
  <c r="P130" i="1" s="1"/>
  <c r="R130" i="1" s="1"/>
  <c r="O5" i="1"/>
  <c r="P5" i="1" s="1"/>
  <c r="R5" i="1" s="1"/>
  <c r="O182" i="1"/>
  <c r="P182" i="1" s="1"/>
  <c r="Q182" i="1" s="1"/>
  <c r="O266" i="1"/>
  <c r="P266" i="1" s="1"/>
  <c r="Q266" i="1" s="1"/>
  <c r="O74" i="1"/>
  <c r="P74" i="1" s="1"/>
  <c r="R74" i="1" s="1"/>
  <c r="O66" i="1"/>
  <c r="P66" i="1" s="1"/>
  <c r="Q66" i="1" s="1"/>
  <c r="O50" i="1"/>
  <c r="P50" i="1" s="1"/>
  <c r="R50" i="1" s="1"/>
  <c r="O42" i="1"/>
  <c r="P42" i="1" s="1"/>
  <c r="R42" i="1" s="1"/>
  <c r="O26" i="1"/>
  <c r="P26" i="1" s="1"/>
  <c r="R26" i="1" s="1"/>
  <c r="O132" i="1"/>
  <c r="P132" i="1" s="1"/>
  <c r="R132" i="1" s="1"/>
  <c r="O386" i="1"/>
  <c r="P386" i="1" s="1"/>
  <c r="Q386" i="1" s="1"/>
  <c r="O527" i="1"/>
  <c r="P527" i="1" s="1"/>
  <c r="Q527" i="1" s="1"/>
  <c r="O525" i="1"/>
  <c r="P525" i="1" s="1"/>
  <c r="R525" i="1" s="1"/>
  <c r="O529" i="1"/>
  <c r="P529" i="1" s="1"/>
  <c r="Q529" i="1" s="1"/>
  <c r="O81" i="1"/>
  <c r="P81" i="1" s="1"/>
  <c r="R81" i="1" s="1"/>
  <c r="O528" i="1"/>
  <c r="P528" i="1" s="1"/>
  <c r="R528" i="1" s="1"/>
  <c r="O517" i="1"/>
  <c r="P517" i="1" s="1"/>
  <c r="Q517" i="1" s="1"/>
  <c r="O526" i="1"/>
  <c r="P526" i="1" s="1"/>
  <c r="R526" i="1" s="1"/>
  <c r="O515" i="1"/>
  <c r="P515" i="1" s="1"/>
  <c r="R515" i="1" s="1"/>
  <c r="O506" i="1"/>
  <c r="P506" i="1" s="1"/>
  <c r="Q506" i="1" s="1"/>
  <c r="O498" i="1"/>
  <c r="P498" i="1" s="1"/>
  <c r="R498" i="1" s="1"/>
  <c r="O21" i="1"/>
  <c r="P21" i="1" s="1"/>
  <c r="R21" i="1" s="1"/>
  <c r="O482" i="1"/>
  <c r="P482" i="1" s="1"/>
  <c r="R482" i="1" s="1"/>
  <c r="O512" i="1"/>
  <c r="P512" i="1" s="1"/>
  <c r="R512" i="1" s="1"/>
  <c r="O37" i="1"/>
  <c r="P37" i="1" s="1"/>
  <c r="R37" i="1" s="1"/>
  <c r="O450" i="1"/>
  <c r="P450" i="1" s="1"/>
  <c r="R450" i="1" s="1"/>
  <c r="O442" i="1"/>
  <c r="P442" i="1" s="1"/>
  <c r="Q442" i="1" s="1"/>
  <c r="O499" i="1"/>
  <c r="P499" i="1" s="1"/>
  <c r="Q499" i="1" s="1"/>
  <c r="O426" i="1"/>
  <c r="P426" i="1" s="1"/>
  <c r="R426" i="1" s="1"/>
  <c r="O418" i="1"/>
  <c r="P418" i="1" s="1"/>
  <c r="R418" i="1" s="1"/>
  <c r="O410" i="1"/>
  <c r="P410" i="1" s="1"/>
  <c r="Q410" i="1" s="1"/>
  <c r="O402" i="1"/>
  <c r="P402" i="1" s="1"/>
  <c r="R402" i="1" s="1"/>
  <c r="O513" i="1"/>
  <c r="P513" i="1" s="1"/>
  <c r="R513" i="1" s="1"/>
  <c r="O505" i="1"/>
  <c r="P505" i="1" s="1"/>
  <c r="R505" i="1" s="1"/>
  <c r="O519" i="1"/>
  <c r="P519" i="1" s="1"/>
  <c r="R519" i="1" s="1"/>
  <c r="O154" i="1"/>
  <c r="P154" i="1" s="1"/>
  <c r="R154" i="1" s="1"/>
  <c r="O188" i="1"/>
  <c r="P188" i="1" s="1"/>
  <c r="R188" i="1" s="1"/>
  <c r="O473" i="1"/>
  <c r="P473" i="1" s="1"/>
  <c r="R473" i="1" s="1"/>
  <c r="O249" i="1"/>
  <c r="P249" i="1" s="1"/>
  <c r="R249" i="1" s="1"/>
  <c r="O507" i="1"/>
  <c r="P507" i="1" s="1"/>
  <c r="R507" i="1" s="1"/>
  <c r="O449" i="1"/>
  <c r="P449" i="1" s="1"/>
  <c r="R449" i="1" s="1"/>
  <c r="O53" i="1"/>
  <c r="P53" i="1" s="1"/>
  <c r="R53" i="1" s="1"/>
  <c r="O433" i="1"/>
  <c r="P433" i="1" s="1"/>
  <c r="R433" i="1" s="1"/>
  <c r="O417" i="1"/>
  <c r="P417" i="1" s="1"/>
  <c r="Q417" i="1" s="1"/>
  <c r="O409" i="1"/>
  <c r="P409" i="1" s="1"/>
  <c r="Q409" i="1" s="1"/>
  <c r="O490" i="1"/>
  <c r="P490" i="1" s="1"/>
  <c r="R490" i="1" s="1"/>
  <c r="O393" i="1"/>
  <c r="P393" i="1" s="1"/>
  <c r="R393" i="1" s="1"/>
  <c r="O385" i="1"/>
  <c r="P385" i="1" s="1"/>
  <c r="Q385" i="1" s="1"/>
  <c r="O377" i="1"/>
  <c r="P377" i="1" s="1"/>
  <c r="R377" i="1" s="1"/>
  <c r="O258" i="1"/>
  <c r="P258" i="1" s="1"/>
  <c r="R258" i="1" s="1"/>
  <c r="O361" i="1"/>
  <c r="P361" i="1" s="1"/>
  <c r="R361" i="1" s="1"/>
  <c r="O353" i="1"/>
  <c r="P353" i="1" s="1"/>
  <c r="R353" i="1" s="1"/>
  <c r="O448" i="1"/>
  <c r="P448" i="1" s="1"/>
  <c r="Q448" i="1" s="1"/>
  <c r="O337" i="1"/>
  <c r="P337" i="1" s="1"/>
  <c r="R337" i="1" s="1"/>
  <c r="O439" i="1"/>
  <c r="P439" i="1" s="1"/>
  <c r="Q439" i="1" s="1"/>
  <c r="O321" i="1"/>
  <c r="P321" i="1" s="1"/>
  <c r="Q321" i="1" s="1"/>
  <c r="O313" i="1"/>
  <c r="P313" i="1" s="1"/>
  <c r="Q313" i="1" s="1"/>
  <c r="O416" i="1"/>
  <c r="P416" i="1" s="1"/>
  <c r="R416" i="1" s="1"/>
  <c r="O30" i="1"/>
  <c r="P30" i="1" s="1"/>
  <c r="R30" i="1" s="1"/>
  <c r="O110" i="1"/>
  <c r="P110" i="1" s="1"/>
  <c r="Q110" i="1" s="1"/>
  <c r="O281" i="1"/>
  <c r="P281" i="1" s="1"/>
  <c r="R281" i="1" s="1"/>
  <c r="O273" i="1"/>
  <c r="P273" i="1" s="1"/>
  <c r="R273" i="1" s="1"/>
  <c r="O265" i="1"/>
  <c r="P265" i="1" s="1"/>
  <c r="R265" i="1" s="1"/>
  <c r="O257" i="1"/>
  <c r="P257" i="1" s="1"/>
  <c r="Q257" i="1" s="1"/>
  <c r="O387" i="1"/>
  <c r="P387" i="1" s="1"/>
  <c r="R387" i="1" s="1"/>
  <c r="O241" i="1"/>
  <c r="P241" i="1" s="1"/>
  <c r="R241" i="1" s="1"/>
  <c r="O233" i="1"/>
  <c r="P233" i="1" s="1"/>
  <c r="R233" i="1" s="1"/>
  <c r="O163" i="1"/>
  <c r="P163" i="1" s="1"/>
  <c r="R163" i="1" s="1"/>
  <c r="O217" i="1"/>
  <c r="P217" i="1" s="1"/>
  <c r="R217" i="1" s="1"/>
  <c r="O209" i="1"/>
  <c r="P209" i="1" s="1"/>
  <c r="R209" i="1" s="1"/>
  <c r="O201" i="1"/>
  <c r="P201" i="1" s="1"/>
  <c r="R201" i="1" s="1"/>
  <c r="O206" i="1"/>
  <c r="P206" i="1" s="1"/>
  <c r="R206" i="1" s="1"/>
  <c r="O185" i="1"/>
  <c r="P185" i="1" s="1"/>
  <c r="R185" i="1" s="1"/>
  <c r="O178" i="1"/>
  <c r="P178" i="1" s="1"/>
  <c r="R178" i="1" s="1"/>
  <c r="O346" i="1"/>
  <c r="P346" i="1" s="1"/>
  <c r="R346" i="1" s="1"/>
  <c r="O161" i="1"/>
  <c r="P161" i="1" s="1"/>
  <c r="R161" i="1" s="1"/>
  <c r="O153" i="1"/>
  <c r="P153" i="1" s="1"/>
  <c r="R153" i="1" s="1"/>
  <c r="O328" i="1"/>
  <c r="P328" i="1" s="1"/>
  <c r="R328" i="1" s="1"/>
  <c r="O137" i="1"/>
  <c r="P137" i="1" s="1"/>
  <c r="R137" i="1" s="1"/>
  <c r="O129" i="1"/>
  <c r="P129" i="1" s="1"/>
  <c r="Q129" i="1" s="1"/>
  <c r="O121" i="1"/>
  <c r="P121" i="1" s="1"/>
  <c r="R121" i="1" s="1"/>
  <c r="O191" i="1"/>
  <c r="P191" i="1" s="1"/>
  <c r="R191" i="1" s="1"/>
  <c r="O105" i="1"/>
  <c r="P105" i="1" s="1"/>
  <c r="R105" i="1" s="1"/>
  <c r="O181" i="1"/>
  <c r="P181" i="1" s="1"/>
  <c r="R181" i="1" s="1"/>
  <c r="O89" i="1"/>
  <c r="P89" i="1" s="1"/>
  <c r="R89" i="1" s="1"/>
  <c r="O4" i="1"/>
  <c r="P4" i="1" s="1"/>
  <c r="Q4" i="1" s="1"/>
  <c r="O73" i="1"/>
  <c r="P73" i="1" s="1"/>
  <c r="R73" i="1" s="1"/>
  <c r="O65" i="1"/>
  <c r="P65" i="1" s="1"/>
  <c r="R65" i="1" s="1"/>
  <c r="O49" i="1"/>
  <c r="P49" i="1" s="1"/>
  <c r="R49" i="1" s="1"/>
  <c r="O41" i="1"/>
  <c r="P41" i="1" s="1"/>
  <c r="R41" i="1" s="1"/>
  <c r="O33" i="1"/>
  <c r="P33" i="1" s="1"/>
  <c r="R33" i="1" s="1"/>
  <c r="O295" i="1"/>
  <c r="P295" i="1" s="1"/>
  <c r="Q295" i="1" s="1"/>
  <c r="O292" i="1"/>
  <c r="P292" i="1" s="1"/>
  <c r="Q292" i="1" s="1"/>
  <c r="O288" i="1"/>
  <c r="P288" i="1" s="1"/>
  <c r="R288" i="1" s="1"/>
  <c r="O25" i="1"/>
  <c r="P25" i="1" s="1"/>
  <c r="Q25" i="1" s="1"/>
  <c r="O520" i="1"/>
  <c r="P520" i="1" s="1"/>
  <c r="Q520" i="1" s="1"/>
  <c r="O120" i="1"/>
  <c r="P120" i="1" s="1"/>
  <c r="R120" i="1" s="1"/>
  <c r="O251" i="1"/>
  <c r="P251" i="1" s="1"/>
  <c r="R251" i="1" s="1"/>
  <c r="O496" i="1"/>
  <c r="P496" i="1" s="1"/>
  <c r="Q496" i="1" s="1"/>
  <c r="O68" i="1"/>
  <c r="P68" i="1" s="1"/>
  <c r="Q68" i="1" s="1"/>
  <c r="O480" i="1"/>
  <c r="P480" i="1" s="1"/>
  <c r="R480" i="1" s="1"/>
  <c r="O464" i="1"/>
  <c r="P464" i="1" s="1"/>
  <c r="R464" i="1" s="1"/>
  <c r="O456" i="1"/>
  <c r="P456" i="1" s="1"/>
  <c r="R456" i="1" s="1"/>
  <c r="O77" i="1"/>
  <c r="P77" i="1" s="1"/>
  <c r="R77" i="1" s="1"/>
  <c r="O440" i="1"/>
  <c r="P440" i="1" s="1"/>
  <c r="Q440" i="1" s="1"/>
  <c r="O424" i="1"/>
  <c r="P424" i="1" s="1"/>
  <c r="R424" i="1" s="1"/>
  <c r="O510" i="1"/>
  <c r="P510" i="1" s="1"/>
  <c r="R510" i="1" s="1"/>
  <c r="O494" i="1"/>
  <c r="P494" i="1" s="1"/>
  <c r="R494" i="1" s="1"/>
  <c r="O478" i="1"/>
  <c r="P478" i="1" s="1"/>
  <c r="R478" i="1" s="1"/>
  <c r="O470" i="1"/>
  <c r="P470" i="1" s="1"/>
  <c r="R470" i="1" s="1"/>
  <c r="O462" i="1"/>
  <c r="P462" i="1" s="1"/>
  <c r="Q462" i="1" s="1"/>
  <c r="O125" i="1"/>
  <c r="P125" i="1" s="1"/>
  <c r="R125" i="1" s="1"/>
  <c r="O58" i="1"/>
  <c r="P58" i="1" s="1"/>
  <c r="Q58" i="1" s="1"/>
  <c r="O495" i="1"/>
  <c r="P495" i="1" s="1"/>
  <c r="R495" i="1" s="1"/>
  <c r="O422" i="1"/>
  <c r="P422" i="1" s="1"/>
  <c r="Q422" i="1" s="1"/>
  <c r="O227" i="1"/>
  <c r="P227" i="1" s="1"/>
  <c r="O420" i="1"/>
  <c r="P420" i="1" s="1"/>
  <c r="R420" i="1" s="1"/>
  <c r="O412" i="1"/>
  <c r="P412" i="1" s="1"/>
  <c r="Q412" i="1" s="1"/>
  <c r="O223" i="1"/>
  <c r="P223" i="1" s="1"/>
  <c r="O35" i="1"/>
  <c r="P35" i="1" s="1"/>
  <c r="R35" i="1" s="1"/>
  <c r="O6" i="1"/>
  <c r="P6" i="1" s="1"/>
  <c r="Q6" i="1" s="1"/>
  <c r="O518" i="1"/>
  <c r="P518" i="1" s="1"/>
  <c r="R518" i="1" s="1"/>
  <c r="O483" i="1"/>
  <c r="P483" i="1" s="1"/>
  <c r="Q483" i="1" s="1"/>
  <c r="O475" i="1"/>
  <c r="P475" i="1" s="1"/>
  <c r="R475" i="1" s="1"/>
  <c r="O467" i="1"/>
  <c r="P467" i="1" s="1"/>
  <c r="Q467" i="1" s="1"/>
  <c r="O459" i="1"/>
  <c r="P459" i="1" s="1"/>
  <c r="R459" i="1" s="1"/>
  <c r="O451" i="1"/>
  <c r="P451" i="1" s="1"/>
  <c r="Q451" i="1" s="1"/>
  <c r="O502" i="1"/>
  <c r="P502" i="1" s="1"/>
  <c r="R502" i="1" s="1"/>
  <c r="O98" i="1"/>
  <c r="P98" i="1" s="1"/>
  <c r="R98" i="1" s="1"/>
  <c r="O411" i="1"/>
  <c r="P411" i="1" s="1"/>
  <c r="Q411" i="1" s="1"/>
  <c r="O403" i="1"/>
  <c r="P403" i="1" s="1"/>
  <c r="R403" i="1" s="1"/>
  <c r="O488" i="1"/>
  <c r="P488" i="1" s="1"/>
  <c r="R488" i="1" s="1"/>
  <c r="O379" i="1"/>
  <c r="P379" i="1" s="1"/>
  <c r="R379" i="1" s="1"/>
  <c r="O371" i="1"/>
  <c r="P371" i="1" s="1"/>
  <c r="Q371" i="1" s="1"/>
  <c r="O457" i="1"/>
  <c r="P457" i="1" s="1"/>
  <c r="R457" i="1" s="1"/>
  <c r="O355" i="1"/>
  <c r="P355" i="1" s="1"/>
  <c r="Q355" i="1" s="1"/>
  <c r="O347" i="1"/>
  <c r="P347" i="1" s="1"/>
  <c r="Q347" i="1" s="1"/>
  <c r="O339" i="1"/>
  <c r="P339" i="1" s="1"/>
  <c r="R339" i="1" s="1"/>
  <c r="O443" i="1"/>
  <c r="P443" i="1" s="1"/>
  <c r="R443" i="1" s="1"/>
  <c r="O434" i="1"/>
  <c r="P434" i="1" s="1"/>
  <c r="Q434" i="1" s="1"/>
  <c r="P406" i="1"/>
  <c r="R406" i="1" s="1"/>
  <c r="O114" i="1"/>
  <c r="P114" i="1" s="1"/>
  <c r="O57" i="1"/>
  <c r="P57" i="1" s="1"/>
  <c r="Q11" i="1"/>
  <c r="R3" i="1"/>
  <c r="R159" i="1"/>
  <c r="Q159" i="1"/>
  <c r="O474" i="1"/>
  <c r="P474" i="1" s="1"/>
  <c r="Q222" i="1"/>
  <c r="P489" i="1"/>
  <c r="R489" i="1" s="1"/>
  <c r="Q503" i="1"/>
  <c r="R514" i="1"/>
  <c r="Q487" i="1"/>
  <c r="R487" i="1"/>
  <c r="R212" i="1"/>
  <c r="Q212" i="1"/>
  <c r="Q368" i="1"/>
  <c r="R334" i="1"/>
  <c r="Q334" i="1"/>
  <c r="Q316" i="1"/>
  <c r="R349" i="1"/>
  <c r="Q349" i="1"/>
  <c r="R111" i="1"/>
  <c r="Q111" i="1"/>
  <c r="R99" i="1"/>
  <c r="Q99" i="1"/>
  <c r="R343" i="1"/>
  <c r="R408" i="1"/>
  <c r="Q408" i="1"/>
  <c r="R383" i="1"/>
  <c r="R369" i="1"/>
  <c r="Q369" i="1"/>
  <c r="R135" i="1"/>
  <c r="Q135" i="1"/>
  <c r="R382" i="1"/>
  <c r="Q382" i="1"/>
  <c r="R294" i="1"/>
  <c r="Q294" i="1"/>
  <c r="R395" i="1"/>
  <c r="Q395" i="1"/>
  <c r="R366" i="1"/>
  <c r="Q366" i="1"/>
  <c r="R214" i="1"/>
  <c r="R166" i="1"/>
  <c r="Q166" i="1"/>
  <c r="R158" i="1"/>
  <c r="Q158" i="1"/>
  <c r="R225" i="1"/>
  <c r="Q225" i="1"/>
  <c r="R421" i="1"/>
  <c r="Q421" i="1"/>
  <c r="R388" i="1"/>
  <c r="Q388" i="1"/>
  <c r="Q235" i="1"/>
  <c r="R235" i="1"/>
  <c r="Q427" i="1"/>
  <c r="R415" i="1"/>
  <c r="Q415" i="1"/>
  <c r="R293" i="1"/>
  <c r="Q293" i="1"/>
  <c r="R101" i="1"/>
  <c r="Q101" i="1"/>
  <c r="R138" i="1"/>
  <c r="Q138" i="1"/>
  <c r="R458" i="1"/>
  <c r="Q458" i="1"/>
  <c r="R332" i="1"/>
  <c r="Q332" i="1"/>
  <c r="R102" i="1"/>
  <c r="Q102" i="1"/>
  <c r="R119" i="1"/>
  <c r="Q119" i="1"/>
  <c r="R204" i="1"/>
  <c r="Q204" i="1"/>
  <c r="R180" i="1"/>
  <c r="Q180" i="1"/>
  <c r="R96" i="1"/>
  <c r="Q96" i="1"/>
  <c r="R320" i="1"/>
  <c r="Q320" i="1"/>
  <c r="R100" i="1"/>
  <c r="Q100" i="1"/>
  <c r="R315" i="1"/>
  <c r="Q315" i="1"/>
  <c r="R60" i="1"/>
  <c r="Q60" i="1"/>
  <c r="R28" i="1"/>
  <c r="Q28" i="1"/>
  <c r="R260" i="1"/>
  <c r="Q260" i="1"/>
  <c r="R221" i="1"/>
  <c r="Q221" i="1"/>
  <c r="R497" i="1"/>
  <c r="Q497" i="1"/>
  <c r="Q425" i="1"/>
  <c r="R425" i="1"/>
  <c r="Q243" i="1"/>
  <c r="R243" i="1"/>
  <c r="Q354" i="1"/>
  <c r="R354" i="1"/>
  <c r="R401" i="1"/>
  <c r="Q401" i="1"/>
  <c r="Q348" i="1"/>
  <c r="O521" i="1"/>
  <c r="P521" i="1" s="1"/>
  <c r="R198" i="1"/>
  <c r="Q198" i="1"/>
  <c r="R447" i="1"/>
  <c r="Q447" i="1"/>
  <c r="R398" i="1"/>
  <c r="Q398" i="1"/>
  <c r="R335" i="1"/>
  <c r="Q335" i="1"/>
  <c r="R374" i="1"/>
  <c r="Q374" i="1"/>
  <c r="Q252" i="1"/>
  <c r="Q44" i="1"/>
  <c r="R44" i="1"/>
  <c r="R124" i="1"/>
  <c r="Q124" i="1"/>
  <c r="R345" i="1"/>
  <c r="Q345" i="1"/>
  <c r="R171" i="1"/>
  <c r="Q171" i="1"/>
  <c r="R356" i="1"/>
  <c r="Q356" i="1"/>
  <c r="R404" i="1"/>
  <c r="Q404" i="1"/>
  <c r="R390" i="1"/>
  <c r="Q390" i="1"/>
  <c r="R228" i="1"/>
  <c r="Q228" i="1"/>
  <c r="R285" i="1"/>
  <c r="Q285" i="1"/>
  <c r="Q325" i="1"/>
  <c r="R275" i="1"/>
  <c r="R423" i="1"/>
  <c r="Q423" i="1"/>
  <c r="R476" i="1"/>
  <c r="Q476" i="1"/>
  <c r="R172" i="1"/>
  <c r="Q172" i="1"/>
  <c r="R90" i="1"/>
  <c r="Q90" i="1"/>
  <c r="R324" i="1"/>
  <c r="Q324" i="1"/>
  <c r="R10" i="1"/>
  <c r="Q10" i="1"/>
  <c r="R156" i="1"/>
  <c r="Q156" i="1"/>
  <c r="O82" i="1"/>
  <c r="P82" i="1" s="1"/>
  <c r="R485" i="1"/>
  <c r="Q485" i="1"/>
  <c r="R466" i="1"/>
  <c r="Q466" i="1"/>
  <c r="R351" i="1"/>
  <c r="Q351" i="1"/>
  <c r="R414" i="1"/>
  <c r="Q414" i="1"/>
  <c r="Q287" i="1"/>
  <c r="R287" i="1"/>
  <c r="R239" i="1"/>
  <c r="Q239" i="1"/>
  <c r="R162" i="1"/>
  <c r="Q162" i="1"/>
  <c r="R167" i="1"/>
  <c r="Q167" i="1"/>
  <c r="R155" i="1"/>
  <c r="Q155" i="1"/>
  <c r="R151" i="1"/>
  <c r="Q151" i="1"/>
  <c r="R143" i="1"/>
  <c r="Q143" i="1"/>
  <c r="Q327" i="1"/>
  <c r="R327" i="1"/>
  <c r="R322" i="1"/>
  <c r="Q322" i="1"/>
  <c r="R15" i="1"/>
  <c r="Q15" i="1"/>
  <c r="R103" i="1"/>
  <c r="Q103" i="1"/>
  <c r="Q95" i="1"/>
  <c r="R95" i="1"/>
  <c r="R87" i="1"/>
  <c r="Q87" i="1"/>
  <c r="R79" i="1"/>
  <c r="Q79" i="1"/>
  <c r="R71" i="1"/>
  <c r="Q71" i="1"/>
  <c r="Q63" i="1"/>
  <c r="R63" i="1"/>
  <c r="R55" i="1"/>
  <c r="Q55" i="1"/>
  <c r="R302" i="1"/>
  <c r="Q302" i="1"/>
  <c r="R39" i="1"/>
  <c r="Q39" i="1"/>
  <c r="Q31" i="1"/>
  <c r="R31" i="1"/>
  <c r="R200" i="1"/>
  <c r="Q200" i="1"/>
  <c r="Q290" i="1"/>
  <c r="R290" i="1"/>
  <c r="R7" i="1"/>
  <c r="Q7" i="1"/>
  <c r="R113" i="1"/>
  <c r="Q113" i="1"/>
  <c r="R108" i="1"/>
  <c r="Q108" i="1"/>
  <c r="R363" i="1"/>
  <c r="Q363" i="1"/>
  <c r="R272" i="1"/>
  <c r="Q272" i="1"/>
  <c r="R2" i="1"/>
  <c r="Q2" i="1"/>
  <c r="R296" i="1"/>
  <c r="Q296" i="1"/>
  <c r="R391" i="1"/>
  <c r="Q391" i="1"/>
  <c r="Q107" i="1"/>
  <c r="R107" i="1"/>
  <c r="R309" i="1"/>
  <c r="Q309" i="1"/>
  <c r="R289" i="1"/>
  <c r="R299" i="1"/>
  <c r="Q299" i="1"/>
  <c r="Q373" i="1"/>
  <c r="R220" i="1"/>
  <c r="Q220" i="1"/>
  <c r="O207" i="1"/>
  <c r="P207" i="1" s="1"/>
  <c r="O165" i="1"/>
  <c r="P165" i="1" s="1"/>
  <c r="O508" i="1"/>
  <c r="P508" i="1" s="1"/>
  <c r="O500" i="1"/>
  <c r="P500" i="1" s="1"/>
  <c r="O492" i="1"/>
  <c r="P492" i="1" s="1"/>
  <c r="O176" i="1"/>
  <c r="P176" i="1" s="1"/>
  <c r="O516" i="1"/>
  <c r="P516" i="1" s="1"/>
  <c r="O468" i="1"/>
  <c r="P468" i="1" s="1"/>
  <c r="O460" i="1"/>
  <c r="P460" i="1" s="1"/>
  <c r="O452" i="1"/>
  <c r="P452" i="1" s="1"/>
  <c r="O118" i="1"/>
  <c r="P118" i="1" s="1"/>
  <c r="O436" i="1"/>
  <c r="P436" i="1" s="1"/>
  <c r="R84" i="1"/>
  <c r="Q84" i="1"/>
  <c r="R76" i="1"/>
  <c r="Q76" i="1"/>
  <c r="R67" i="1"/>
  <c r="Q67" i="1"/>
  <c r="R195" i="1"/>
  <c r="Q195" i="1"/>
  <c r="R20" i="1"/>
  <c r="Q20" i="1"/>
  <c r="R169" i="1"/>
  <c r="Q169" i="1"/>
  <c r="Q304" i="1"/>
  <c r="R304" i="1"/>
  <c r="Q300" i="1"/>
  <c r="R300" i="1"/>
  <c r="R297" i="1"/>
  <c r="Q298" i="1"/>
  <c r="R22" i="1"/>
  <c r="Q16" i="1"/>
  <c r="R64" i="1"/>
  <c r="Q314" i="1"/>
  <c r="R314" i="1"/>
  <c r="R36" i="1"/>
  <c r="Q36" i="1"/>
  <c r="Q250" i="1"/>
  <c r="O177" i="1"/>
  <c r="P177" i="1" s="1"/>
  <c r="R17" i="1" l="1"/>
  <c r="Q244" i="1"/>
  <c r="Q236" i="1"/>
  <c r="Q38" i="1"/>
  <c r="Q367" i="1"/>
  <c r="Q85" i="1"/>
  <c r="R291" i="1"/>
  <c r="Q407" i="1"/>
  <c r="R413" i="1"/>
  <c r="R311" i="1"/>
  <c r="Q365" i="1"/>
  <c r="R27" i="1"/>
  <c r="R83" i="1"/>
  <c r="Q78" i="1"/>
  <c r="Q219" i="1"/>
  <c r="Q270" i="1"/>
  <c r="Q469" i="1"/>
  <c r="Q24" i="1"/>
  <c r="Q479" i="1"/>
  <c r="R375" i="1"/>
  <c r="R342" i="1"/>
  <c r="Q175" i="1"/>
  <c r="Q142" i="1"/>
  <c r="Q350" i="1"/>
  <c r="Q274" i="1"/>
  <c r="Q93" i="1"/>
  <c r="Q278" i="1"/>
  <c r="R399" i="1"/>
  <c r="Q463" i="1"/>
  <c r="Q134" i="1"/>
  <c r="Q360" i="1"/>
  <c r="Q271" i="1"/>
  <c r="Q86" i="1"/>
  <c r="R23" i="1"/>
  <c r="Q504" i="1"/>
  <c r="Q9" i="1"/>
  <c r="Q358" i="1"/>
  <c r="Q215" i="1"/>
  <c r="Q29" i="1"/>
  <c r="Q47" i="1"/>
  <c r="R444" i="1"/>
  <c r="R254" i="1"/>
  <c r="R323" i="1"/>
  <c r="R484" i="1"/>
  <c r="Q330" i="1"/>
  <c r="Q319" i="1"/>
  <c r="Q8" i="1"/>
  <c r="R255" i="1"/>
  <c r="Q267" i="1"/>
  <c r="Q317" i="1"/>
  <c r="R389" i="1"/>
  <c r="Q259" i="1"/>
  <c r="R229" i="1"/>
  <c r="Q376" i="1"/>
  <c r="R263" i="1"/>
  <c r="R94" i="1"/>
  <c r="Q75" i="1"/>
  <c r="Q199" i="1"/>
  <c r="R509" i="1"/>
  <c r="Q203" i="1"/>
  <c r="R147" i="1"/>
  <c r="R122" i="1"/>
  <c r="Q70" i="1"/>
  <c r="Q43" i="1"/>
  <c r="R277" i="1"/>
  <c r="Q131" i="1"/>
  <c r="R54" i="1"/>
  <c r="Q183" i="1"/>
  <c r="Q247" i="1"/>
  <c r="Q52" i="1"/>
  <c r="Q230" i="1"/>
  <c r="R117" i="1"/>
  <c r="R246" i="1"/>
  <c r="R245" i="1"/>
  <c r="Q359" i="1"/>
  <c r="Q173" i="1"/>
  <c r="R174" i="1"/>
  <c r="R123" i="1"/>
  <c r="Q194" i="1"/>
  <c r="Q45" i="1"/>
  <c r="Q238" i="1"/>
  <c r="Q445" i="1"/>
  <c r="R362" i="1"/>
  <c r="R237" i="1"/>
  <c r="Q431" i="1"/>
  <c r="Q164" i="1"/>
  <c r="Q262" i="1"/>
  <c r="R511" i="1"/>
  <c r="R59" i="1"/>
  <c r="R357" i="1"/>
  <c r="R46" i="1"/>
  <c r="Q381" i="1"/>
  <c r="Q428" i="1"/>
  <c r="R179" i="1"/>
  <c r="R196" i="1"/>
  <c r="R310" i="1"/>
  <c r="Q305" i="1"/>
  <c r="Q430" i="1"/>
  <c r="Q465" i="1"/>
  <c r="Q301" i="1"/>
  <c r="Q501" i="1"/>
  <c r="Q461" i="1"/>
  <c r="R146" i="1"/>
  <c r="Q486" i="1"/>
  <c r="Q208" i="1"/>
  <c r="Q116" i="1"/>
  <c r="Q326" i="1"/>
  <c r="Q524" i="1"/>
  <c r="Q318" i="1"/>
  <c r="Q453" i="1"/>
  <c r="R491" i="1"/>
  <c r="R62" i="1"/>
  <c r="Q523" i="1"/>
  <c r="R307" i="1"/>
  <c r="Q190" i="1"/>
  <c r="Q140" i="1"/>
  <c r="Q189" i="1"/>
  <c r="Q340" i="1"/>
  <c r="R341" i="1"/>
  <c r="R149" i="1"/>
  <c r="Q69" i="1"/>
  <c r="Q141" i="1"/>
  <c r="Q477" i="1"/>
  <c r="Q127" i="1"/>
  <c r="Q13" i="1"/>
  <c r="Q91" i="1"/>
  <c r="Q405" i="1"/>
  <c r="Q352" i="1"/>
  <c r="Q333" i="1"/>
  <c r="R139" i="1"/>
  <c r="Q197" i="1"/>
  <c r="Q454" i="1"/>
  <c r="Q205" i="1"/>
  <c r="R321" i="1"/>
  <c r="Q133" i="1"/>
  <c r="Q471" i="1"/>
  <c r="Q40" i="1"/>
  <c r="R145" i="1"/>
  <c r="Q213" i="1"/>
  <c r="R148" i="1"/>
  <c r="R269" i="1"/>
  <c r="Q224" i="1"/>
  <c r="R284" i="1"/>
  <c r="R192" i="1"/>
  <c r="Q438" i="1"/>
  <c r="Q261" i="1"/>
  <c r="R115" i="1"/>
  <c r="Q109" i="1"/>
  <c r="Q51" i="1"/>
  <c r="R248" i="1"/>
  <c r="Q242" i="1"/>
  <c r="Q331" i="1"/>
  <c r="Q303" i="1"/>
  <c r="R256" i="1"/>
  <c r="Q89" i="1"/>
  <c r="R56" i="1"/>
  <c r="Q232" i="1"/>
  <c r="Q168" i="1"/>
  <c r="R493" i="1"/>
  <c r="Q432" i="1"/>
  <c r="Q184" i="1"/>
  <c r="Q150" i="1"/>
  <c r="Q104" i="1"/>
  <c r="Q419" i="1"/>
  <c r="Q380" i="1"/>
  <c r="Q402" i="1"/>
  <c r="Q312" i="1"/>
  <c r="R257" i="1"/>
  <c r="R392" i="1"/>
  <c r="R216" i="1"/>
  <c r="Q387" i="1"/>
  <c r="Q281" i="1"/>
  <c r="R160" i="1"/>
  <c r="R394" i="1"/>
  <c r="Q92" i="1"/>
  <c r="R66" i="1"/>
  <c r="Q418" i="1"/>
  <c r="R61" i="1"/>
  <c r="Q211" i="1"/>
  <c r="R128" i="1"/>
  <c r="R439" i="1"/>
  <c r="Q12" i="1"/>
  <c r="Q280" i="1"/>
  <c r="Q240" i="1"/>
  <c r="Q126" i="1"/>
  <c r="Q396" i="1"/>
  <c r="Q32" i="1"/>
  <c r="Q88" i="1"/>
  <c r="Q152" i="1"/>
  <c r="Q163" i="1"/>
  <c r="Q361" i="1"/>
  <c r="Q336" i="1"/>
  <c r="Q515" i="1"/>
  <c r="R72" i="1"/>
  <c r="Q400" i="1"/>
  <c r="Q231" i="1"/>
  <c r="R268" i="1"/>
  <c r="Q48" i="1"/>
  <c r="R144" i="1"/>
  <c r="Q264" i="1"/>
  <c r="Q286" i="1"/>
  <c r="Q481" i="1"/>
  <c r="Q136" i="1"/>
  <c r="R110" i="1"/>
  <c r="Q364" i="1"/>
  <c r="R34" i="1"/>
  <c r="R295" i="1"/>
  <c r="Q519" i="1"/>
  <c r="Q344" i="1"/>
  <c r="R378" i="1"/>
  <c r="Q49" i="1"/>
  <c r="Q130" i="1"/>
  <c r="Q121" i="1"/>
  <c r="Q80" i="1"/>
  <c r="R18" i="1"/>
  <c r="R338" i="1"/>
  <c r="Q202" i="1"/>
  <c r="R467" i="1"/>
  <c r="Q478" i="1"/>
  <c r="Q153" i="1"/>
  <c r="Q283" i="1"/>
  <c r="R308" i="1"/>
  <c r="R157" i="1"/>
  <c r="Q81" i="1"/>
  <c r="R409" i="1"/>
  <c r="Q74" i="1"/>
  <c r="Q507" i="1"/>
  <c r="Q528" i="1"/>
  <c r="Q279" i="1"/>
  <c r="Q97" i="1"/>
  <c r="Q435" i="1"/>
  <c r="Q498" i="1"/>
  <c r="R276" i="1"/>
  <c r="Q218" i="1"/>
  <c r="R384" i="1"/>
  <c r="R483" i="1"/>
  <c r="Q433" i="1"/>
  <c r="Q30" i="1"/>
  <c r="R429" i="1"/>
  <c r="R422" i="1"/>
  <c r="Q346" i="1"/>
  <c r="R14" i="1"/>
  <c r="Q510" i="1"/>
  <c r="Q33" i="1"/>
  <c r="R437" i="1"/>
  <c r="R182" i="1"/>
  <c r="Q234" i="1"/>
  <c r="Q282" i="1"/>
  <c r="Q233" i="1"/>
  <c r="Q446" i="1"/>
  <c r="Q403" i="1"/>
  <c r="Q105" i="1"/>
  <c r="R442" i="1"/>
  <c r="Q531" i="1"/>
  <c r="Q26" i="1"/>
  <c r="R58" i="1"/>
  <c r="R472" i="1"/>
  <c r="Q495" i="1"/>
  <c r="Q132" i="1"/>
  <c r="Q258" i="1"/>
  <c r="Q187" i="1"/>
  <c r="Q253" i="1"/>
  <c r="Q329" i="1"/>
  <c r="Q526" i="1"/>
  <c r="Q41" i="1"/>
  <c r="Q161" i="1"/>
  <c r="R370" i="1"/>
  <c r="R6" i="1"/>
  <c r="Q19" i="1"/>
  <c r="R186" i="1"/>
  <c r="Q522" i="1"/>
  <c r="Q181" i="1"/>
  <c r="Q206" i="1"/>
  <c r="Q353" i="1"/>
  <c r="Q5" i="1"/>
  <c r="R347" i="1"/>
  <c r="Q494" i="1"/>
  <c r="R527" i="1"/>
  <c r="Q249" i="1"/>
  <c r="Q455" i="1"/>
  <c r="Q265" i="1"/>
  <c r="Q42" i="1"/>
  <c r="Q443" i="1"/>
  <c r="R266" i="1"/>
  <c r="R355" i="1"/>
  <c r="Q137" i="1"/>
  <c r="Q201" i="1"/>
  <c r="R25" i="1"/>
  <c r="R4" i="1"/>
  <c r="Q489" i="1"/>
  <c r="R520" i="1"/>
  <c r="R410" i="1"/>
  <c r="Q470" i="1"/>
  <c r="R496" i="1"/>
  <c r="Q372" i="1"/>
  <c r="Q53" i="1"/>
  <c r="R193" i="1"/>
  <c r="R397" i="1"/>
  <c r="R386" i="1"/>
  <c r="Q35" i="1"/>
  <c r="R529" i="1"/>
  <c r="R462" i="1"/>
  <c r="R417" i="1"/>
  <c r="Q210" i="1"/>
  <c r="Q73" i="1"/>
  <c r="Q393" i="1"/>
  <c r="Q457" i="1"/>
  <c r="Q106" i="1"/>
  <c r="R434" i="1"/>
  <c r="Q441" i="1"/>
  <c r="Q456" i="1"/>
  <c r="Q170" i="1"/>
  <c r="Q50" i="1"/>
  <c r="R68" i="1"/>
  <c r="R506" i="1"/>
  <c r="Q482" i="1"/>
  <c r="Q475" i="1"/>
  <c r="R499" i="1"/>
  <c r="Q328" i="1"/>
  <c r="Q226" i="1"/>
  <c r="Q337" i="1"/>
  <c r="Q288" i="1"/>
  <c r="Q21" i="1"/>
  <c r="Q209" i="1"/>
  <c r="R371" i="1"/>
  <c r="Q464" i="1"/>
  <c r="Q490" i="1"/>
  <c r="Q112" i="1"/>
  <c r="Q306" i="1"/>
  <c r="R412" i="1"/>
  <c r="Q273" i="1"/>
  <c r="Q473" i="1"/>
  <c r="Q406" i="1"/>
  <c r="Q125" i="1"/>
  <c r="Q377" i="1"/>
  <c r="R440" i="1"/>
  <c r="Q37" i="1"/>
  <c r="R129" i="1"/>
  <c r="R313" i="1"/>
  <c r="R292" i="1"/>
  <c r="R385" i="1"/>
  <c r="R517" i="1"/>
  <c r="Q420" i="1"/>
  <c r="Q185" i="1"/>
  <c r="Q217" i="1"/>
  <c r="R530" i="1"/>
  <c r="Q480" i="1"/>
  <c r="Q512" i="1"/>
  <c r="Q98" i="1"/>
  <c r="Q426" i="1"/>
  <c r="Q459" i="1"/>
  <c r="Q449" i="1"/>
  <c r="Q513" i="1"/>
  <c r="Q502" i="1"/>
  <c r="R448" i="1"/>
  <c r="Q120" i="1"/>
  <c r="Q188" i="1"/>
  <c r="Q77" i="1"/>
  <c r="Q65" i="1"/>
  <c r="Q178" i="1"/>
  <c r="Q241" i="1"/>
  <c r="Q416" i="1"/>
  <c r="Q339" i="1"/>
  <c r="Q488" i="1"/>
  <c r="Q154" i="1"/>
  <c r="Q424" i="1"/>
  <c r="Q251" i="1"/>
  <c r="Q505" i="1"/>
  <c r="Q450" i="1"/>
  <c r="Q191" i="1"/>
  <c r="Q518" i="1"/>
  <c r="R451" i="1"/>
  <c r="R411" i="1"/>
  <c r="Q525" i="1"/>
  <c r="Q379" i="1"/>
  <c r="Q114" i="1"/>
  <c r="R114" i="1"/>
  <c r="Q57" i="1"/>
  <c r="R57" i="1"/>
  <c r="R474" i="1"/>
  <c r="Q474" i="1"/>
  <c r="R82" i="1"/>
  <c r="Q82" i="1"/>
  <c r="R452" i="1"/>
  <c r="Q452" i="1"/>
  <c r="R165" i="1"/>
  <c r="Q165" i="1"/>
  <c r="R468" i="1"/>
  <c r="Q468" i="1"/>
  <c r="R516" i="1"/>
  <c r="Q516" i="1"/>
  <c r="R176" i="1"/>
  <c r="Q176" i="1"/>
  <c r="R521" i="1"/>
  <c r="Q521" i="1"/>
  <c r="R492" i="1"/>
  <c r="Q492" i="1"/>
  <c r="R436" i="1"/>
  <c r="Q436" i="1"/>
  <c r="R460" i="1"/>
  <c r="Q460" i="1"/>
  <c r="R207" i="1"/>
  <c r="Q207" i="1"/>
  <c r="R227" i="1"/>
  <c r="Q227" i="1"/>
  <c r="R223" i="1"/>
  <c r="Q223" i="1"/>
  <c r="R500" i="1"/>
  <c r="Q500" i="1"/>
  <c r="R118" i="1"/>
  <c r="Q118" i="1"/>
  <c r="R508" i="1"/>
  <c r="Q508" i="1"/>
  <c r="Q177" i="1"/>
  <c r="R1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7ADD87-BF75-4E72-AC04-23373963C0DF}" keepAlive="1" interval="120" name="Consulta - pub?output=csv" description="Conexão com a consulta 'pub?output=csv' na pasta de trabalho." type="5" refreshedVersion="8" background="1" saveData="1">
    <dbPr connection="Provider=Microsoft.Mashup.OleDb.1;Data Source=$Workbook$;Location=&quot;pub?output=csv&quot;;Extended Properties=&quot;&quot;" command="SELECT * FROM [pub?output=csv]"/>
  </connection>
</connections>
</file>

<file path=xl/sharedStrings.xml><?xml version="1.0" encoding="utf-8"?>
<sst xmlns="http://schemas.openxmlformats.org/spreadsheetml/2006/main" count="1649" uniqueCount="583">
  <si>
    <t>Papel</t>
  </si>
  <si>
    <t>Segmento</t>
  </si>
  <si>
    <t>Cotação</t>
  </si>
  <si>
    <t>FFO Yield</t>
  </si>
  <si>
    <t>Dividend Yield</t>
  </si>
  <si>
    <t>P/VP</t>
  </si>
  <si>
    <t>Valor de Mercado</t>
  </si>
  <si>
    <t>Liquidez</t>
  </si>
  <si>
    <t>Qtd de imóveis</t>
  </si>
  <si>
    <t>Preço do m2</t>
  </si>
  <si>
    <t>Aluguel por m2</t>
  </si>
  <si>
    <t>Cap Rate</t>
  </si>
  <si>
    <t>Vacância Média</t>
  </si>
  <si>
    <t>AAZQ11</t>
  </si>
  <si>
    <t>Outros</t>
  </si>
  <si>
    <t>ABCP11</t>
  </si>
  <si>
    <t>Shoppings</t>
  </si>
  <si>
    <t>AEFI11</t>
  </si>
  <si>
    <t>AFCR11</t>
  </si>
  <si>
    <t>Multicategoria</t>
  </si>
  <si>
    <t>AFHF11</t>
  </si>
  <si>
    <t>AFHI11</t>
  </si>
  <si>
    <t>AFOF11</t>
  </si>
  <si>
    <t>Títulos e Val. Mob.</t>
  </si>
  <si>
    <t>AGCX11</t>
  </si>
  <si>
    <t>Varejo</t>
  </si>
  <si>
    <t>AGRX11</t>
  </si>
  <si>
    <t>AIEC11</t>
  </si>
  <si>
    <t>Escritórios</t>
  </si>
  <si>
    <t>AJFI11</t>
  </si>
  <si>
    <t>ALMI11</t>
  </si>
  <si>
    <t>ALZC11</t>
  </si>
  <si>
    <t>ALZM11</t>
  </si>
  <si>
    <t>ALZR11</t>
  </si>
  <si>
    <t>ALZT11</t>
  </si>
  <si>
    <t>ANCR11</t>
  </si>
  <si>
    <t>APTO11</t>
  </si>
  <si>
    <t>Residencial</t>
  </si>
  <si>
    <t>APXM11</t>
  </si>
  <si>
    <t>ARCT11</t>
  </si>
  <si>
    <t>AROA11</t>
  </si>
  <si>
    <t>ARRI11</t>
  </si>
  <si>
    <t>ARXD11</t>
  </si>
  <si>
    <t>ASMT11</t>
  </si>
  <si>
    <t>ASRF11</t>
  </si>
  <si>
    <t>ATSA11</t>
  </si>
  <si>
    <t>AURB11</t>
  </si>
  <si>
    <t>Logística</t>
  </si>
  <si>
    <t>AZPL11</t>
  </si>
  <si>
    <t>BARI11</t>
  </si>
  <si>
    <t>BBFI11</t>
  </si>
  <si>
    <t>BBFO11</t>
  </si>
  <si>
    <t>BBGO11</t>
  </si>
  <si>
    <t>BBIG11</t>
  </si>
  <si>
    <t>BBPO11</t>
  </si>
  <si>
    <t>BBRC11</t>
  </si>
  <si>
    <t>BBVJ11</t>
  </si>
  <si>
    <t>BCFF11</t>
  </si>
  <si>
    <t>BCIA11</t>
  </si>
  <si>
    <t>BCRI11</t>
  </si>
  <si>
    <t>BGRB11</t>
  </si>
  <si>
    <t>BICE11</t>
  </si>
  <si>
    <t>BICR11</t>
  </si>
  <si>
    <t>BIME11</t>
  </si>
  <si>
    <t>BIPD11</t>
  </si>
  <si>
    <t>BLCA11</t>
  </si>
  <si>
    <t>BLCP11</t>
  </si>
  <si>
    <t>BLMC11</t>
  </si>
  <si>
    <t>BLMG11</t>
  </si>
  <si>
    <t>BLMO11</t>
  </si>
  <si>
    <t>BLMR11</t>
  </si>
  <si>
    <t>BLOG11</t>
  </si>
  <si>
    <t>BLUR11</t>
  </si>
  <si>
    <t>BMLC11</t>
  </si>
  <si>
    <t>BNFS11</t>
  </si>
  <si>
    <t>BPFF11</t>
  </si>
  <si>
    <t>BPML11</t>
  </si>
  <si>
    <t>BPRP11</t>
  </si>
  <si>
    <t>BRCO11</t>
  </si>
  <si>
    <t>BRCR11</t>
  </si>
  <si>
    <t>BREV11</t>
  </si>
  <si>
    <t>Híbrido</t>
  </si>
  <si>
    <t>BRIM11</t>
  </si>
  <si>
    <t>BRIP11</t>
  </si>
  <si>
    <t>BRLA11</t>
  </si>
  <si>
    <t>BROF11</t>
  </si>
  <si>
    <t>BTAL11</t>
  </si>
  <si>
    <t>BTCI11</t>
  </si>
  <si>
    <t>BTCR11</t>
  </si>
  <si>
    <t>BTHF11</t>
  </si>
  <si>
    <t>BTHI11</t>
  </si>
  <si>
    <t>Hotel</t>
  </si>
  <si>
    <t>BTLG11</t>
  </si>
  <si>
    <t>BTML11</t>
  </si>
  <si>
    <t>BTRA11</t>
  </si>
  <si>
    <t>BTSG11</t>
  </si>
  <si>
    <t>BTSI11</t>
  </si>
  <si>
    <t>BTWR11</t>
  </si>
  <si>
    <t>BTYU11</t>
  </si>
  <si>
    <t>BVAR11</t>
  </si>
  <si>
    <t>CACR11</t>
  </si>
  <si>
    <t>CARE11</t>
  </si>
  <si>
    <t>CBOP11</t>
  </si>
  <si>
    <t>CCME11</t>
  </si>
  <si>
    <t>CCRF11</t>
  </si>
  <si>
    <t>CCVA11</t>
  </si>
  <si>
    <t>Hospital</t>
  </si>
  <si>
    <t>CEOC11</t>
  </si>
  <si>
    <t>CFHI11</t>
  </si>
  <si>
    <t>CFII11</t>
  </si>
  <si>
    <t>CJCT11</t>
  </si>
  <si>
    <t>CLIN11</t>
  </si>
  <si>
    <t>CNES11</t>
  </si>
  <si>
    <t>COPP11</t>
  </si>
  <si>
    <t>CORM11</t>
  </si>
  <si>
    <t>CPFF11</t>
  </si>
  <si>
    <t>CPLG11</t>
  </si>
  <si>
    <t>CPOF11</t>
  </si>
  <si>
    <t>CPSH11</t>
  </si>
  <si>
    <t>CPTR11</t>
  </si>
  <si>
    <t>CPTS11</t>
  </si>
  <si>
    <t>CPUR11</t>
  </si>
  <si>
    <t>CRAA11</t>
  </si>
  <si>
    <t>CRFF11</t>
  </si>
  <si>
    <t>CTXT11</t>
  </si>
  <si>
    <t>CVBI11</t>
  </si>
  <si>
    <t>CXAG11</t>
  </si>
  <si>
    <t>CXCE11</t>
  </si>
  <si>
    <t>CXCI11</t>
  </si>
  <si>
    <t>CXCO11</t>
  </si>
  <si>
    <t>CXRI11</t>
  </si>
  <si>
    <t>CXTL11</t>
  </si>
  <si>
    <t>DAMA11</t>
  </si>
  <si>
    <t>DAMT11</t>
  </si>
  <si>
    <t>DAYM11</t>
  </si>
  <si>
    <t>DCRA11</t>
  </si>
  <si>
    <t>DEVA11</t>
  </si>
  <si>
    <t>DMAC11</t>
  </si>
  <si>
    <t>DOMC11</t>
  </si>
  <si>
    <t>DOVL11</t>
  </si>
  <si>
    <t>DPRO11</t>
  </si>
  <si>
    <t>DRIT11</t>
  </si>
  <si>
    <t>Lajes Corporativas</t>
  </si>
  <si>
    <t>DVFF11</t>
  </si>
  <si>
    <t>EDFO11</t>
  </si>
  <si>
    <t>EDGA11</t>
  </si>
  <si>
    <t>EGAF11</t>
  </si>
  <si>
    <t>EIRA11</t>
  </si>
  <si>
    <t>ELDO11B</t>
  </si>
  <si>
    <t>EMET11</t>
  </si>
  <si>
    <t>EQIN11</t>
  </si>
  <si>
    <t>EQIR11</t>
  </si>
  <si>
    <t>ERCR11</t>
  </si>
  <si>
    <t>ERPA11</t>
  </si>
  <si>
    <t>EURO11</t>
  </si>
  <si>
    <t>EVBI11</t>
  </si>
  <si>
    <t>EXES11</t>
  </si>
  <si>
    <t>FAED11</t>
  </si>
  <si>
    <t>FAMB11</t>
  </si>
  <si>
    <t>FATN11</t>
  </si>
  <si>
    <t>FCFL11</t>
  </si>
  <si>
    <t>FEXC11</t>
  </si>
  <si>
    <t>FFCI11</t>
  </si>
  <si>
    <t>FGAA11</t>
  </si>
  <si>
    <t>FIGS11</t>
  </si>
  <si>
    <t>FIIB11</t>
  </si>
  <si>
    <t>FIIP11</t>
  </si>
  <si>
    <t>FISC11</t>
  </si>
  <si>
    <t>FISD11</t>
  </si>
  <si>
    <t>FIXX11</t>
  </si>
  <si>
    <t>FLCR11</t>
  </si>
  <si>
    <t>FLFL11</t>
  </si>
  <si>
    <t>FLMA11</t>
  </si>
  <si>
    <t>FLRP11</t>
  </si>
  <si>
    <t>FMOF11</t>
  </si>
  <si>
    <t>FPAB11</t>
  </si>
  <si>
    <t>FPNG11</t>
  </si>
  <si>
    <t>FRBR11</t>
  </si>
  <si>
    <t>FTCA11</t>
  </si>
  <si>
    <t>FTCE11</t>
  </si>
  <si>
    <t>FVBI11</t>
  </si>
  <si>
    <t>FVPQ11</t>
  </si>
  <si>
    <t>FYTO11</t>
  </si>
  <si>
    <t>FZDA11</t>
  </si>
  <si>
    <t>FZDB11</t>
  </si>
  <si>
    <t>GALG11</t>
  </si>
  <si>
    <t>GAME11</t>
  </si>
  <si>
    <t>GARE11</t>
  </si>
  <si>
    <t>GCFF11</t>
  </si>
  <si>
    <t>GCOI11</t>
  </si>
  <si>
    <t>GCRA11</t>
  </si>
  <si>
    <t>GCRI11</t>
  </si>
  <si>
    <t>GESE11B</t>
  </si>
  <si>
    <t>GFDL11</t>
  </si>
  <si>
    <t>GGRC11</t>
  </si>
  <si>
    <t>GLCR11</t>
  </si>
  <si>
    <t>GLOG11</t>
  </si>
  <si>
    <t>GLPF11</t>
  </si>
  <si>
    <t>GRLV11</t>
  </si>
  <si>
    <t>GRUL11</t>
  </si>
  <si>
    <t>GRWA11</t>
  </si>
  <si>
    <t>GSFI11</t>
  </si>
  <si>
    <t>GTLG11</t>
  </si>
  <si>
    <t>GTWR11</t>
  </si>
  <si>
    <t>GURB11</t>
  </si>
  <si>
    <t>GWIR11</t>
  </si>
  <si>
    <t>GZIT11</t>
  </si>
  <si>
    <t>HAAA11</t>
  </si>
  <si>
    <t>HABT11</t>
  </si>
  <si>
    <t>HBCR11</t>
  </si>
  <si>
    <t>HBRH11</t>
  </si>
  <si>
    <t>HBTT11</t>
  </si>
  <si>
    <t>HCHG11</t>
  </si>
  <si>
    <t>HCRI11</t>
  </si>
  <si>
    <t>HCTR11</t>
  </si>
  <si>
    <t>HDEL11</t>
  </si>
  <si>
    <t>HFOF11</t>
  </si>
  <si>
    <t>HGAG11</t>
  </si>
  <si>
    <t>HGBL11</t>
  </si>
  <si>
    <t>HGBS11</t>
  </si>
  <si>
    <t>HGCR11</t>
  </si>
  <si>
    <t>HGFF11</t>
  </si>
  <si>
    <t>HGIC11</t>
  </si>
  <si>
    <t>HGJH11</t>
  </si>
  <si>
    <t>HGLG11</t>
  </si>
  <si>
    <t>HGPO11</t>
  </si>
  <si>
    <t>HGRE11</t>
  </si>
  <si>
    <t>HGRU11</t>
  </si>
  <si>
    <t>HILG11</t>
  </si>
  <si>
    <t>HLOG11</t>
  </si>
  <si>
    <t>HMOC11</t>
  </si>
  <si>
    <t>HOFC11</t>
  </si>
  <si>
    <t>HOSI11</t>
  </si>
  <si>
    <t>HPDP11</t>
  </si>
  <si>
    <t>HRDF11</t>
  </si>
  <si>
    <t>HREC11</t>
  </si>
  <si>
    <t>HRES11</t>
  </si>
  <si>
    <t>HSAF11</t>
  </si>
  <si>
    <t>HSLG11</t>
  </si>
  <si>
    <t>HSML11</t>
  </si>
  <si>
    <t>HSRE11</t>
  </si>
  <si>
    <t>HTMX11</t>
  </si>
  <si>
    <t>HUCG11</t>
  </si>
  <si>
    <t>HUSC11</t>
  </si>
  <si>
    <t>HUSI11</t>
  </si>
  <si>
    <t>HYPI11</t>
  </si>
  <si>
    <t>IAAG11</t>
  </si>
  <si>
    <t>IAGR11</t>
  </si>
  <si>
    <t>IBBP11</t>
  </si>
  <si>
    <t>IBCR11</t>
  </si>
  <si>
    <t>IBFF11</t>
  </si>
  <si>
    <t>ICRI11</t>
  </si>
  <si>
    <t>IDFI11</t>
  </si>
  <si>
    <t>IDGR11</t>
  </si>
  <si>
    <t>IFID11</t>
  </si>
  <si>
    <t>IFIE11</t>
  </si>
  <si>
    <t>INLG11</t>
  </si>
  <si>
    <t>INRD11</t>
  </si>
  <si>
    <t>IRDM11</t>
  </si>
  <si>
    <t>IRIM11</t>
  </si>
  <si>
    <t>ISCJ11</t>
  </si>
  <si>
    <t>ITIP11</t>
  </si>
  <si>
    <t>ITIT11</t>
  </si>
  <si>
    <t>ITRI11</t>
  </si>
  <si>
    <t>JASC11</t>
  </si>
  <si>
    <t>JBFO11</t>
  </si>
  <si>
    <t>JCCJ11</t>
  </si>
  <si>
    <t>JCIN11</t>
  </si>
  <si>
    <t>JFLL11</t>
  </si>
  <si>
    <t>JGPX11</t>
  </si>
  <si>
    <t>JPPA11</t>
  </si>
  <si>
    <t>JPPC11</t>
  </si>
  <si>
    <t>JRDM11</t>
  </si>
  <si>
    <t>JSAF11</t>
  </si>
  <si>
    <t>JSCR11</t>
  </si>
  <si>
    <t>JSRE11</t>
  </si>
  <si>
    <t>KCRE11</t>
  </si>
  <si>
    <t>KDOL11</t>
  </si>
  <si>
    <t>KEVE11</t>
  </si>
  <si>
    <t>KFEN11</t>
  </si>
  <si>
    <t>KFOF11</t>
  </si>
  <si>
    <t>KINP11</t>
  </si>
  <si>
    <t>KISU11</t>
  </si>
  <si>
    <t>KIVO11</t>
  </si>
  <si>
    <t>KNCA11</t>
  </si>
  <si>
    <t>KNCR11</t>
  </si>
  <si>
    <t>KNHF11</t>
  </si>
  <si>
    <t>KNHY11</t>
  </si>
  <si>
    <t>KNIP11</t>
  </si>
  <si>
    <t>KNRE11</t>
  </si>
  <si>
    <t>KNRI11</t>
  </si>
  <si>
    <t>KNSC11</t>
  </si>
  <si>
    <t>KNUQ11</t>
  </si>
  <si>
    <t>KOPA11</t>
  </si>
  <si>
    <t>KORE11</t>
  </si>
  <si>
    <t>LAFI11</t>
  </si>
  <si>
    <t>LASC11</t>
  </si>
  <si>
    <t>LATR11B</t>
  </si>
  <si>
    <t>LFTT11</t>
  </si>
  <si>
    <t>LGCP11</t>
  </si>
  <si>
    <t>LIFE11</t>
  </si>
  <si>
    <t>LLAO11</t>
  </si>
  <si>
    <t>LOFT11B</t>
  </si>
  <si>
    <t>LPLP11</t>
  </si>
  <si>
    <t>LRDI11</t>
  </si>
  <si>
    <t>LSAG11</t>
  </si>
  <si>
    <t>LSOI11</t>
  </si>
  <si>
    <t>LSPA11</t>
  </si>
  <si>
    <t>LTMT11</t>
  </si>
  <si>
    <t>LUGG11</t>
  </si>
  <si>
    <t>LVBI11</t>
  </si>
  <si>
    <t>MALL11</t>
  </si>
  <si>
    <t>MANA11</t>
  </si>
  <si>
    <t>MATV11</t>
  </si>
  <si>
    <t>MAXR11</t>
  </si>
  <si>
    <t>MBRF11</t>
  </si>
  <si>
    <t>MCCI11</t>
  </si>
  <si>
    <t>MCEM11</t>
  </si>
  <si>
    <t>MCHF11</t>
  </si>
  <si>
    <t>MCHY11</t>
  </si>
  <si>
    <t>MCLO11</t>
  </si>
  <si>
    <t>MCRE11</t>
  </si>
  <si>
    <t>MFAI11</t>
  </si>
  <si>
    <t>MFCR11</t>
  </si>
  <si>
    <t>MFII11</t>
  </si>
  <si>
    <t>MGCR11</t>
  </si>
  <si>
    <t>MGFF11</t>
  </si>
  <si>
    <t>MGHT11</t>
  </si>
  <si>
    <t>MGIM11</t>
  </si>
  <si>
    <t>MGLG11</t>
  </si>
  <si>
    <t>MINT11</t>
  </si>
  <si>
    <t>MMPD11</t>
  </si>
  <si>
    <t>MORC11</t>
  </si>
  <si>
    <t>MORE11</t>
  </si>
  <si>
    <t>MXRF11</t>
  </si>
  <si>
    <t>NAUI11</t>
  </si>
  <si>
    <t>NAVT11</t>
  </si>
  <si>
    <t>NCHB11B</t>
  </si>
  <si>
    <t>NCRA11</t>
  </si>
  <si>
    <t>NCRI11</t>
  </si>
  <si>
    <t>NEWL11</t>
  </si>
  <si>
    <t>NEWU11</t>
  </si>
  <si>
    <t>NEXG11</t>
  </si>
  <si>
    <t>NPAR11</t>
  </si>
  <si>
    <t>NSLU11</t>
  </si>
  <si>
    <t>NVHO11</t>
  </si>
  <si>
    <t>OBAL11</t>
  </si>
  <si>
    <t>OCRE11</t>
  </si>
  <si>
    <t>OGHY11</t>
  </si>
  <si>
    <t>OIAG11</t>
  </si>
  <si>
    <t>ONDV11</t>
  </si>
  <si>
    <t>ONEF11</t>
  </si>
  <si>
    <t>ORPD11</t>
  </si>
  <si>
    <t>OUCY11</t>
  </si>
  <si>
    <t>OUFF11</t>
  </si>
  <si>
    <t>OUJP11</t>
  </si>
  <si>
    <t>OULG11</t>
  </si>
  <si>
    <t>OURE11</t>
  </si>
  <si>
    <t>PATA11</t>
  </si>
  <si>
    <t>PATC11</t>
  </si>
  <si>
    <t>PATL11</t>
  </si>
  <si>
    <t>PDBM11</t>
  </si>
  <si>
    <t>PDDA11B</t>
  </si>
  <si>
    <t>PEMA11</t>
  </si>
  <si>
    <t>PLAG11</t>
  </si>
  <si>
    <t>PLCA11</t>
  </si>
  <si>
    <t>PLCR11</t>
  </si>
  <si>
    <t>PLOG11</t>
  </si>
  <si>
    <t>PLRI11</t>
  </si>
  <si>
    <t>PMFO11</t>
  </si>
  <si>
    <t>PMIS11</t>
  </si>
  <si>
    <t>PMLL11</t>
  </si>
  <si>
    <t>PNCR11</t>
  </si>
  <si>
    <t>PNDL11</t>
  </si>
  <si>
    <t>PNPR11</t>
  </si>
  <si>
    <t>PNRC11</t>
  </si>
  <si>
    <t>PORD11</t>
  </si>
  <si>
    <t>PQAG11</t>
  </si>
  <si>
    <t>PQDP11</t>
  </si>
  <si>
    <t>PRSN11</t>
  </si>
  <si>
    <t>PRSV11</t>
  </si>
  <si>
    <t>PULV11</t>
  </si>
  <si>
    <t>PURB11</t>
  </si>
  <si>
    <t>PVBI11</t>
  </si>
  <si>
    <t>QAGR11</t>
  </si>
  <si>
    <t>QAMI11</t>
  </si>
  <si>
    <t>QIFF11</t>
  </si>
  <si>
    <t>QIRI11</t>
  </si>
  <si>
    <t>QMFF11</t>
  </si>
  <si>
    <t>RBBV11</t>
  </si>
  <si>
    <t>RBCO11</t>
  </si>
  <si>
    <t>RBDS11</t>
  </si>
  <si>
    <t>RBED11</t>
  </si>
  <si>
    <t>RBFF11</t>
  </si>
  <si>
    <t>RBGS11</t>
  </si>
  <si>
    <t>RBHG11</t>
  </si>
  <si>
    <t>RBHY11</t>
  </si>
  <si>
    <t>RBIR11</t>
  </si>
  <si>
    <t>RBIV11</t>
  </si>
  <si>
    <t>RBLG11</t>
  </si>
  <si>
    <t>RBOP11</t>
  </si>
  <si>
    <t>RBRD11</t>
  </si>
  <si>
    <t>RBRF11</t>
  </si>
  <si>
    <t>RBRI11</t>
  </si>
  <si>
    <t>RBRL11</t>
  </si>
  <si>
    <t>RBRM11</t>
  </si>
  <si>
    <t>RBRP11</t>
  </si>
  <si>
    <t>RBRR11</t>
  </si>
  <si>
    <t>RBRS11</t>
  </si>
  <si>
    <t>RBRX11</t>
  </si>
  <si>
    <t>RBRY11</t>
  </si>
  <si>
    <t>RBTS11</t>
  </si>
  <si>
    <t>RBVA11</t>
  </si>
  <si>
    <t>RBVO11</t>
  </si>
  <si>
    <t>RCFF11</t>
  </si>
  <si>
    <t>RCRB11</t>
  </si>
  <si>
    <t>RCRI11</t>
  </si>
  <si>
    <t>RDES11</t>
  </si>
  <si>
    <t>RDPD11</t>
  </si>
  <si>
    <t>RECD11</t>
  </si>
  <si>
    <t>RECM11</t>
  </si>
  <si>
    <t>RECR11</t>
  </si>
  <si>
    <t>RECT11</t>
  </si>
  <si>
    <t>RECX11</t>
  </si>
  <si>
    <t>REIT11</t>
  </si>
  <si>
    <t>RELG11</t>
  </si>
  <si>
    <t>RENV11</t>
  </si>
  <si>
    <t>RFOF11</t>
  </si>
  <si>
    <t>RINV11</t>
  </si>
  <si>
    <t>RMAI11</t>
  </si>
  <si>
    <t>RNDP11</t>
  </si>
  <si>
    <t>RNGO11</t>
  </si>
  <si>
    <t>ROOF11</t>
  </si>
  <si>
    <t>RPRI11</t>
  </si>
  <si>
    <t>RRCI11</t>
  </si>
  <si>
    <t>RSPD11</t>
  </si>
  <si>
    <t>RURA11</t>
  </si>
  <si>
    <t>RVBI11</t>
  </si>
  <si>
    <t>RZAG11</t>
  </si>
  <si>
    <t>RZAK11</t>
  </si>
  <si>
    <t>RZAT11</t>
  </si>
  <si>
    <t>RZDM11</t>
  </si>
  <si>
    <t>RZEO11</t>
  </si>
  <si>
    <t>RZLC11</t>
  </si>
  <si>
    <t>RZTR11</t>
  </si>
  <si>
    <t>RZZR11</t>
  </si>
  <si>
    <t>RZZV11</t>
  </si>
  <si>
    <t>SADI11</t>
  </si>
  <si>
    <t>SAIC11</t>
  </si>
  <si>
    <t>SAPI11</t>
  </si>
  <si>
    <t>SARE11</t>
  </si>
  <si>
    <t>SCPF11</t>
  </si>
  <si>
    <t>SDIL11</t>
  </si>
  <si>
    <t>SDIP11</t>
  </si>
  <si>
    <t>SEED11</t>
  </si>
  <si>
    <t>SEQR11</t>
  </si>
  <si>
    <t>SHDP11B</t>
  </si>
  <si>
    <t>SHOP11</t>
  </si>
  <si>
    <t>SHPH11</t>
  </si>
  <si>
    <t>SHPP11</t>
  </si>
  <si>
    <t>SIGR11</t>
  </si>
  <si>
    <t>SJAU11</t>
  </si>
  <si>
    <t>SMRE11</t>
  </si>
  <si>
    <t>SNAG11</t>
  </si>
  <si>
    <t>SNCI11</t>
  </si>
  <si>
    <t>SNCR11</t>
  </si>
  <si>
    <t>SNEL11</t>
  </si>
  <si>
    <t>SNFF11</t>
  </si>
  <si>
    <t>SNFZ11</t>
  </si>
  <si>
    <t>SNLG11</t>
  </si>
  <si>
    <t>SNME11</t>
  </si>
  <si>
    <t>SOFF11</t>
  </si>
  <si>
    <t>SOLR11</t>
  </si>
  <si>
    <t>SPDE11</t>
  </si>
  <si>
    <t>SPMO11</t>
  </si>
  <si>
    <t>SPTW11</t>
  </si>
  <si>
    <t>SPXS11</t>
  </si>
  <si>
    <t>SRVD11</t>
  </si>
  <si>
    <t>STRX11</t>
  </si>
  <si>
    <t>TBOF11</t>
  </si>
  <si>
    <t>TELM11</t>
  </si>
  <si>
    <t>TEPP11</t>
  </si>
  <si>
    <t>TGAR11</t>
  </si>
  <si>
    <t>THRA11</t>
  </si>
  <si>
    <t>TJKB11</t>
  </si>
  <si>
    <t>TMPS11</t>
  </si>
  <si>
    <t>TOPP11</t>
  </si>
  <si>
    <t>TORD11</t>
  </si>
  <si>
    <t>TOUR11</t>
  </si>
  <si>
    <t>TRBL11</t>
  </si>
  <si>
    <t>TRNT11</t>
  </si>
  <si>
    <t>TRXB11</t>
  </si>
  <si>
    <t>TRXF11</t>
  </si>
  <si>
    <t>TRXL11</t>
  </si>
  <si>
    <t>TRXY11</t>
  </si>
  <si>
    <t>TSER11</t>
  </si>
  <si>
    <t>TSNC11</t>
  </si>
  <si>
    <t>TVRI11</t>
  </si>
  <si>
    <t>UBSR11</t>
  </si>
  <si>
    <t>URHF11</t>
  </si>
  <si>
    <t>URPR11</t>
  </si>
  <si>
    <t>VCJR11</t>
  </si>
  <si>
    <t>VCRA11</t>
  </si>
  <si>
    <t>VCRI11</t>
  </si>
  <si>
    <t>VCRR11</t>
  </si>
  <si>
    <t>VERE11</t>
  </si>
  <si>
    <t>VGHF11</t>
  </si>
  <si>
    <t>VGIA11</t>
  </si>
  <si>
    <t>VGII11</t>
  </si>
  <si>
    <t>VGIP11</t>
  </si>
  <si>
    <t>VGIR11</t>
  </si>
  <si>
    <t>VGRI11</t>
  </si>
  <si>
    <t>VHFA11</t>
  </si>
  <si>
    <t>VIFI11</t>
  </si>
  <si>
    <t>VILG11</t>
  </si>
  <si>
    <t>VINO11</t>
  </si>
  <si>
    <t>VISC11</t>
  </si>
  <si>
    <t>VIUR11</t>
  </si>
  <si>
    <t>VJFD11</t>
  </si>
  <si>
    <t>VLOL11</t>
  </si>
  <si>
    <t>VOTS11</t>
  </si>
  <si>
    <t>VPSI11</t>
  </si>
  <si>
    <t>VRTA11</t>
  </si>
  <si>
    <t>VRTM11</t>
  </si>
  <si>
    <t>VSEC11</t>
  </si>
  <si>
    <t>VSHO11</t>
  </si>
  <si>
    <t>VSLH11</t>
  </si>
  <si>
    <t>VTLT11</t>
  </si>
  <si>
    <t>VTPL11</t>
  </si>
  <si>
    <t>VVCR11</t>
  </si>
  <si>
    <t>VVMR11</t>
  </si>
  <si>
    <t>VVPR11</t>
  </si>
  <si>
    <t>VVRI11</t>
  </si>
  <si>
    <t>VXXV11</t>
  </si>
  <si>
    <t>WHGR11</t>
  </si>
  <si>
    <t>WPLZ11</t>
  </si>
  <si>
    <t>WSEC11</t>
  </si>
  <si>
    <t>WTSP11</t>
  </si>
  <si>
    <t>XPCA11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</si>
  <si>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</si>
  <si>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</si>
  <si>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</si>
  <si>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</si>
  <si>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</si>
  <si>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</si>
  <si>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</si>
  <si>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</si>
  <si>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XTED11</t>
  </si>
  <si>
    <t>YCHY11</t>
  </si>
  <si>
    <t>YUFI11</t>
  </si>
  <si>
    <t>ZAGH11</t>
  </si>
  <si>
    <t>ZAVC11</t>
  </si>
  <si>
    <t>ZAVI11</t>
  </si>
  <si>
    <t>ZIFI11</t>
  </si>
  <si>
    <t>projecao % dividendo mês</t>
  </si>
  <si>
    <t>projecao $ dividendo mês</t>
  </si>
  <si>
    <t>qtd FII comprar</t>
  </si>
  <si>
    <t>valor montante</t>
  </si>
  <si>
    <t>dividendo pretentido</t>
  </si>
  <si>
    <t>Column1</t>
  </si>
  <si>
    <t>Column2</t>
  </si>
  <si>
    <t> Um "título" negociado na bolsa de valores (uma ação de empresa ou uma cota de um fundo imobiliário).</t>
  </si>
  <si>
    <t xml:space="preserve"> O setor ou área de atuação de uma empresa ou fundo (ex.: shoppings, hospitais, tijolo, papel).</t>
  </si>
  <si>
    <t>O preço de uma unidade do "papel" no mercado no momento.</t>
  </si>
  <si>
    <t>Mede o retorno do investimento com base no lucro operacional real do fundo (FFO). É um indicador mais preciso para fundos imobiliários que o Dividend Yield.</t>
  </si>
  <si>
    <t>O retorno do investimento com base nos dividendos ou distribuições de rendimento já pagos no passado.</t>
  </si>
  <si>
    <t>(Preço sobre Valor Patrimonial): Compara o preço de mercado do papel com seu valor patrimonial líquido. P/VP &lt; 1 pode indicar que está "barato".</t>
  </si>
  <si>
    <t>O valor total da empresa ou fundo, calculado pela cotação multiplicada pelo número total de papéis.</t>
  </si>
  <si>
    <t>Facilidade de comprar ou vender o papel sem afetar muito seu preço. Geralmente medida pelo volume financeiro negociado.</t>
  </si>
  <si>
    <t>Número total de propriedades no portfólio de um fundo imobiliário.</t>
  </si>
  <si>
    <t>O valor de mercado de um metro quadrado de um imóvel ou de um portfólio.</t>
  </si>
  <si>
    <t>O valor do aluguel cobrado por metro quadrado de um imóvel.</t>
  </si>
  <si>
    <t>(Taxa de Capitalização): Mede o retorno potencial de um imóvel, comparando seu rendimento líquido anual com seu valor de mercado. Usado para avaliar a qualidade do negócio.</t>
  </si>
  <si>
    <t xml:space="preserve"> A porcentagem de área total disponível para aluguel que está desocupada em um portfólio.</t>
  </si>
  <si>
    <t>Estimativa do rendimento em porcentagem que o papel deve pagar no próximo mês.</t>
  </si>
  <si>
    <t>Estimativa do valor em reais (R$) que o papel deve pagar por cota no próximo mês.</t>
  </si>
  <si>
    <t>"numero magico" Quantidade de ações que ao comprar os dividendos sejam maior que o valor de uma cotação (ou seja se pagem)</t>
  </si>
  <si>
    <t>Valor pago ao multiplicar a quantidade a cima pela cota de cada ffi</t>
  </si>
  <si>
    <t>Coluna</t>
  </si>
  <si>
    <t>Descrição</t>
  </si>
  <si>
    <t>PCIP11</t>
  </si>
  <si>
    <t>FFO x Dividend</t>
  </si>
  <si>
    <t>o valor que pretendemos receber em dividend o maior ou igual ao preço do 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</si>
</sst>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10" fontId="2" fillId="2" borderId="0" xfId="2" applyNumberFormat="1" applyFont="1" applyFill="1"/>
    <xf numFmtId="44" fontId="2" fillId="2" borderId="0" xfId="1" applyFont="1" applyFill="1"/>
    <xf numFmtId="0" fontId="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4" fillId="0" borderId="4" xfId="0" applyFont="1" applyBorder="1"/>
    <xf numFmtId="0" fontId="3" fillId="0" borderId="3" xfId="0" applyFont="1" applyBorder="1"/>
    <xf numFmtId="0" fontId="4" fillId="0" borderId="3" xfId="0" applyFont="1" applyBorder="1"/>
    <xf numFmtId="44" fontId="3" fillId="0" borderId="3" xfId="1" applyFont="1" applyBorder="1"/>
    <xf numFmtId="10" fontId="5" fillId="2" borderId="3" xfId="2" applyNumberFormat="1" applyFont="1" applyFill="1" applyBorder="1"/>
    <xf numFmtId="44" fontId="5" fillId="2" borderId="3" xfId="1" applyFont="1" applyFill="1" applyBorder="1"/>
    <xf numFmtId="0" fontId="5" fillId="2" borderId="3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F0D7801-624D-4AF6-937D-D70E7D8318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28E4F-FA0F-460F-AACF-008A4001AD05}" name="pub_output_csv" displayName="pub_output_csv" ref="A1:B531" tableType="queryTable" totalsRowShown="0">
  <autoFilter ref="A1:B531" xr:uid="{BEA28E4F-FA0F-460F-AACF-008A4001AD05}"/>
  <tableColumns count="2">
    <tableColumn id="3" xr3:uid="{05765BE8-1278-426E-940F-966B4EA4C09B}" uniqueName="3" name="Column1" queryTableFieldId="1" dataDxfId="0"/>
    <tableColumn id="2" xr3:uid="{6A59EDAA-B9A1-4967-B10F-EC9EAAD784E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8634-3C44-4E55-82FB-5EBA1C26B064}">
  <dimension ref="A1:S531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4.4" x14ac:dyDescent="0.3"/>
  <cols>
    <col min="2" max="2" width="16.33203125" bestFit="1" customWidth="1"/>
    <col min="3" max="3" width="12.88671875" style="5" bestFit="1" customWidth="1"/>
    <col min="4" max="4" width="10.6640625" bestFit="1" customWidth="1"/>
    <col min="5" max="5" width="14.5546875" bestFit="1" customWidth="1"/>
    <col min="6" max="6" width="7.109375" bestFit="1" customWidth="1"/>
    <col min="7" max="7" width="17.88671875" bestFit="1" customWidth="1"/>
    <col min="8" max="8" width="10.109375" bestFit="1" customWidth="1"/>
    <col min="9" max="9" width="15.44140625" bestFit="1" customWidth="1"/>
    <col min="10" max="10" width="13.44140625" bestFit="1" customWidth="1"/>
    <col min="11" max="11" width="15.44140625" bestFit="1" customWidth="1"/>
    <col min="12" max="12" width="10.5546875" bestFit="1" customWidth="1"/>
    <col min="13" max="13" width="16.21875" bestFit="1" customWidth="1"/>
    <col min="14" max="14" width="25.6640625" style="4" bestFit="1" customWidth="1"/>
    <col min="15" max="15" width="26.5546875" style="5" bestFit="1" customWidth="1"/>
    <col min="16" max="16" width="16.21875" bestFit="1" customWidth="1"/>
    <col min="17" max="17" width="16.33203125" bestFit="1" customWidth="1"/>
    <col min="18" max="18" width="21.21875" bestFit="1" customWidth="1"/>
    <col min="19" max="19" width="13.44140625" bestFit="1" customWidth="1"/>
  </cols>
  <sheetData>
    <row r="1" spans="1:19" x14ac:dyDescent="0.3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554</v>
      </c>
      <c r="O1" s="8" t="s">
        <v>555</v>
      </c>
      <c r="P1" s="9" t="s">
        <v>556</v>
      </c>
      <c r="Q1" s="9" t="s">
        <v>557</v>
      </c>
      <c r="R1" s="9" t="s">
        <v>558</v>
      </c>
      <c r="S1" s="9" t="s">
        <v>581</v>
      </c>
    </row>
    <row r="2" spans="1:19" x14ac:dyDescent="0.3">
      <c r="A2" t="s">
        <v>231</v>
      </c>
      <c r="B2" t="s">
        <v>28</v>
      </c>
      <c r="C2" s="5">
        <f>VLOOKUP(A2,Dim!A:B,2,0)</f>
        <v>28.7</v>
      </c>
      <c r="D2" s="1">
        <v>-0.01</v>
      </c>
      <c r="E2" s="1">
        <v>0</v>
      </c>
      <c r="F2">
        <v>0.5</v>
      </c>
      <c r="G2" s="2">
        <v>108457000</v>
      </c>
      <c r="H2" s="2">
        <v>727667</v>
      </c>
      <c r="I2">
        <v>3</v>
      </c>
      <c r="J2" s="3">
        <v>1267.8900000000001</v>
      </c>
      <c r="K2">
        <v>413.66</v>
      </c>
      <c r="L2" s="1">
        <v>0.32629999999999998</v>
      </c>
      <c r="M2" s="1">
        <v>0.49220000000000003</v>
      </c>
      <c r="N2" s="4">
        <f>E2/12</f>
        <v>0</v>
      </c>
      <c r="O2" s="5">
        <f>N2*C2</f>
        <v>0</v>
      </c>
      <c r="P2" t="e">
        <f>ROUNDUP((C2/O2),0)+1</f>
        <v>#DIV/0!</v>
      </c>
      <c r="Q2" s="6" t="e">
        <f>P2*C2</f>
        <v>#DIV/0!</v>
      </c>
      <c r="R2" s="6" t="e">
        <f>P2*O2</f>
        <v>#DIV/0!</v>
      </c>
      <c r="S2" t="str">
        <f>IF(D2&gt;E2,"Bom",IF(D2=E2,"netro","Alerta"))</f>
        <v>Alerta</v>
      </c>
    </row>
    <row r="3" spans="1:19" x14ac:dyDescent="0.3">
      <c r="A3" t="s">
        <v>15</v>
      </c>
      <c r="B3" t="s">
        <v>16</v>
      </c>
      <c r="C3" s="5">
        <f>VLOOKUP(A3,Dim!A:B,2,0)</f>
        <v>76.5</v>
      </c>
      <c r="D3" s="1">
        <v>0.1037</v>
      </c>
      <c r="E3" s="1">
        <v>9.6500000000000002E-2</v>
      </c>
      <c r="F3">
        <v>0.71</v>
      </c>
      <c r="G3" s="2">
        <v>360245000</v>
      </c>
      <c r="H3" s="2">
        <v>78993</v>
      </c>
      <c r="I3">
        <v>1</v>
      </c>
      <c r="J3" s="3">
        <v>5054.13</v>
      </c>
      <c r="K3">
        <v>655.94</v>
      </c>
      <c r="L3" s="1">
        <v>0.1298</v>
      </c>
      <c r="M3" s="1">
        <v>2.6800000000000001E-2</v>
      </c>
      <c r="N3" s="4">
        <f>E3/12</f>
        <v>8.0416666666666674E-3</v>
      </c>
      <c r="O3" s="5">
        <f>N3*C3</f>
        <v>0.61518750000000011</v>
      </c>
      <c r="P3">
        <f>ROUNDUP((C3/O3),0)+1</f>
        <v>126</v>
      </c>
      <c r="Q3" s="6">
        <f>P3*C3</f>
        <v>9639</v>
      </c>
      <c r="R3" s="6">
        <f>P3*O3</f>
        <v>77.513625000000019</v>
      </c>
      <c r="S3" t="str">
        <f t="shared" ref="S3:S66" si="0">IF(D3&gt;E3,"Bom",IF(D3=E3,"netro","Alerta"))</f>
        <v>Bom</v>
      </c>
    </row>
    <row r="4" spans="1:19" x14ac:dyDescent="0.3">
      <c r="A4" t="s">
        <v>102</v>
      </c>
      <c r="B4" t="s">
        <v>28</v>
      </c>
      <c r="C4" s="5">
        <f>VLOOKUP(A4,Dim!A:B,2,0)</f>
        <v>25.99</v>
      </c>
      <c r="D4" s="1">
        <v>3.4200000000000001E-2</v>
      </c>
      <c r="E4" s="1">
        <v>4.2099999999999999E-2</v>
      </c>
      <c r="F4">
        <v>0.38</v>
      </c>
      <c r="G4" s="2">
        <v>36775800</v>
      </c>
      <c r="H4" s="2">
        <v>6779</v>
      </c>
      <c r="I4">
        <v>1</v>
      </c>
      <c r="J4" s="3">
        <v>2242.35</v>
      </c>
      <c r="K4">
        <v>310.39</v>
      </c>
      <c r="L4" s="1">
        <v>0.1384</v>
      </c>
      <c r="M4" s="1">
        <v>0.41599999999999998</v>
      </c>
      <c r="N4" s="4">
        <f>E4/12</f>
        <v>3.5083333333333334E-3</v>
      </c>
      <c r="O4" s="5">
        <f>N4*C4</f>
        <v>9.118158333333333E-2</v>
      </c>
      <c r="P4">
        <f>ROUNDUP((C4/O4),0)+1</f>
        <v>287</v>
      </c>
      <c r="Q4" s="6">
        <f>P4*C4</f>
        <v>7459.1299999999992</v>
      </c>
      <c r="R4" s="6">
        <f>P4*O4</f>
        <v>26.169114416666666</v>
      </c>
      <c r="S4" t="str">
        <f t="shared" si="0"/>
        <v>Alerta</v>
      </c>
    </row>
    <row r="5" spans="1:19" x14ac:dyDescent="0.3">
      <c r="A5" t="s">
        <v>136</v>
      </c>
      <c r="B5" t="s">
        <v>19</v>
      </c>
      <c r="C5" s="5">
        <f>VLOOKUP(A5,Dim!A:B,2,0)</f>
        <v>25.32</v>
      </c>
      <c r="D5" s="1">
        <v>0.20119999999999999</v>
      </c>
      <c r="E5" s="1">
        <v>0.19259999999999999</v>
      </c>
      <c r="F5">
        <v>0.26</v>
      </c>
      <c r="G5" s="2">
        <v>355617000</v>
      </c>
      <c r="H5" s="2">
        <v>688046</v>
      </c>
      <c r="I5">
        <v>0</v>
      </c>
      <c r="J5">
        <v>0</v>
      </c>
      <c r="K5">
        <v>0</v>
      </c>
      <c r="L5" s="1">
        <v>0</v>
      </c>
      <c r="M5" s="1">
        <v>0</v>
      </c>
      <c r="N5" s="4">
        <f>E5/12</f>
        <v>1.6049999999999998E-2</v>
      </c>
      <c r="O5" s="5">
        <f>N5*C5</f>
        <v>0.40638599999999997</v>
      </c>
      <c r="P5">
        <f>ROUNDUP((C5/O5),0)+1</f>
        <v>64</v>
      </c>
      <c r="Q5" s="6">
        <f>P5*C5</f>
        <v>1620.48</v>
      </c>
      <c r="R5" s="6">
        <f>P5*O5</f>
        <v>26.008703999999998</v>
      </c>
      <c r="S5" t="str">
        <f>IF(D5&gt;E5,"Bom",IF(D5=E5,"netro","Alerta"))</f>
        <v>Bom</v>
      </c>
    </row>
    <row r="6" spans="1:19" x14ac:dyDescent="0.3">
      <c r="A6" t="s">
        <v>521</v>
      </c>
      <c r="B6" t="s">
        <v>16</v>
      </c>
      <c r="C6" s="5">
        <f>VLOOKUP(A6,Dim!A:B,2,0)</f>
        <v>22.57</v>
      </c>
      <c r="D6" s="1">
        <v>0.1229</v>
      </c>
      <c r="E6" s="1">
        <v>0.1163</v>
      </c>
      <c r="F6">
        <v>0.73</v>
      </c>
      <c r="G6" s="2">
        <v>182183000</v>
      </c>
      <c r="H6">
        <v>1</v>
      </c>
      <c r="I6">
        <v>16</v>
      </c>
      <c r="J6" s="3">
        <v>1481.25</v>
      </c>
      <c r="K6">
        <v>185.68</v>
      </c>
      <c r="L6" s="1">
        <v>0.12540000000000001</v>
      </c>
      <c r="M6" s="1">
        <v>0</v>
      </c>
      <c r="N6" s="4">
        <f>E6/12</f>
        <v>9.6916666666666661E-3</v>
      </c>
      <c r="O6" s="5">
        <f>N6*C6</f>
        <v>0.21874091666666665</v>
      </c>
      <c r="P6">
        <f>ROUNDUP((C6/O6),0)+1</f>
        <v>105</v>
      </c>
      <c r="Q6" s="6">
        <f>P6*C6</f>
        <v>2369.85</v>
      </c>
      <c r="R6" s="6">
        <f>P6*O6</f>
        <v>22.967796249999999</v>
      </c>
      <c r="S6" t="str">
        <f>IF(D6&gt;E6,"Bom",IF(D6=E6,"netro","Alerta"))</f>
        <v>Bom</v>
      </c>
    </row>
    <row r="7" spans="1:19" x14ac:dyDescent="0.3">
      <c r="A7" t="s">
        <v>21</v>
      </c>
      <c r="B7" t="s">
        <v>14</v>
      </c>
      <c r="C7" s="5">
        <f>VLOOKUP(A7,Dim!A:B,2,0)</f>
        <v>93.69</v>
      </c>
      <c r="D7" s="1">
        <v>0.12330000000000001</v>
      </c>
      <c r="E7" s="1">
        <v>0.12559999999999999</v>
      </c>
      <c r="F7">
        <v>1</v>
      </c>
      <c r="G7" s="2">
        <v>426816000</v>
      </c>
      <c r="H7" s="2">
        <v>708057</v>
      </c>
      <c r="I7">
        <v>0</v>
      </c>
      <c r="J7">
        <v>0</v>
      </c>
      <c r="K7">
        <v>0</v>
      </c>
      <c r="L7" s="1">
        <v>0</v>
      </c>
      <c r="M7" s="1">
        <v>0</v>
      </c>
      <c r="N7" s="4">
        <f>E7/12</f>
        <v>1.0466666666666666E-2</v>
      </c>
      <c r="O7" s="5">
        <f>N7*C7</f>
        <v>0.98062199999999988</v>
      </c>
      <c r="P7">
        <f>ROUNDUP((C7/O7),0)+1</f>
        <v>97</v>
      </c>
      <c r="Q7" s="6">
        <f>P7*C7</f>
        <v>9087.93</v>
      </c>
      <c r="R7" s="6">
        <f>P7*O7</f>
        <v>95.120333999999986</v>
      </c>
      <c r="S7" t="str">
        <f>IF(D7&gt;E7,"Bom",IF(D7=E7,"netro","Alerta"))</f>
        <v>Alerta</v>
      </c>
    </row>
    <row r="8" spans="1:19" x14ac:dyDescent="0.3">
      <c r="A8" t="s">
        <v>214</v>
      </c>
      <c r="B8" t="s">
        <v>19</v>
      </c>
      <c r="C8" s="5">
        <f>VLOOKUP(A8,Dim!A:B,2,0)</f>
        <v>22</v>
      </c>
      <c r="D8" s="1">
        <v>0.19489999999999999</v>
      </c>
      <c r="E8" s="1">
        <v>0.18970000000000001</v>
      </c>
      <c r="F8">
        <v>0.21</v>
      </c>
      <c r="G8" s="2">
        <v>485852000</v>
      </c>
      <c r="H8" s="2">
        <v>793051</v>
      </c>
      <c r="I8">
        <v>0</v>
      </c>
      <c r="J8">
        <v>0</v>
      </c>
      <c r="K8">
        <v>0</v>
      </c>
      <c r="L8" s="1">
        <v>0</v>
      </c>
      <c r="M8" s="1">
        <v>0</v>
      </c>
      <c r="N8" s="4">
        <f>E8/12</f>
        <v>1.5808333333333334E-2</v>
      </c>
      <c r="O8" s="5">
        <f>N8*C8</f>
        <v>0.34778333333333333</v>
      </c>
      <c r="P8">
        <f>ROUNDUP((C8/O8),0)+1</f>
        <v>65</v>
      </c>
      <c r="Q8" s="6">
        <f>P8*C8</f>
        <v>1430</v>
      </c>
      <c r="R8" s="6">
        <f>P8*O8</f>
        <v>22.605916666666666</v>
      </c>
      <c r="S8" t="str">
        <f>IF(D8&gt;E8,"Bom",IF(D8=E8,"netro","Alerta"))</f>
        <v>Bom</v>
      </c>
    </row>
    <row r="9" spans="1:19" x14ac:dyDescent="0.3">
      <c r="A9" t="s">
        <v>173</v>
      </c>
      <c r="B9" t="s">
        <v>16</v>
      </c>
      <c r="C9" s="5">
        <f>VLOOKUP(A9,Dim!A:B,2,0)</f>
        <v>20.23</v>
      </c>
      <c r="D9" s="1">
        <v>8.9300000000000004E-2</v>
      </c>
      <c r="E9" s="1">
        <v>8.8200000000000001E-2</v>
      </c>
      <c r="F9">
        <v>1</v>
      </c>
      <c r="G9" s="2">
        <v>149898000</v>
      </c>
      <c r="H9" s="2">
        <v>23221</v>
      </c>
      <c r="I9">
        <v>1</v>
      </c>
      <c r="J9" s="3">
        <v>2954.17</v>
      </c>
      <c r="K9">
        <v>284.12</v>
      </c>
      <c r="L9" s="1">
        <v>9.6199999999999994E-2</v>
      </c>
      <c r="M9" s="1">
        <v>1.5599999999999999E-2</v>
      </c>
      <c r="N9" s="4">
        <f>E9/12</f>
        <v>7.3499999999999998E-3</v>
      </c>
      <c r="O9" s="5">
        <f>N9*C9</f>
        <v>0.1486905</v>
      </c>
      <c r="P9">
        <f>ROUNDUP((C9/O9),0)+1</f>
        <v>138</v>
      </c>
      <c r="Q9" s="6">
        <f>P9*C9</f>
        <v>2791.7400000000002</v>
      </c>
      <c r="R9" s="6">
        <f>P9*O9</f>
        <v>20.519289000000001</v>
      </c>
      <c r="S9" t="str">
        <f>IF(D9&gt;E9,"Bom",IF(D9=E9,"netro","Alerta"))</f>
        <v>Bom</v>
      </c>
    </row>
    <row r="10" spans="1:19" x14ac:dyDescent="0.3">
      <c r="A10" t="s">
        <v>219</v>
      </c>
      <c r="B10" t="s">
        <v>16</v>
      </c>
      <c r="C10" s="5">
        <f>VLOOKUP(A10,Dim!A:B,2,0)</f>
        <v>19.98</v>
      </c>
      <c r="D10" s="1">
        <v>7.7899999999999997E-2</v>
      </c>
      <c r="E10" s="1">
        <v>9.3799999999999994E-2</v>
      </c>
      <c r="F10">
        <v>0.92</v>
      </c>
      <c r="G10" s="2">
        <v>2580080000</v>
      </c>
      <c r="H10" s="2">
        <v>2308060</v>
      </c>
      <c r="I10">
        <v>18</v>
      </c>
      <c r="J10" s="3">
        <v>4006.79</v>
      </c>
      <c r="K10">
        <v>381.45</v>
      </c>
      <c r="L10" s="1">
        <v>9.5200000000000007E-2</v>
      </c>
      <c r="M10" s="1">
        <v>4.4600000000000001E-2</v>
      </c>
      <c r="N10" s="4">
        <f>E10/12</f>
        <v>7.8166666666666662E-3</v>
      </c>
      <c r="O10" s="5">
        <f>N10*C10</f>
        <v>0.15617699999999998</v>
      </c>
      <c r="P10">
        <f>ROUNDUP((C10/O10),0)+1</f>
        <v>129</v>
      </c>
      <c r="Q10" s="6">
        <f>P10*C10</f>
        <v>2577.42</v>
      </c>
      <c r="R10" s="6">
        <f>P10*O10</f>
        <v>20.146832999999997</v>
      </c>
      <c r="S10" t="str">
        <f>IF(D10&gt;E10,"Bom",IF(D10=E10,"netro","Alerta"))</f>
        <v>Alerta</v>
      </c>
    </row>
    <row r="11" spans="1:19" x14ac:dyDescent="0.3">
      <c r="A11" t="s">
        <v>27</v>
      </c>
      <c r="B11" t="s">
        <v>28</v>
      </c>
      <c r="C11" s="5">
        <f>VLOOKUP(A11,Dim!A:B,2,0)</f>
        <v>51.7</v>
      </c>
      <c r="D11" s="1">
        <v>0.13569999999999999</v>
      </c>
      <c r="E11" s="1">
        <v>0.1002</v>
      </c>
      <c r="F11">
        <v>0.65</v>
      </c>
      <c r="G11" s="2">
        <v>249452000</v>
      </c>
      <c r="H11" s="2">
        <v>392694</v>
      </c>
      <c r="I11">
        <v>2</v>
      </c>
      <c r="J11" s="3">
        <v>9954.65</v>
      </c>
      <c r="K11" s="3">
        <v>2136.25</v>
      </c>
      <c r="L11" s="1">
        <v>0.21460000000000001</v>
      </c>
      <c r="M11" s="1">
        <v>0</v>
      </c>
      <c r="N11" s="4">
        <f>E11/12</f>
        <v>8.3499999999999998E-3</v>
      </c>
      <c r="O11" s="5">
        <f>N11*C11</f>
        <v>0.431695</v>
      </c>
      <c r="P11">
        <f>ROUNDUP((C11/O11),0)+1</f>
        <v>121</v>
      </c>
      <c r="Q11" s="6">
        <f>P11*C11</f>
        <v>6255.7000000000007</v>
      </c>
      <c r="R11" s="6">
        <f>P11*O11</f>
        <v>52.235095000000001</v>
      </c>
      <c r="S11" t="str">
        <f>IF(D11&gt;E11,"Bom",IF(D11=E11,"netro","Alerta"))</f>
        <v>Bom</v>
      </c>
    </row>
    <row r="12" spans="1:19" x14ac:dyDescent="0.3">
      <c r="A12" t="s">
        <v>327</v>
      </c>
      <c r="B12" t="s">
        <v>91</v>
      </c>
      <c r="C12" s="5">
        <f>VLOOKUP(A12,Dim!A:B,2,0)</f>
        <v>15.87</v>
      </c>
      <c r="D12" s="1">
        <v>-5.4800000000000001E-2</v>
      </c>
      <c r="E12" s="1">
        <v>0</v>
      </c>
      <c r="F12">
        <v>0.68</v>
      </c>
      <c r="G12" s="2">
        <v>20849800</v>
      </c>
      <c r="H12" s="2">
        <v>77353</v>
      </c>
      <c r="I12">
        <v>1</v>
      </c>
      <c r="J12">
        <v>0</v>
      </c>
      <c r="K12">
        <v>203.68</v>
      </c>
      <c r="L12" s="1">
        <v>0</v>
      </c>
      <c r="M12" s="1">
        <v>0</v>
      </c>
      <c r="N12" s="4">
        <f>E12/12</f>
        <v>0</v>
      </c>
      <c r="O12" s="5">
        <f>N12*C12</f>
        <v>0</v>
      </c>
      <c r="P12" t="e">
        <f>ROUNDUP((C12/O12),0)+1</f>
        <v>#DIV/0!</v>
      </c>
      <c r="Q12" s="6" t="e">
        <f>P12*C12</f>
        <v>#DIV/0!</v>
      </c>
      <c r="R12" s="6" t="e">
        <f>P12*O12</f>
        <v>#DIV/0!</v>
      </c>
      <c r="S12" t="str">
        <f>IF(D12&gt;E12,"Bom",IF(D12=E12,"netro","Alerta"))</f>
        <v>Alerta</v>
      </c>
    </row>
    <row r="13" spans="1:19" x14ac:dyDescent="0.3">
      <c r="A13" t="s">
        <v>30</v>
      </c>
      <c r="B13" t="s">
        <v>28</v>
      </c>
      <c r="C13" s="5">
        <f>VLOOKUP(A13,Dim!A:B,2,0)</f>
        <v>600</v>
      </c>
      <c r="D13" s="1">
        <v>6.88E-2</v>
      </c>
      <c r="E13" s="1">
        <v>8.1500000000000003E-2</v>
      </c>
      <c r="F13">
        <v>0.28999999999999998</v>
      </c>
      <c r="G13" s="2">
        <v>66706200</v>
      </c>
      <c r="H13" s="2">
        <v>14534</v>
      </c>
      <c r="I13">
        <v>1</v>
      </c>
      <c r="J13" s="3">
        <v>1454.59</v>
      </c>
      <c r="K13">
        <v>228.97</v>
      </c>
      <c r="L13" s="1">
        <v>0.15740000000000001</v>
      </c>
      <c r="M13" s="1">
        <v>0.91900000000000004</v>
      </c>
      <c r="N13" s="4">
        <f>E13/12</f>
        <v>6.7916666666666672E-3</v>
      </c>
      <c r="O13" s="5">
        <f>N13*C13</f>
        <v>4.0750000000000002</v>
      </c>
      <c r="P13">
        <f>ROUNDUP((C13/O13),0)+1</f>
        <v>149</v>
      </c>
      <c r="Q13" s="6">
        <f>P13*C13</f>
        <v>89400</v>
      </c>
      <c r="R13" s="6">
        <f>P13*O13</f>
        <v>607.17500000000007</v>
      </c>
      <c r="S13" t="str">
        <f>IF(D13&gt;E13,"Bom",IF(D13=E13,"netro","Alerta"))</f>
        <v>Alerta</v>
      </c>
    </row>
    <row r="14" spans="1:19" x14ac:dyDescent="0.3">
      <c r="A14" t="s">
        <v>145</v>
      </c>
      <c r="B14" t="s">
        <v>14</v>
      </c>
      <c r="C14" s="5">
        <f>VLOOKUP(A14,Dim!A:B,2,0)</f>
        <v>15</v>
      </c>
      <c r="D14" s="1">
        <v>1.6500000000000001E-2</v>
      </c>
      <c r="E14" s="1">
        <v>4.9399999999999999E-2</v>
      </c>
      <c r="F14">
        <v>0.32</v>
      </c>
      <c r="G14" s="2">
        <v>57180800</v>
      </c>
      <c r="H14" s="2">
        <v>15151</v>
      </c>
      <c r="I14">
        <v>1</v>
      </c>
      <c r="J14" s="3">
        <v>2281.48</v>
      </c>
      <c r="K14">
        <v>294.94</v>
      </c>
      <c r="L14" s="1">
        <v>0.1293</v>
      </c>
      <c r="M14" s="1">
        <v>0.23549999999999999</v>
      </c>
      <c r="N14" s="4">
        <f>E14/12</f>
        <v>4.1166666666666669E-3</v>
      </c>
      <c r="O14" s="5">
        <f>N14*C14</f>
        <v>6.1750000000000006E-2</v>
      </c>
      <c r="P14">
        <f>ROUNDUP((C14/O14),0)+1</f>
        <v>244</v>
      </c>
      <c r="Q14" s="6">
        <f>P14*C14</f>
        <v>3660</v>
      </c>
      <c r="R14" s="6">
        <f>P14*O14</f>
        <v>15.067000000000002</v>
      </c>
      <c r="S14" t="str">
        <f>IF(D14&gt;E14,"Bom",IF(D14=E14,"netro","Alerta"))</f>
        <v>Alerta</v>
      </c>
    </row>
    <row r="15" spans="1:19" x14ac:dyDescent="0.3">
      <c r="A15" t="s">
        <v>133</v>
      </c>
      <c r="B15" t="s">
        <v>16</v>
      </c>
      <c r="C15" s="5">
        <f>VLOOKUP(A15,Dim!A:B,2,0)</f>
        <v>13.36</v>
      </c>
      <c r="D15" s="1">
        <v>7.3000000000000001E-3</v>
      </c>
      <c r="E15" s="1">
        <v>2.92E-2</v>
      </c>
      <c r="F15">
        <v>0.92</v>
      </c>
      <c r="G15" s="2">
        <v>237537000</v>
      </c>
      <c r="H15">
        <v>320</v>
      </c>
      <c r="I15">
        <v>2</v>
      </c>
      <c r="J15" s="3">
        <v>1357.02</v>
      </c>
      <c r="K15">
        <v>174.25</v>
      </c>
      <c r="L15" s="1">
        <v>0.12839999999999999</v>
      </c>
      <c r="M15" s="1">
        <v>2.9000000000000001E-2</v>
      </c>
      <c r="N15" s="4">
        <f>E15/12</f>
        <v>2.4333333333333334E-3</v>
      </c>
      <c r="O15" s="5">
        <f>N15*C15</f>
        <v>3.2509333333333335E-2</v>
      </c>
      <c r="P15">
        <f>ROUNDUP((C15/O15),0)+1</f>
        <v>412</v>
      </c>
      <c r="Q15" s="6">
        <f>P15*C15</f>
        <v>5504.32</v>
      </c>
      <c r="R15" s="6">
        <f>P15*O15</f>
        <v>13.393845333333333</v>
      </c>
      <c r="S15" t="str">
        <f>IF(D15&gt;E15,"Bom",IF(D15=E15,"netro","Alerta"))</f>
        <v>Alerta</v>
      </c>
    </row>
    <row r="16" spans="1:19" x14ac:dyDescent="0.3">
      <c r="A16" t="s">
        <v>116</v>
      </c>
      <c r="B16" t="s">
        <v>47</v>
      </c>
      <c r="C16" s="5">
        <f>VLOOKUP(A16,Dim!A:B,2,0)</f>
        <v>12.3</v>
      </c>
      <c r="D16" s="1">
        <v>2.5000000000000001E-3</v>
      </c>
      <c r="E16" s="1">
        <v>8.3699999999999997E-2</v>
      </c>
      <c r="F16">
        <v>1.1399999999999999</v>
      </c>
      <c r="G16" s="2">
        <v>535573000</v>
      </c>
      <c r="H16" s="2">
        <v>9648610</v>
      </c>
      <c r="I16">
        <v>1</v>
      </c>
      <c r="J16">
        <v>660.31</v>
      </c>
      <c r="K16">
        <v>2.89</v>
      </c>
      <c r="L16" s="1">
        <v>4.4000000000000003E-3</v>
      </c>
      <c r="M16" s="1">
        <v>0</v>
      </c>
      <c r="N16" s="4">
        <f>E16/12</f>
        <v>6.9749999999999994E-3</v>
      </c>
      <c r="O16" s="5">
        <f>N16*C16</f>
        <v>8.5792499999999994E-2</v>
      </c>
      <c r="P16">
        <f>ROUNDUP((C16/O16),0)+1</f>
        <v>145</v>
      </c>
      <c r="Q16" s="6">
        <f>P16*C16</f>
        <v>1783.5</v>
      </c>
      <c r="R16" s="6">
        <f>P16*O16</f>
        <v>12.439912499999998</v>
      </c>
      <c r="S16" t="str">
        <f>IF(D16&gt;E16,"Bom",IF(D16=E16,"netro","Alerta"))</f>
        <v>Alerta</v>
      </c>
    </row>
    <row r="17" spans="1:19" x14ac:dyDescent="0.3">
      <c r="A17" t="s">
        <v>306</v>
      </c>
      <c r="B17" t="s">
        <v>37</v>
      </c>
      <c r="C17" s="5">
        <f>VLOOKUP(A17,Dim!A:B,2,0)</f>
        <v>12.26</v>
      </c>
      <c r="D17" s="1">
        <v>-7.4999999999999997E-3</v>
      </c>
      <c r="E17" s="1">
        <v>0</v>
      </c>
      <c r="F17">
        <v>1.03</v>
      </c>
      <c r="G17" s="2">
        <v>65778400</v>
      </c>
      <c r="H17" s="2">
        <v>69018</v>
      </c>
      <c r="I17">
        <v>2</v>
      </c>
      <c r="J17">
        <v>440.7</v>
      </c>
      <c r="K17">
        <v>0</v>
      </c>
      <c r="L17" s="1">
        <v>0</v>
      </c>
      <c r="M17" s="1">
        <v>0</v>
      </c>
      <c r="N17" s="4">
        <f>E17/12</f>
        <v>0</v>
      </c>
      <c r="O17" s="5">
        <f>N17*C17</f>
        <v>0</v>
      </c>
      <c r="P17" t="e">
        <f>ROUNDUP((C17/O17),0)+1</f>
        <v>#DIV/0!</v>
      </c>
      <c r="Q17" s="6" t="e">
        <f>P17*C17</f>
        <v>#DIV/0!</v>
      </c>
      <c r="R17" s="6" t="e">
        <f>P17*O17</f>
        <v>#DIV/0!</v>
      </c>
      <c r="S17" t="str">
        <f>IF(D17&gt;E17,"Bom",IF(D17=E17,"netro","Alerta"))</f>
        <v>Alerta</v>
      </c>
    </row>
    <row r="18" spans="1:19" x14ac:dyDescent="0.3">
      <c r="A18" t="s">
        <v>35</v>
      </c>
      <c r="B18" t="s">
        <v>16</v>
      </c>
      <c r="C18" s="5">
        <f>VLOOKUP(A18,Dim!A:B,2,0)</f>
        <v>199.58</v>
      </c>
      <c r="D18" s="1">
        <v>5.1200000000000002E-2</v>
      </c>
      <c r="E18" s="1">
        <v>1.7600000000000001E-2</v>
      </c>
      <c r="F18">
        <v>1.74</v>
      </c>
      <c r="G18" s="2">
        <v>5335780000</v>
      </c>
      <c r="H18" s="2">
        <v>8062</v>
      </c>
      <c r="I18">
        <v>7</v>
      </c>
      <c r="J18" s="3">
        <v>17988.8</v>
      </c>
      <c r="K18" s="3">
        <v>1170.46</v>
      </c>
      <c r="L18" s="1">
        <v>6.5100000000000005E-2</v>
      </c>
      <c r="M18" s="1">
        <v>4.3400000000000001E-2</v>
      </c>
      <c r="N18" s="4">
        <f>E18/12</f>
        <v>1.4666666666666667E-3</v>
      </c>
      <c r="O18" s="5">
        <f>N18*C18</f>
        <v>0.29271733333333333</v>
      </c>
      <c r="P18">
        <f>ROUNDUP((C18/O18),0)+1</f>
        <v>683</v>
      </c>
      <c r="Q18" s="6">
        <f>P18*C18</f>
        <v>136313.14000000001</v>
      </c>
      <c r="R18" s="6">
        <f>P18*O18</f>
        <v>199.92593866666667</v>
      </c>
      <c r="S18" t="str">
        <f>IF(D18&gt;E18,"Bom",IF(D18=E18,"netro","Alerta"))</f>
        <v>Bom</v>
      </c>
    </row>
    <row r="19" spans="1:19" x14ac:dyDescent="0.3">
      <c r="A19" t="s">
        <v>345</v>
      </c>
      <c r="B19" t="s">
        <v>106</v>
      </c>
      <c r="C19" s="5">
        <f>VLOOKUP(A19,Dim!A:B,2,0)</f>
        <v>12.25</v>
      </c>
      <c r="D19" s="1">
        <v>0.10929999999999999</v>
      </c>
      <c r="E19" s="1">
        <v>8.4099999999999994E-2</v>
      </c>
      <c r="F19">
        <v>0.74</v>
      </c>
      <c r="G19" s="2">
        <v>508308000</v>
      </c>
      <c r="H19" s="2">
        <v>14096</v>
      </c>
      <c r="I19">
        <v>4</v>
      </c>
      <c r="J19" s="3">
        <v>16466.8</v>
      </c>
      <c r="K19" s="3">
        <v>1874.07</v>
      </c>
      <c r="L19" s="1">
        <v>0.1138</v>
      </c>
      <c r="M19" s="1">
        <v>0</v>
      </c>
      <c r="N19" s="4">
        <f>E19/12</f>
        <v>7.0083333333333326E-3</v>
      </c>
      <c r="O19" s="5">
        <f>N19*C19</f>
        <v>8.5852083333333329E-2</v>
      </c>
      <c r="P19">
        <f>ROUNDUP((C19/O19),0)+1</f>
        <v>144</v>
      </c>
      <c r="Q19" s="6">
        <f>P19*C19</f>
        <v>1764</v>
      </c>
      <c r="R19" s="6">
        <f>P19*O19</f>
        <v>12.3627</v>
      </c>
      <c r="S19" t="str">
        <f>IF(D19&gt;E19,"Bom",IF(D19=E19,"netro","Alerta"))</f>
        <v>Bom</v>
      </c>
    </row>
    <row r="20" spans="1:19" x14ac:dyDescent="0.3">
      <c r="A20" t="s">
        <v>38</v>
      </c>
      <c r="B20" t="s">
        <v>16</v>
      </c>
      <c r="C20" s="5">
        <f>VLOOKUP(A20,Dim!A:B,2,0)</f>
        <v>75</v>
      </c>
      <c r="D20" s="1">
        <v>5.1200000000000002E-2</v>
      </c>
      <c r="E20" s="1">
        <v>5.5500000000000001E-2</v>
      </c>
      <c r="F20">
        <v>0.61</v>
      </c>
      <c r="G20" s="2">
        <v>212186000</v>
      </c>
      <c r="H20" s="2">
        <v>55653</v>
      </c>
      <c r="I20">
        <v>1</v>
      </c>
      <c r="J20" s="3">
        <v>1174.47</v>
      </c>
      <c r="K20">
        <v>157.83000000000001</v>
      </c>
      <c r="L20" s="1">
        <v>0.13439999999999999</v>
      </c>
      <c r="M20" s="1">
        <v>0</v>
      </c>
      <c r="N20" s="4">
        <f>E20/12</f>
        <v>4.6249999999999998E-3</v>
      </c>
      <c r="O20" s="5">
        <f>N20*C20</f>
        <v>0.34687499999999999</v>
      </c>
      <c r="P20">
        <f>ROUNDUP((C20/O20),0)+1</f>
        <v>218</v>
      </c>
      <c r="Q20" s="6">
        <f>P20*C20</f>
        <v>16350</v>
      </c>
      <c r="R20" s="6">
        <f>P20*O20</f>
        <v>75.618749999999991</v>
      </c>
      <c r="S20" t="str">
        <f>IF(D20&gt;E20,"Bom",IF(D20=E20,"netro","Alerta"))</f>
        <v>Alerta</v>
      </c>
    </row>
    <row r="21" spans="1:19" x14ac:dyDescent="0.3">
      <c r="A21" t="s">
        <v>512</v>
      </c>
      <c r="B21" t="s">
        <v>14</v>
      </c>
      <c r="C21" s="5">
        <f>VLOOKUP(A21,Dim!A:B,2,0)</f>
        <v>11</v>
      </c>
      <c r="D21" s="1">
        <v>0.13200000000000001</v>
      </c>
      <c r="E21" s="1">
        <v>8.2199999999999995E-2</v>
      </c>
      <c r="F21">
        <v>1.0900000000000001</v>
      </c>
      <c r="G21" s="2">
        <v>104283000</v>
      </c>
      <c r="H21" s="2">
        <v>135563</v>
      </c>
      <c r="I21">
        <v>0</v>
      </c>
      <c r="J21">
        <v>0</v>
      </c>
      <c r="K21">
        <v>0</v>
      </c>
      <c r="L21" s="1">
        <v>0</v>
      </c>
      <c r="M21" s="1">
        <v>0</v>
      </c>
      <c r="N21" s="4">
        <f>E21/12</f>
        <v>6.8499999999999993E-3</v>
      </c>
      <c r="O21" s="5">
        <f>N21*C21</f>
        <v>7.5349999999999986E-2</v>
      </c>
      <c r="P21">
        <f>ROUNDUP((C21/O21),0)+1</f>
        <v>147</v>
      </c>
      <c r="Q21" s="6">
        <f>P21*C21</f>
        <v>1617</v>
      </c>
      <c r="R21" s="6">
        <f>P21*O21</f>
        <v>11.076449999999998</v>
      </c>
      <c r="S21" t="str">
        <f>IF(D21&gt;E21,"Bom",IF(D21=E21,"netro","Alerta"))</f>
        <v>Bom</v>
      </c>
    </row>
    <row r="22" spans="1:19" x14ac:dyDescent="0.3">
      <c r="A22" t="s">
        <v>33</v>
      </c>
      <c r="B22" t="s">
        <v>19</v>
      </c>
      <c r="C22" s="5">
        <f>VLOOKUP(A22,Dim!A:B,2,0)</f>
        <v>10.58</v>
      </c>
      <c r="D22" s="1">
        <v>8.1500000000000003E-2</v>
      </c>
      <c r="E22" s="1">
        <v>9.1600000000000001E-2</v>
      </c>
      <c r="F22">
        <v>0.99</v>
      </c>
      <c r="G22" s="2">
        <v>1293580000</v>
      </c>
      <c r="H22" s="2">
        <v>1538510</v>
      </c>
      <c r="I22">
        <v>19</v>
      </c>
      <c r="J22" s="3">
        <v>4581.66</v>
      </c>
      <c r="K22">
        <v>347.49</v>
      </c>
      <c r="L22" s="1">
        <v>7.5800000000000006E-2</v>
      </c>
      <c r="M22" s="1">
        <v>0</v>
      </c>
      <c r="N22" s="4">
        <f>E22/12</f>
        <v>7.6333333333333331E-3</v>
      </c>
      <c r="O22" s="5">
        <f>N22*C22</f>
        <v>8.0760666666666661E-2</v>
      </c>
      <c r="P22">
        <f>ROUNDUP((C22/O22),0)+1</f>
        <v>133</v>
      </c>
      <c r="Q22" s="6">
        <f>P22*C22</f>
        <v>1407.14</v>
      </c>
      <c r="R22" s="6">
        <f>P22*O22</f>
        <v>10.741168666666667</v>
      </c>
      <c r="S22" t="str">
        <f>IF(D22&gt;E22,"Bom",IF(D22=E22,"netro","Alerta"))</f>
        <v>Alerta</v>
      </c>
    </row>
    <row r="23" spans="1:19" x14ac:dyDescent="0.3">
      <c r="A23" t="s">
        <v>121</v>
      </c>
      <c r="B23" t="s">
        <v>14</v>
      </c>
      <c r="C23" s="5">
        <f>VLOOKUP(A23,Dim!A:B,2,0)</f>
        <v>10.54</v>
      </c>
      <c r="D23" s="1">
        <v>7.4499999999999997E-2</v>
      </c>
      <c r="E23" s="1">
        <v>0.1042</v>
      </c>
      <c r="F23">
        <v>1.04</v>
      </c>
      <c r="G23" s="2">
        <v>709846000</v>
      </c>
      <c r="H23" s="2">
        <v>10008100</v>
      </c>
      <c r="I23">
        <v>12</v>
      </c>
      <c r="J23" s="3">
        <v>8425.3700000000008</v>
      </c>
      <c r="K23">
        <v>468.28</v>
      </c>
      <c r="L23" s="1">
        <v>5.5599999999999997E-2</v>
      </c>
      <c r="M23" s="1">
        <v>7.3000000000000001E-3</v>
      </c>
      <c r="N23" s="4">
        <f>E23/12</f>
        <v>8.6833333333333328E-3</v>
      </c>
      <c r="O23" s="5">
        <f>N23*C23</f>
        <v>9.1522333333333317E-2</v>
      </c>
      <c r="P23">
        <f>ROUNDUP((C23/O23),0)+1</f>
        <v>117</v>
      </c>
      <c r="Q23" s="6">
        <f>P23*C23</f>
        <v>1233.1799999999998</v>
      </c>
      <c r="R23" s="6">
        <f>P23*O23</f>
        <v>10.708112999999997</v>
      </c>
      <c r="S23" t="str">
        <f>IF(D23&gt;E23,"Bom",IF(D23=E23,"netro","Alerta"))</f>
        <v>Alerta</v>
      </c>
    </row>
    <row r="24" spans="1:19" x14ac:dyDescent="0.3">
      <c r="A24" t="s">
        <v>459</v>
      </c>
      <c r="B24" t="s">
        <v>16</v>
      </c>
      <c r="C24" s="5">
        <f>VLOOKUP(A24,Dim!A:B,2,0)</f>
        <v>10.5</v>
      </c>
      <c r="D24" s="1">
        <v>4.7899999999999998E-2</v>
      </c>
      <c r="E24" s="1">
        <v>3.78E-2</v>
      </c>
      <c r="F24">
        <v>1.02</v>
      </c>
      <c r="G24" s="2">
        <v>458850000</v>
      </c>
      <c r="H24" s="2">
        <v>2790780</v>
      </c>
      <c r="I24">
        <v>0</v>
      </c>
      <c r="J24">
        <v>0</v>
      </c>
      <c r="K24">
        <v>0</v>
      </c>
      <c r="L24" s="1">
        <v>0</v>
      </c>
      <c r="M24" s="1">
        <v>0</v>
      </c>
      <c r="N24" s="4">
        <f>E24/12</f>
        <v>3.15E-3</v>
      </c>
      <c r="O24" s="5">
        <f>N24*C24</f>
        <v>3.3075E-2</v>
      </c>
      <c r="P24">
        <f>ROUNDUP((C24/O24),0)+1</f>
        <v>319</v>
      </c>
      <c r="Q24" s="6">
        <f>P24*C24</f>
        <v>3349.5</v>
      </c>
      <c r="R24" s="6">
        <f>P24*O24</f>
        <v>10.550924999999999</v>
      </c>
      <c r="S24" t="str">
        <f>IF(D24&gt;E24,"Bom",IF(D24=E24,"netro","Alerta"))</f>
        <v>Bom</v>
      </c>
    </row>
    <row r="25" spans="1:19" x14ac:dyDescent="0.3">
      <c r="A25" t="s">
        <v>550</v>
      </c>
      <c r="B25" t="s">
        <v>14</v>
      </c>
      <c r="C25" s="5">
        <f>VLOOKUP(A25,Dim!A:B,2,0)</f>
        <v>10.39</v>
      </c>
      <c r="D25" s="1">
        <v>5.6300000000000003E-2</v>
      </c>
      <c r="E25" s="1">
        <v>6.9400000000000003E-2</v>
      </c>
      <c r="F25">
        <v>1.1499999999999999</v>
      </c>
      <c r="G25" s="2">
        <v>92384400</v>
      </c>
      <c r="H25" s="2">
        <v>7623</v>
      </c>
      <c r="I25">
        <v>1</v>
      </c>
      <c r="J25" s="3">
        <v>2824.78</v>
      </c>
      <c r="K25">
        <v>143.93</v>
      </c>
      <c r="L25" s="1">
        <v>5.0999999999999997E-2</v>
      </c>
      <c r="M25" s="1">
        <v>0</v>
      </c>
      <c r="N25" s="4">
        <f>E25/12</f>
        <v>5.7833333333333339E-3</v>
      </c>
      <c r="O25" s="5">
        <f>N25*C25</f>
        <v>6.0088833333333341E-2</v>
      </c>
      <c r="P25">
        <f>ROUNDUP((C25/O25),0)+1</f>
        <v>174</v>
      </c>
      <c r="Q25" s="6">
        <f>P25*C25</f>
        <v>1807.8600000000001</v>
      </c>
      <c r="R25" s="6">
        <f>P25*O25</f>
        <v>10.455457000000001</v>
      </c>
      <c r="S25" t="str">
        <f>IF(D25&gt;E25,"Bom",IF(D25=E25,"netro","Alerta"))</f>
        <v>Alerta</v>
      </c>
    </row>
    <row r="26" spans="1:19" x14ac:dyDescent="0.3">
      <c r="A26" t="s">
        <v>44</v>
      </c>
      <c r="B26" t="s">
        <v>14</v>
      </c>
      <c r="C26" s="5">
        <f>VLOOKUP(A26,Dim!A:B,2,0)</f>
        <v>10888</v>
      </c>
      <c r="D26" s="1">
        <v>-2.18E-2</v>
      </c>
      <c r="E26" s="1">
        <v>0</v>
      </c>
      <c r="F26">
        <v>1.1200000000000001</v>
      </c>
      <c r="G26" s="2">
        <v>43552000</v>
      </c>
      <c r="H26" s="2">
        <v>1694</v>
      </c>
      <c r="I26">
        <v>2</v>
      </c>
      <c r="J26" s="3">
        <v>5910.79</v>
      </c>
      <c r="K26">
        <v>0</v>
      </c>
      <c r="L26" s="1">
        <v>0</v>
      </c>
      <c r="M26" s="1">
        <v>0</v>
      </c>
      <c r="N26" s="4">
        <f>E26/12</f>
        <v>0</v>
      </c>
      <c r="O26" s="5">
        <f>N26*C26</f>
        <v>0</v>
      </c>
      <c r="P26" t="e">
        <f>ROUNDUP((C26/O26),0)+1</f>
        <v>#DIV/0!</v>
      </c>
      <c r="Q26" s="6" t="e">
        <f>P26*C26</f>
        <v>#DIV/0!</v>
      </c>
      <c r="R26" s="6" t="e">
        <f>P26*O26</f>
        <v>#DIV/0!</v>
      </c>
      <c r="S26" t="str">
        <f>IF(D26&gt;E26,"Bom",IF(D26=E26,"netro","Alerta"))</f>
        <v>Alerta</v>
      </c>
    </row>
    <row r="27" spans="1:19" x14ac:dyDescent="0.3">
      <c r="A27" t="s">
        <v>45</v>
      </c>
      <c r="B27" t="s">
        <v>16</v>
      </c>
      <c r="C27" s="5">
        <f>VLOOKUP(A27,Dim!A:B,2,0)</f>
        <v>50.97</v>
      </c>
      <c r="D27" s="1">
        <v>4.99E-2</v>
      </c>
      <c r="E27" s="1">
        <v>1.9300000000000001E-2</v>
      </c>
      <c r="F27">
        <v>0.67</v>
      </c>
      <c r="G27" s="2">
        <v>89255700</v>
      </c>
      <c r="H27" s="2">
        <v>10736</v>
      </c>
      <c r="I27">
        <v>1</v>
      </c>
      <c r="J27" s="3">
        <v>2625.27</v>
      </c>
      <c r="K27">
        <v>149.41999999999999</v>
      </c>
      <c r="L27" s="1">
        <v>5.6899999999999999E-2</v>
      </c>
      <c r="M27" s="1">
        <v>0.16769999999999999</v>
      </c>
      <c r="N27" s="4">
        <f>E27/12</f>
        <v>1.6083333333333334E-3</v>
      </c>
      <c r="O27" s="5">
        <f>N27*C27</f>
        <v>8.1976750000000001E-2</v>
      </c>
      <c r="P27">
        <f>ROUNDUP((C27/O27),0)+1</f>
        <v>623</v>
      </c>
      <c r="Q27" s="6">
        <f>P27*C27</f>
        <v>31754.309999999998</v>
      </c>
      <c r="R27" s="6">
        <f>P27*O27</f>
        <v>51.071515249999997</v>
      </c>
      <c r="S27" t="str">
        <f>IF(D27&gt;E27,"Bom",IF(D27=E27,"netro","Alerta"))</f>
        <v>Bom</v>
      </c>
    </row>
    <row r="28" spans="1:19" x14ac:dyDescent="0.3">
      <c r="A28" t="s">
        <v>46</v>
      </c>
      <c r="B28" t="s">
        <v>47</v>
      </c>
      <c r="C28" s="5">
        <f>VLOOKUP(A28,Dim!A:B,2,0)</f>
        <v>80.97</v>
      </c>
      <c r="D28" s="1">
        <v>2.8400000000000002E-2</v>
      </c>
      <c r="E28" s="1">
        <v>1.43E-2</v>
      </c>
      <c r="F28">
        <v>1</v>
      </c>
      <c r="G28" s="2">
        <v>87915600</v>
      </c>
      <c r="H28" s="2">
        <v>776139</v>
      </c>
      <c r="I28">
        <v>2</v>
      </c>
      <c r="J28" s="3">
        <v>2143.36</v>
      </c>
      <c r="K28">
        <v>147.94999999999999</v>
      </c>
      <c r="L28" s="1">
        <v>6.9000000000000006E-2</v>
      </c>
      <c r="M28" s="1">
        <v>0.28939999999999999</v>
      </c>
      <c r="N28" s="4">
        <f>E28/12</f>
        <v>1.1916666666666666E-3</v>
      </c>
      <c r="O28" s="5">
        <f>N28*C28</f>
        <v>9.6489249999999999E-2</v>
      </c>
      <c r="P28">
        <f>ROUNDUP((C28/O28),0)+1</f>
        <v>841</v>
      </c>
      <c r="Q28" s="6">
        <f>P28*C28</f>
        <v>68095.77</v>
      </c>
      <c r="R28" s="6">
        <f>P28*O28</f>
        <v>81.147459249999997</v>
      </c>
      <c r="S28" t="str">
        <f>IF(D28&gt;E28,"Bom",IF(D28=E28,"netro","Alerta"))</f>
        <v>Bom</v>
      </c>
    </row>
    <row r="29" spans="1:19" x14ac:dyDescent="0.3">
      <c r="A29" t="s">
        <v>350</v>
      </c>
      <c r="B29" t="s">
        <v>14</v>
      </c>
      <c r="C29" s="5">
        <f>VLOOKUP(A29,Dim!A:B,2,0)</f>
        <v>10.24</v>
      </c>
      <c r="D29" s="1">
        <v>4.02E-2</v>
      </c>
      <c r="E29" s="1">
        <v>3.7600000000000001E-2</v>
      </c>
      <c r="F29">
        <v>0.86</v>
      </c>
      <c r="G29" s="2">
        <v>10338500</v>
      </c>
      <c r="H29" s="2">
        <v>6345</v>
      </c>
      <c r="I29">
        <v>0</v>
      </c>
      <c r="J29">
        <v>0</v>
      </c>
      <c r="K29">
        <v>0</v>
      </c>
      <c r="L29" s="1">
        <v>0</v>
      </c>
      <c r="M29" s="1">
        <v>0</v>
      </c>
      <c r="N29" s="4">
        <f>E29/12</f>
        <v>3.1333333333333335E-3</v>
      </c>
      <c r="O29" s="5">
        <f>N29*C29</f>
        <v>3.2085333333333334E-2</v>
      </c>
      <c r="P29">
        <f>ROUNDUP((C29/O29),0)+1</f>
        <v>321</v>
      </c>
      <c r="Q29" s="6">
        <f>P29*C29</f>
        <v>3287.04</v>
      </c>
      <c r="R29" s="6">
        <f>P29*O29</f>
        <v>10.299392000000001</v>
      </c>
      <c r="S29" t="str">
        <f>IF(D29&gt;E29,"Bom",IF(D29=E29,"netro","Alerta"))</f>
        <v>Bom</v>
      </c>
    </row>
    <row r="30" spans="1:19" x14ac:dyDescent="0.3">
      <c r="A30" t="s">
        <v>320</v>
      </c>
      <c r="B30" t="s">
        <v>47</v>
      </c>
      <c r="C30" s="5">
        <f>VLOOKUP(A30,Dim!A:B,2,0)</f>
        <v>10.19</v>
      </c>
      <c r="D30" s="1">
        <v>4.53E-2</v>
      </c>
      <c r="E30" s="1">
        <v>7.9200000000000007E-2</v>
      </c>
      <c r="F30">
        <v>0.74</v>
      </c>
      <c r="G30" s="2">
        <v>1270110000</v>
      </c>
      <c r="H30" s="2">
        <v>349971</v>
      </c>
      <c r="I30">
        <v>5</v>
      </c>
      <c r="J30" s="3">
        <v>1980.78</v>
      </c>
      <c r="K30">
        <v>77.680000000000007</v>
      </c>
      <c r="L30" s="1">
        <v>3.9199999999999999E-2</v>
      </c>
      <c r="M30" s="1">
        <v>0</v>
      </c>
      <c r="N30" s="4">
        <f>E30/12</f>
        <v>6.6000000000000008E-3</v>
      </c>
      <c r="O30" s="5">
        <f>N30*C30</f>
        <v>6.7254000000000008E-2</v>
      </c>
      <c r="P30">
        <f>ROUNDUP((C30/O30),0)+1</f>
        <v>153</v>
      </c>
      <c r="Q30" s="6">
        <f>P30*C30</f>
        <v>1559.07</v>
      </c>
      <c r="R30" s="6">
        <f>P30*O30</f>
        <v>10.289862000000001</v>
      </c>
      <c r="S30" t="str">
        <f>IF(D30&gt;E30,"Bom",IF(D30=E30,"netro","Alerta"))</f>
        <v>Alerta</v>
      </c>
    </row>
    <row r="31" spans="1:19" x14ac:dyDescent="0.3">
      <c r="A31" t="s">
        <v>50</v>
      </c>
      <c r="B31" t="s">
        <v>28</v>
      </c>
      <c r="C31" s="5">
        <f>VLOOKUP(A31,Dim!A:B,2,0)</f>
        <v>351.55</v>
      </c>
      <c r="D31" s="1">
        <v>-0.1066</v>
      </c>
      <c r="E31" s="1">
        <v>0</v>
      </c>
      <c r="F31">
        <v>0.51</v>
      </c>
      <c r="G31" s="2">
        <v>45701500</v>
      </c>
      <c r="H31" s="2">
        <v>49241</v>
      </c>
      <c r="I31">
        <v>1</v>
      </c>
      <c r="J31">
        <v>886.09</v>
      </c>
      <c r="K31">
        <v>3.55</v>
      </c>
      <c r="L31" s="1">
        <v>4.0000000000000001E-3</v>
      </c>
      <c r="M31" s="1">
        <v>1</v>
      </c>
      <c r="N31" s="4">
        <f>E31/12</f>
        <v>0</v>
      </c>
      <c r="O31" s="5">
        <f>N31*C31</f>
        <v>0</v>
      </c>
      <c r="P31" t="e">
        <f>ROUNDUP((C31/O31),0)+1</f>
        <v>#DIV/0!</v>
      </c>
      <c r="Q31" s="6" t="e">
        <f>P31*C31</f>
        <v>#DIV/0!</v>
      </c>
      <c r="R31" s="6" t="e">
        <f>P31*O31</f>
        <v>#DIV/0!</v>
      </c>
      <c r="S31" t="str">
        <f>IF(D31&gt;E31,"Bom",IF(D31=E31,"netro","Alerta"))</f>
        <v>Alerta</v>
      </c>
    </row>
    <row r="32" spans="1:19" x14ac:dyDescent="0.3">
      <c r="A32" t="s">
        <v>51</v>
      </c>
      <c r="B32" t="s">
        <v>19</v>
      </c>
      <c r="C32" s="5">
        <f>VLOOKUP(A32,Dim!A:B,2,0)</f>
        <v>62.2</v>
      </c>
      <c r="D32" s="1">
        <v>0.1968</v>
      </c>
      <c r="E32" s="1">
        <v>0.1341</v>
      </c>
      <c r="F32">
        <v>0.83</v>
      </c>
      <c r="G32" s="2">
        <v>249043000</v>
      </c>
      <c r="H32" s="2">
        <v>296523</v>
      </c>
      <c r="I32">
        <v>0</v>
      </c>
      <c r="J32">
        <v>0</v>
      </c>
      <c r="K32">
        <v>0</v>
      </c>
      <c r="L32" s="1">
        <v>0</v>
      </c>
      <c r="M32" s="1">
        <v>0</v>
      </c>
      <c r="N32" s="4">
        <f>E32/12</f>
        <v>1.1174999999999999E-2</v>
      </c>
      <c r="O32" s="5">
        <f>N32*C32</f>
        <v>0.69508499999999995</v>
      </c>
      <c r="P32">
        <f>ROUNDUP((C32/O32),0)+1</f>
        <v>91</v>
      </c>
      <c r="Q32" s="6">
        <f>P32*C32</f>
        <v>5660.2</v>
      </c>
      <c r="R32" s="6">
        <f>P32*O32</f>
        <v>63.252734999999994</v>
      </c>
      <c r="S32" t="str">
        <f>IF(D32&gt;E32,"Bom",IF(D32=E32,"netro","Alerta"))</f>
        <v>Bom</v>
      </c>
    </row>
    <row r="33" spans="1:19" x14ac:dyDescent="0.3">
      <c r="A33" t="s">
        <v>52</v>
      </c>
      <c r="B33" t="s">
        <v>14</v>
      </c>
      <c r="C33" s="5">
        <f>VLOOKUP(A33,Dim!A:B,2,0)</f>
        <v>64.45</v>
      </c>
      <c r="D33" s="1">
        <v>0.19939999999999999</v>
      </c>
      <c r="E33" s="1">
        <v>0.15609999999999999</v>
      </c>
      <c r="F33">
        <v>0.69</v>
      </c>
      <c r="G33" s="2">
        <v>258133000</v>
      </c>
      <c r="H33" s="2">
        <v>315304</v>
      </c>
      <c r="I33">
        <v>0</v>
      </c>
      <c r="J33">
        <v>0</v>
      </c>
      <c r="K33">
        <v>0</v>
      </c>
      <c r="L33" s="1">
        <v>0</v>
      </c>
      <c r="M33" s="1">
        <v>0</v>
      </c>
      <c r="N33" s="4">
        <f>E33/12</f>
        <v>1.3008333333333332E-2</v>
      </c>
      <c r="O33" s="5">
        <f>N33*C33</f>
        <v>0.83838708333333323</v>
      </c>
      <c r="P33">
        <f>ROUNDUP((C33/O33),0)+1</f>
        <v>78</v>
      </c>
      <c r="Q33" s="6">
        <f>P33*C33</f>
        <v>5027.1000000000004</v>
      </c>
      <c r="R33" s="6">
        <f>P33*O33</f>
        <v>65.394192499999988</v>
      </c>
      <c r="S33" t="str">
        <f>IF(D33&gt;E33,"Bom",IF(D33=E33,"netro","Alerta"))</f>
        <v>Bom</v>
      </c>
    </row>
    <row r="34" spans="1:19" x14ac:dyDescent="0.3">
      <c r="A34" t="s">
        <v>217</v>
      </c>
      <c r="B34" t="s">
        <v>14</v>
      </c>
      <c r="C34" s="5">
        <f>VLOOKUP(A34,Dim!A:B,2,0)</f>
        <v>10.15</v>
      </c>
      <c r="D34" s="1">
        <v>6.3799999999999996E-2</v>
      </c>
      <c r="E34" s="1">
        <v>0.21859999999999999</v>
      </c>
      <c r="F34">
        <v>0.43</v>
      </c>
      <c r="G34" s="2">
        <v>2519760</v>
      </c>
      <c r="H34">
        <v>504</v>
      </c>
      <c r="I34">
        <v>0</v>
      </c>
      <c r="J34">
        <v>0</v>
      </c>
      <c r="K34">
        <v>0</v>
      </c>
      <c r="L34" s="1">
        <v>0</v>
      </c>
      <c r="M34" s="1">
        <v>0</v>
      </c>
      <c r="N34" s="4">
        <f>E34/12</f>
        <v>1.8216666666666666E-2</v>
      </c>
      <c r="O34" s="5">
        <f>N34*C34</f>
        <v>0.18489916666666667</v>
      </c>
      <c r="P34">
        <f>ROUNDUP((C34/O34),0)+1</f>
        <v>56</v>
      </c>
      <c r="Q34" s="6">
        <f>P34*C34</f>
        <v>568.4</v>
      </c>
      <c r="R34" s="6">
        <f>P34*O34</f>
        <v>10.354353333333334</v>
      </c>
      <c r="S34" t="str">
        <f>IF(D34&gt;E34,"Bom",IF(D34=E34,"netro","Alerta"))</f>
        <v>Alerta</v>
      </c>
    </row>
    <row r="35" spans="1:19" x14ac:dyDescent="0.3">
      <c r="A35" t="s">
        <v>529</v>
      </c>
      <c r="B35" t="s">
        <v>14</v>
      </c>
      <c r="C35" s="5">
        <f>VLOOKUP(A35,Dim!A:B,2,0)</f>
        <v>10.15</v>
      </c>
      <c r="D35" s="1">
        <v>0.1061</v>
      </c>
      <c r="E35" s="1">
        <v>0.11890000000000001</v>
      </c>
      <c r="F35">
        <v>1</v>
      </c>
      <c r="G35" s="2">
        <v>76209600</v>
      </c>
      <c r="H35" s="2">
        <v>80962</v>
      </c>
      <c r="I35">
        <v>0</v>
      </c>
      <c r="J35">
        <v>0</v>
      </c>
      <c r="K35">
        <v>0</v>
      </c>
      <c r="L35" s="1">
        <v>0</v>
      </c>
      <c r="M35" s="1">
        <v>0</v>
      </c>
      <c r="N35" s="4">
        <f>E35/12</f>
        <v>9.9083333333333332E-3</v>
      </c>
      <c r="O35" s="5">
        <f>N35*C35</f>
        <v>0.10056958333333334</v>
      </c>
      <c r="P35">
        <f>ROUNDUP((C35/O35),0)+1</f>
        <v>102</v>
      </c>
      <c r="Q35" s="6">
        <f>P35*C35</f>
        <v>1035.3</v>
      </c>
      <c r="R35" s="6">
        <f>P35*O35</f>
        <v>10.2580975</v>
      </c>
      <c r="S35" t="str">
        <f>IF(D35&gt;E35,"Bom",IF(D35=E35,"netro","Alerta"))</f>
        <v>Alerta</v>
      </c>
    </row>
    <row r="36" spans="1:19" x14ac:dyDescent="0.3">
      <c r="A36" t="s">
        <v>55</v>
      </c>
      <c r="B36" t="s">
        <v>14</v>
      </c>
      <c r="C36" s="5">
        <f>VLOOKUP(A36,Dim!A:B,2,0)</f>
        <v>98.2</v>
      </c>
      <c r="D36" s="1">
        <v>0.12640000000000001</v>
      </c>
      <c r="E36" s="1">
        <v>0.12809999999999999</v>
      </c>
      <c r="F36">
        <v>0.93</v>
      </c>
      <c r="G36" s="2">
        <v>156138000</v>
      </c>
      <c r="H36" s="2">
        <v>87710</v>
      </c>
      <c r="I36">
        <v>21</v>
      </c>
      <c r="J36" s="3">
        <v>9036.8700000000008</v>
      </c>
      <c r="K36" s="3">
        <v>1397.12</v>
      </c>
      <c r="L36" s="1">
        <v>0.15459999999999999</v>
      </c>
      <c r="M36" s="1">
        <v>0.12529999999999999</v>
      </c>
      <c r="N36" s="4">
        <f>E36/12</f>
        <v>1.0674999999999999E-2</v>
      </c>
      <c r="O36" s="5">
        <f>N36*C36</f>
        <v>1.0482849999999999</v>
      </c>
      <c r="P36">
        <f>ROUNDUP((C36/O36),0)+1</f>
        <v>95</v>
      </c>
      <c r="Q36" s="6">
        <f>P36*C36</f>
        <v>9329</v>
      </c>
      <c r="R36" s="6">
        <f>P36*O36</f>
        <v>99.587074999999999</v>
      </c>
      <c r="S36" t="str">
        <f>IF(D36&gt;E36,"Bom",IF(D36=E36,"netro","Alerta"))</f>
        <v>Alerta</v>
      </c>
    </row>
    <row r="37" spans="1:19" x14ac:dyDescent="0.3">
      <c r="A37" t="s">
        <v>480</v>
      </c>
      <c r="B37" t="s">
        <v>14</v>
      </c>
      <c r="C37" s="5">
        <f>VLOOKUP(A37,Dim!A:B,2,0)</f>
        <v>10</v>
      </c>
      <c r="D37" s="1">
        <v>8.5900000000000004E-2</v>
      </c>
      <c r="E37" s="1">
        <v>0.10349999999999999</v>
      </c>
      <c r="F37">
        <v>1.02</v>
      </c>
      <c r="G37" s="2">
        <v>21473600</v>
      </c>
      <c r="H37" s="2">
        <v>33300</v>
      </c>
      <c r="I37">
        <v>1</v>
      </c>
      <c r="J37">
        <v>0</v>
      </c>
      <c r="K37">
        <v>0</v>
      </c>
      <c r="L37" s="1">
        <v>0</v>
      </c>
      <c r="M37" s="1">
        <v>0</v>
      </c>
      <c r="N37" s="4">
        <f>E37/12</f>
        <v>8.624999999999999E-3</v>
      </c>
      <c r="O37" s="5">
        <f>N37*C37</f>
        <v>8.6249999999999993E-2</v>
      </c>
      <c r="P37">
        <f>ROUNDUP((C37/O37),0)+1</f>
        <v>117</v>
      </c>
      <c r="Q37" s="6">
        <f>P37*C37</f>
        <v>1170</v>
      </c>
      <c r="R37" s="6">
        <f>P37*O37</f>
        <v>10.091249999999999</v>
      </c>
      <c r="S37" t="str">
        <f>IF(D37&gt;E37,"Bom",IF(D37=E37,"netro","Alerta"))</f>
        <v>Alerta</v>
      </c>
    </row>
    <row r="38" spans="1:19" x14ac:dyDescent="0.3">
      <c r="A38" t="s">
        <v>358</v>
      </c>
      <c r="B38" t="s">
        <v>14</v>
      </c>
      <c r="C38" s="5">
        <f>VLOOKUP(A38,Dim!A:B,2,0)</f>
        <v>9.99</v>
      </c>
      <c r="D38" s="1">
        <v>0.1229</v>
      </c>
      <c r="E38" s="1">
        <v>0.12529999999999999</v>
      </c>
      <c r="F38">
        <v>1</v>
      </c>
      <c r="G38" s="2">
        <v>17003000</v>
      </c>
      <c r="H38" s="2">
        <v>6825</v>
      </c>
      <c r="I38">
        <v>0</v>
      </c>
      <c r="J38">
        <v>0</v>
      </c>
      <c r="K38">
        <v>0</v>
      </c>
      <c r="L38" s="1">
        <v>0</v>
      </c>
      <c r="M38" s="1">
        <v>0</v>
      </c>
      <c r="N38" s="4">
        <f>E38/12</f>
        <v>1.0441666666666667E-2</v>
      </c>
      <c r="O38" s="5">
        <f>N38*C38</f>
        <v>0.10431225000000001</v>
      </c>
      <c r="P38">
        <f>ROUNDUP((C38/O38),0)+1</f>
        <v>97</v>
      </c>
      <c r="Q38" s="6">
        <f>P38*C38</f>
        <v>969.03</v>
      </c>
      <c r="R38" s="6">
        <f>P38*O38</f>
        <v>10.118288250000001</v>
      </c>
      <c r="S38" t="str">
        <f>IF(D38&gt;E38,"Bom",IF(D38=E38,"netro","Alerta"))</f>
        <v>Alerta</v>
      </c>
    </row>
    <row r="39" spans="1:19" x14ac:dyDescent="0.3">
      <c r="A39" t="s">
        <v>58</v>
      </c>
      <c r="B39" t="s">
        <v>19</v>
      </c>
      <c r="C39" s="5">
        <f>VLOOKUP(A39,Dim!A:B,2,0)</f>
        <v>83.87</v>
      </c>
      <c r="D39" s="1">
        <v>0.13400000000000001</v>
      </c>
      <c r="E39" s="1">
        <v>0.1202</v>
      </c>
      <c r="F39">
        <v>0.84</v>
      </c>
      <c r="G39" s="2">
        <v>311916000</v>
      </c>
      <c r="H39" s="2">
        <v>352370</v>
      </c>
      <c r="I39">
        <v>0</v>
      </c>
      <c r="J39">
        <v>0</v>
      </c>
      <c r="K39">
        <v>0</v>
      </c>
      <c r="L39" s="1">
        <v>0</v>
      </c>
      <c r="M39" s="1">
        <v>0</v>
      </c>
      <c r="N39" s="4">
        <f>E39/12</f>
        <v>1.0016666666666667E-2</v>
      </c>
      <c r="O39" s="5">
        <f>N39*C39</f>
        <v>0.84009783333333343</v>
      </c>
      <c r="P39">
        <f>ROUNDUP((C39/O39),0)+1</f>
        <v>101</v>
      </c>
      <c r="Q39" s="6">
        <f>P39*C39</f>
        <v>8470.8700000000008</v>
      </c>
      <c r="R39" s="6">
        <f>P39*O39</f>
        <v>84.849881166666677</v>
      </c>
      <c r="S39" t="str">
        <f>IF(D39&gt;E39,"Bom",IF(D39=E39,"netro","Alerta"))</f>
        <v>Bom</v>
      </c>
    </row>
    <row r="40" spans="1:19" x14ac:dyDescent="0.3">
      <c r="A40" t="s">
        <v>59</v>
      </c>
      <c r="B40" t="s">
        <v>14</v>
      </c>
      <c r="C40" s="5">
        <f>VLOOKUP(A40,Dim!A:B,2,0)</f>
        <v>62.95</v>
      </c>
      <c r="D40" s="1">
        <v>0.14380000000000001</v>
      </c>
      <c r="E40" s="1">
        <v>0.15509999999999999</v>
      </c>
      <c r="F40">
        <v>0.75</v>
      </c>
      <c r="G40" s="2">
        <v>393933000</v>
      </c>
      <c r="H40" s="2">
        <v>502927</v>
      </c>
      <c r="I40">
        <v>0</v>
      </c>
      <c r="J40">
        <v>0</v>
      </c>
      <c r="K40">
        <v>0</v>
      </c>
      <c r="L40" s="1">
        <v>0</v>
      </c>
      <c r="M40" s="1">
        <v>0</v>
      </c>
      <c r="N40" s="4">
        <f>E40/12</f>
        <v>1.2924999999999999E-2</v>
      </c>
      <c r="O40" s="5">
        <f>N40*C40</f>
        <v>0.81362875000000001</v>
      </c>
      <c r="P40">
        <f>ROUNDUP((C40/O40),0)+1</f>
        <v>79</v>
      </c>
      <c r="Q40" s="6">
        <f>P40*C40</f>
        <v>4973.05</v>
      </c>
      <c r="R40" s="6">
        <f>P40*O40</f>
        <v>64.276671250000007</v>
      </c>
      <c r="S40" t="str">
        <f>IF(D40&gt;E40,"Bom",IF(D40=E40,"netro","Alerta"))</f>
        <v>Alerta</v>
      </c>
    </row>
    <row r="41" spans="1:19" x14ac:dyDescent="0.3">
      <c r="A41" t="s">
        <v>60</v>
      </c>
      <c r="B41" t="s">
        <v>28</v>
      </c>
      <c r="C41" s="5">
        <f>VLOOKUP(A41,Dim!A:B,2,0)</f>
        <v>105</v>
      </c>
      <c r="D41" s="1">
        <v>3.8300000000000001E-2</v>
      </c>
      <c r="E41" s="1">
        <v>5.3900000000000003E-2</v>
      </c>
      <c r="F41">
        <v>0.87</v>
      </c>
      <c r="G41" s="2">
        <v>202958000</v>
      </c>
      <c r="H41" s="2">
        <v>63695</v>
      </c>
      <c r="I41">
        <v>1</v>
      </c>
      <c r="J41" s="3">
        <v>41018.400000000001</v>
      </c>
      <c r="K41" s="3">
        <v>1803.2</v>
      </c>
      <c r="L41" s="1">
        <v>4.3999999999999997E-2</v>
      </c>
      <c r="M41" s="1">
        <v>1.95E-2</v>
      </c>
      <c r="N41" s="4">
        <f>E41/12</f>
        <v>4.4916666666666672E-3</v>
      </c>
      <c r="O41" s="5">
        <f>N41*C41</f>
        <v>0.47162500000000007</v>
      </c>
      <c r="P41">
        <f>ROUNDUP((C41/O41),0)+1</f>
        <v>224</v>
      </c>
      <c r="Q41" s="6">
        <f>P41*C41</f>
        <v>23520</v>
      </c>
      <c r="R41" s="6">
        <f>P41*O41</f>
        <v>105.64400000000002</v>
      </c>
      <c r="S41" t="str">
        <f>IF(D41&gt;E41,"Bom",IF(D41=E41,"netro","Alerta"))</f>
        <v>Alerta</v>
      </c>
    </row>
    <row r="42" spans="1:19" x14ac:dyDescent="0.3">
      <c r="A42" t="s">
        <v>61</v>
      </c>
      <c r="B42" t="s">
        <v>14</v>
      </c>
      <c r="C42" s="5">
        <f>VLOOKUP(A42,Dim!A:B,2,0)</f>
        <v>895</v>
      </c>
      <c r="D42" s="1">
        <v>7.1199999999999999E-2</v>
      </c>
      <c r="E42" s="1">
        <v>7.0699999999999999E-2</v>
      </c>
      <c r="F42">
        <v>0.82</v>
      </c>
      <c r="G42" s="2">
        <v>119406000</v>
      </c>
      <c r="H42" s="2">
        <v>5408</v>
      </c>
      <c r="I42">
        <v>0</v>
      </c>
      <c r="J42">
        <v>0</v>
      </c>
      <c r="K42">
        <v>0</v>
      </c>
      <c r="L42" s="1">
        <v>0</v>
      </c>
      <c r="M42" s="1">
        <v>0</v>
      </c>
      <c r="N42" s="4">
        <f>E42/12</f>
        <v>5.8916666666666666E-3</v>
      </c>
      <c r="O42" s="5">
        <f>N42*C42</f>
        <v>5.2730416666666668</v>
      </c>
      <c r="P42">
        <f>ROUNDUP((C42/O42),0)+1</f>
        <v>171</v>
      </c>
      <c r="Q42" s="6">
        <f>P42*C42</f>
        <v>153045</v>
      </c>
      <c r="R42" s="6">
        <f>P42*O42</f>
        <v>901.69012500000008</v>
      </c>
      <c r="S42" t="str">
        <f>IF(D42&gt;E42,"Bom",IF(D42=E42,"netro","Alerta"))</f>
        <v>Bom</v>
      </c>
    </row>
    <row r="43" spans="1:19" x14ac:dyDescent="0.3">
      <c r="A43" t="s">
        <v>149</v>
      </c>
      <c r="B43" t="s">
        <v>19</v>
      </c>
      <c r="C43" s="5">
        <f>VLOOKUP(A43,Dim!A:B,2,0)</f>
        <v>9.9499999999999993</v>
      </c>
      <c r="D43" s="1">
        <v>6.1100000000000002E-2</v>
      </c>
      <c r="E43" s="1">
        <v>3.2800000000000003E-2</v>
      </c>
      <c r="F43">
        <v>0.98</v>
      </c>
      <c r="G43" s="2">
        <v>49750000</v>
      </c>
      <c r="H43" s="2">
        <v>36288</v>
      </c>
      <c r="I43">
        <v>0</v>
      </c>
      <c r="J43">
        <v>0</v>
      </c>
      <c r="K43">
        <v>0</v>
      </c>
      <c r="L43" s="1">
        <v>0</v>
      </c>
      <c r="M43" s="1">
        <v>0</v>
      </c>
      <c r="N43" s="4">
        <f>E43/12</f>
        <v>2.7333333333333337E-3</v>
      </c>
      <c r="O43" s="5">
        <f>N43*C43</f>
        <v>2.7196666666666668E-2</v>
      </c>
      <c r="P43">
        <f>ROUNDUP((C43/O43),0)+1</f>
        <v>367</v>
      </c>
      <c r="Q43" s="6">
        <f>P43*C43</f>
        <v>3651.6499999999996</v>
      </c>
      <c r="R43" s="6">
        <f>P43*O43</f>
        <v>9.9811766666666664</v>
      </c>
      <c r="S43" t="str">
        <f>IF(D43&gt;E43,"Bom",IF(D43=E43,"netro","Alerta"))</f>
        <v>Bom</v>
      </c>
    </row>
    <row r="44" spans="1:19" x14ac:dyDescent="0.3">
      <c r="A44" t="s">
        <v>194</v>
      </c>
      <c r="B44" t="s">
        <v>19</v>
      </c>
      <c r="C44" s="5">
        <f>VLOOKUP(A44,Dim!A:B,2,0)</f>
        <v>9.9499999999999993</v>
      </c>
      <c r="D44" s="1">
        <v>7.9600000000000004E-2</v>
      </c>
      <c r="E44" s="1">
        <v>0.1188</v>
      </c>
      <c r="F44">
        <v>0.91</v>
      </c>
      <c r="G44" s="2">
        <v>1706770000</v>
      </c>
      <c r="H44" s="2">
        <v>5188060</v>
      </c>
      <c r="I44">
        <v>40</v>
      </c>
      <c r="J44" s="3">
        <v>1821.12</v>
      </c>
      <c r="K44">
        <v>177.85</v>
      </c>
      <c r="L44" s="1">
        <v>9.7699999999999995E-2</v>
      </c>
      <c r="M44" s="1">
        <v>0</v>
      </c>
      <c r="N44" s="4">
        <f>E44/12</f>
        <v>9.9000000000000008E-3</v>
      </c>
      <c r="O44" s="5">
        <f>N44*C44</f>
        <v>9.8504999999999995E-2</v>
      </c>
      <c r="P44">
        <f>ROUNDUP((C44/O44),0)+1</f>
        <v>103</v>
      </c>
      <c r="Q44" s="6">
        <f>P44*C44</f>
        <v>1024.8499999999999</v>
      </c>
      <c r="R44" s="6">
        <f>P44*O44</f>
        <v>10.146015</v>
      </c>
      <c r="S44" t="str">
        <f>IF(D44&gt;E44,"Bom",IF(D44=E44,"netro","Alerta"))</f>
        <v>Alerta</v>
      </c>
    </row>
    <row r="45" spans="1:19" x14ac:dyDescent="0.3">
      <c r="A45" t="s">
        <v>64</v>
      </c>
      <c r="B45" t="s">
        <v>14</v>
      </c>
      <c r="C45" s="5">
        <f>VLOOKUP(A45,Dim!A:B,2,0)</f>
        <v>1000</v>
      </c>
      <c r="D45" s="1">
        <v>-1.9900000000000001E-2</v>
      </c>
      <c r="E45" s="1">
        <v>4.6899999999999997E-2</v>
      </c>
      <c r="F45">
        <v>1.01</v>
      </c>
      <c r="G45" s="2">
        <v>110439000</v>
      </c>
      <c r="H45">
        <v>0</v>
      </c>
      <c r="I45">
        <v>2</v>
      </c>
      <c r="J45" s="3">
        <v>7843.3</v>
      </c>
      <c r="K45">
        <v>0</v>
      </c>
      <c r="L45" s="1">
        <v>0</v>
      </c>
      <c r="M45" s="1">
        <v>0</v>
      </c>
      <c r="N45" s="4">
        <f>E45/12</f>
        <v>3.9083333333333331E-3</v>
      </c>
      <c r="O45" s="5">
        <f>N45*C45</f>
        <v>3.9083333333333332</v>
      </c>
      <c r="P45">
        <f>ROUNDUP((C45/O45),0)+1</f>
        <v>257</v>
      </c>
      <c r="Q45" s="6">
        <f>P45*C45</f>
        <v>257000</v>
      </c>
      <c r="R45" s="6">
        <f>P45*O45</f>
        <v>1004.4416666666666</v>
      </c>
      <c r="S45" t="str">
        <f>IF(D45&gt;E45,"Bom",IF(D45=E45,"netro","Alerta"))</f>
        <v>Alerta</v>
      </c>
    </row>
    <row r="46" spans="1:19" x14ac:dyDescent="0.3">
      <c r="A46" t="s">
        <v>65</v>
      </c>
      <c r="B46" t="s">
        <v>28</v>
      </c>
      <c r="C46" s="5">
        <f>VLOOKUP(A46,Dim!A:B,2,0)</f>
        <v>94.62</v>
      </c>
      <c r="D46" s="1">
        <v>6.8599999999999994E-2</v>
      </c>
      <c r="E46" s="1">
        <v>6.6699999999999995E-2</v>
      </c>
      <c r="F46">
        <v>0.74</v>
      </c>
      <c r="G46" s="2">
        <v>151392000</v>
      </c>
      <c r="H46" s="2">
        <v>134121</v>
      </c>
      <c r="I46">
        <v>1</v>
      </c>
      <c r="J46" s="3">
        <v>35823.800000000003</v>
      </c>
      <c r="K46" s="3">
        <v>2982.05</v>
      </c>
      <c r="L46" s="1">
        <v>8.3199999999999996E-2</v>
      </c>
      <c r="M46" s="1">
        <v>0</v>
      </c>
      <c r="N46" s="4">
        <f>E46/12</f>
        <v>5.5583333333333327E-3</v>
      </c>
      <c r="O46" s="5">
        <f>N46*C46</f>
        <v>0.52592949999999994</v>
      </c>
      <c r="P46">
        <f>ROUNDUP((C46/O46),0)+1</f>
        <v>181</v>
      </c>
      <c r="Q46" s="6">
        <f>P46*C46</f>
        <v>17126.22</v>
      </c>
      <c r="R46" s="6">
        <f>P46*O46</f>
        <v>95.19323949999999</v>
      </c>
      <c r="S46" t="str">
        <f>IF(D46&gt;E46,"Bom",IF(D46=E46,"netro","Alerta"))</f>
        <v>Bom</v>
      </c>
    </row>
    <row r="47" spans="1:19" x14ac:dyDescent="0.3">
      <c r="A47" t="s">
        <v>20</v>
      </c>
      <c r="B47" t="s">
        <v>14</v>
      </c>
      <c r="C47" s="5">
        <f>VLOOKUP(A47,Dim!A:B,2,0)</f>
        <v>9.94</v>
      </c>
      <c r="D47" s="1">
        <v>0</v>
      </c>
      <c r="E47" s="1">
        <v>3.7699999999999997E-2</v>
      </c>
      <c r="F47">
        <v>0.98</v>
      </c>
      <c r="G47" s="2">
        <v>49700000</v>
      </c>
      <c r="H47" s="2">
        <v>60160</v>
      </c>
      <c r="I47">
        <v>0</v>
      </c>
      <c r="J47">
        <v>0</v>
      </c>
      <c r="K47">
        <v>0</v>
      </c>
      <c r="L47" s="1">
        <v>0</v>
      </c>
      <c r="M47" s="1">
        <v>0</v>
      </c>
      <c r="N47" s="4">
        <f>E47/12</f>
        <v>3.1416666666666663E-3</v>
      </c>
      <c r="O47" s="5">
        <f>N47*C47</f>
        <v>3.1228166666666661E-2</v>
      </c>
      <c r="P47">
        <f>ROUNDUP((C47/O47),0)+1</f>
        <v>320</v>
      </c>
      <c r="Q47" s="6">
        <f>P47*C47</f>
        <v>3180.7999999999997</v>
      </c>
      <c r="R47" s="6">
        <f>P47*O47</f>
        <v>9.993013333333332</v>
      </c>
      <c r="S47" t="str">
        <f>IF(D47&gt;E47,"Bom",IF(D47=E47,"netro","Alerta"))</f>
        <v>Alerta</v>
      </c>
    </row>
    <row r="48" spans="1:19" x14ac:dyDescent="0.3">
      <c r="A48" t="s">
        <v>118</v>
      </c>
      <c r="B48" t="s">
        <v>16</v>
      </c>
      <c r="C48" s="5">
        <f>VLOOKUP(A48,Dim!A:B,2,0)</f>
        <v>9.85</v>
      </c>
      <c r="D48" s="1">
        <v>6.0299999999999999E-2</v>
      </c>
      <c r="E48" s="1">
        <v>0.1225</v>
      </c>
      <c r="F48">
        <v>0.85</v>
      </c>
      <c r="G48" s="2">
        <v>785043000</v>
      </c>
      <c r="H48" s="2">
        <v>3278280</v>
      </c>
      <c r="I48">
        <v>7</v>
      </c>
      <c r="J48" s="3">
        <v>1068.46</v>
      </c>
      <c r="K48">
        <v>91.91</v>
      </c>
      <c r="L48" s="1">
        <v>8.5999999999999993E-2</v>
      </c>
      <c r="M48" s="1">
        <v>0</v>
      </c>
      <c r="N48" s="4">
        <f>E48/12</f>
        <v>1.0208333333333333E-2</v>
      </c>
      <c r="O48" s="5">
        <f>N48*C48</f>
        <v>0.10055208333333333</v>
      </c>
      <c r="P48">
        <f>ROUNDUP((C48/O48),0)+1</f>
        <v>99</v>
      </c>
      <c r="Q48" s="6">
        <f>P48*C48</f>
        <v>975.15</v>
      </c>
      <c r="R48" s="6">
        <f>P48*O48</f>
        <v>9.9546562499999993</v>
      </c>
      <c r="S48" t="str">
        <f>IF(D48&gt;E48,"Bom",IF(D48=E48,"netro","Alerta"))</f>
        <v>Alerta</v>
      </c>
    </row>
    <row r="49" spans="1:19" x14ac:dyDescent="0.3">
      <c r="A49" t="s">
        <v>68</v>
      </c>
      <c r="B49" t="s">
        <v>19</v>
      </c>
      <c r="C49" s="5">
        <f>VLOOKUP(A49,Dim!A:B,2,0)</f>
        <v>34.11</v>
      </c>
      <c r="D49" s="1">
        <v>0.1095</v>
      </c>
      <c r="E49" s="1">
        <v>0.1201</v>
      </c>
      <c r="F49">
        <v>0.48</v>
      </c>
      <c r="G49" s="2">
        <v>159449000</v>
      </c>
      <c r="H49" s="2">
        <v>377168</v>
      </c>
      <c r="I49">
        <v>2</v>
      </c>
      <c r="J49">
        <v>99.08</v>
      </c>
      <c r="K49">
        <v>61.4</v>
      </c>
      <c r="L49" s="1">
        <v>0.61970000000000003</v>
      </c>
      <c r="M49" s="1">
        <v>0.9748</v>
      </c>
      <c r="N49" s="4">
        <f>E49/12</f>
        <v>1.0008333333333333E-2</v>
      </c>
      <c r="O49" s="5">
        <f>N49*C49</f>
        <v>0.34138424999999994</v>
      </c>
      <c r="P49">
        <f>ROUNDUP((C49/O49),0)+1</f>
        <v>101</v>
      </c>
      <c r="Q49" s="6">
        <f>P49*C49</f>
        <v>3445.11</v>
      </c>
      <c r="R49" s="6">
        <f>P49*O49</f>
        <v>34.479809249999995</v>
      </c>
      <c r="S49" t="str">
        <f>IF(D49&gt;E49,"Bom",IF(D49=E49,"netro","Alerta"))</f>
        <v>Alerta</v>
      </c>
    </row>
    <row r="50" spans="1:19" x14ac:dyDescent="0.3">
      <c r="A50" t="s">
        <v>69</v>
      </c>
      <c r="B50" t="s">
        <v>28</v>
      </c>
      <c r="C50" s="5">
        <f>VLOOKUP(A50,Dim!A:B,2,0)</f>
        <v>89</v>
      </c>
      <c r="D50" s="1">
        <v>6.4000000000000001E-2</v>
      </c>
      <c r="E50" s="1">
        <v>6.7599999999999993E-2</v>
      </c>
      <c r="F50">
        <v>0.85</v>
      </c>
      <c r="G50" s="2">
        <v>88538400</v>
      </c>
      <c r="H50" s="2">
        <v>8246</v>
      </c>
      <c r="I50">
        <v>1</v>
      </c>
      <c r="J50" s="3">
        <v>10715.5</v>
      </c>
      <c r="K50">
        <v>897.24</v>
      </c>
      <c r="L50" s="1">
        <v>8.3699999999999997E-2</v>
      </c>
      <c r="M50" s="1">
        <v>0</v>
      </c>
      <c r="N50" s="4">
        <f>E50/12</f>
        <v>5.6333333333333331E-3</v>
      </c>
      <c r="O50" s="5">
        <f>N50*C50</f>
        <v>0.50136666666666663</v>
      </c>
      <c r="P50">
        <f>ROUNDUP((C50/O50),0)+1</f>
        <v>179</v>
      </c>
      <c r="Q50" s="6">
        <f>P50*C50</f>
        <v>15931</v>
      </c>
      <c r="R50" s="6">
        <f>P50*O50</f>
        <v>89.744633333333326</v>
      </c>
      <c r="S50" t="str">
        <f>IF(D50&gt;E50,"Bom",IF(D50=E50,"netro","Alerta"))</f>
        <v>Alerta</v>
      </c>
    </row>
    <row r="51" spans="1:19" x14ac:dyDescent="0.3">
      <c r="A51" t="s">
        <v>156</v>
      </c>
      <c r="B51" t="s">
        <v>14</v>
      </c>
      <c r="C51" s="5">
        <f>VLOOKUP(A51,Dim!A:B,2,0)</f>
        <v>9.75</v>
      </c>
      <c r="D51" s="1">
        <v>6.5199999999999994E-2</v>
      </c>
      <c r="E51" s="1">
        <v>0.14860000000000001</v>
      </c>
      <c r="F51">
        <v>1.01</v>
      </c>
      <c r="G51" s="2">
        <v>137489000</v>
      </c>
      <c r="H51" s="2">
        <v>23634</v>
      </c>
      <c r="I51">
        <v>0</v>
      </c>
      <c r="J51">
        <v>0</v>
      </c>
      <c r="K51">
        <v>0</v>
      </c>
      <c r="L51" s="1">
        <v>0</v>
      </c>
      <c r="M51" s="1">
        <v>0</v>
      </c>
      <c r="N51" s="4">
        <f>E51/12</f>
        <v>1.2383333333333335E-2</v>
      </c>
      <c r="O51" s="5">
        <f>N51*C51</f>
        <v>0.12073750000000001</v>
      </c>
      <c r="P51">
        <f>ROUNDUP((C51/O51),0)+1</f>
        <v>82</v>
      </c>
      <c r="Q51" s="6">
        <f>P51*C51</f>
        <v>799.5</v>
      </c>
      <c r="R51" s="6">
        <f>P51*O51</f>
        <v>9.9004750000000001</v>
      </c>
      <c r="S51" t="str">
        <f>IF(D51&gt;E51,"Bom",IF(D51=E51,"netro","Alerta"))</f>
        <v>Alerta</v>
      </c>
    </row>
    <row r="52" spans="1:19" x14ac:dyDescent="0.3">
      <c r="A52" t="s">
        <v>334</v>
      </c>
      <c r="B52" t="s">
        <v>47</v>
      </c>
      <c r="C52" s="5">
        <f>VLOOKUP(A52,Dim!A:B,2,0)</f>
        <v>9.67</v>
      </c>
      <c r="D52" s="1">
        <v>0.10630000000000001</v>
      </c>
      <c r="E52" s="1">
        <v>0.1186</v>
      </c>
      <c r="F52">
        <v>1.03</v>
      </c>
      <c r="G52" s="2">
        <v>4228940000</v>
      </c>
      <c r="H52" s="2">
        <v>10869900</v>
      </c>
      <c r="I52">
        <v>3</v>
      </c>
      <c r="J52" s="3">
        <v>122035</v>
      </c>
      <c r="K52">
        <v>0</v>
      </c>
      <c r="L52" s="1">
        <v>0</v>
      </c>
      <c r="M52" s="1">
        <v>0</v>
      </c>
      <c r="N52" s="4">
        <f>E52/12</f>
        <v>9.8833333333333325E-3</v>
      </c>
      <c r="O52" s="5">
        <f>N52*C52</f>
        <v>9.5571833333333328E-2</v>
      </c>
      <c r="P52">
        <f>ROUNDUP((C52/O52),0)+1</f>
        <v>103</v>
      </c>
      <c r="Q52" s="6">
        <f>P52*C52</f>
        <v>996.01</v>
      </c>
      <c r="R52" s="6">
        <f>P52*O52</f>
        <v>9.8438988333333324</v>
      </c>
      <c r="S52" t="str">
        <f>IF(D52&gt;E52,"Bom",IF(D52=E52,"netro","Alerta"))</f>
        <v>Alerta</v>
      </c>
    </row>
    <row r="53" spans="1:19" x14ac:dyDescent="0.3">
      <c r="A53" t="s">
        <v>463</v>
      </c>
      <c r="B53" t="s">
        <v>19</v>
      </c>
      <c r="C53" s="5">
        <f>VLOOKUP(A53,Dim!A:B,2,0)</f>
        <v>9.51</v>
      </c>
      <c r="D53" s="1">
        <v>0.1273</v>
      </c>
      <c r="E53" s="1">
        <v>0.13339999999999999</v>
      </c>
      <c r="F53">
        <v>0.92</v>
      </c>
      <c r="G53" s="2">
        <v>577641000</v>
      </c>
      <c r="H53" s="2">
        <v>1838170</v>
      </c>
      <c r="I53">
        <v>3</v>
      </c>
      <c r="J53">
        <v>121</v>
      </c>
      <c r="K53">
        <v>12.16</v>
      </c>
      <c r="L53" s="1">
        <v>0.10050000000000001</v>
      </c>
      <c r="M53" s="1">
        <v>0</v>
      </c>
      <c r="N53" s="4">
        <f>E53/12</f>
        <v>1.1116666666666665E-2</v>
      </c>
      <c r="O53" s="5">
        <f>N53*C53</f>
        <v>0.10571949999999998</v>
      </c>
      <c r="P53">
        <f>ROUNDUP((C53/O53),0)+1</f>
        <v>91</v>
      </c>
      <c r="Q53" s="6">
        <f>P53*C53</f>
        <v>865.41</v>
      </c>
      <c r="R53" s="6">
        <f>P53*O53</f>
        <v>9.6204744999999985</v>
      </c>
      <c r="S53" t="str">
        <f>IF(D53&gt;E53,"Bom",IF(D53=E53,"netro","Alerta"))</f>
        <v>Alerta</v>
      </c>
    </row>
    <row r="54" spans="1:19" x14ac:dyDescent="0.3">
      <c r="A54" t="s">
        <v>73</v>
      </c>
      <c r="B54" t="s">
        <v>14</v>
      </c>
      <c r="C54" s="5">
        <f>VLOOKUP(A54,Dim!A:B,2,0)</f>
        <v>94.6</v>
      </c>
      <c r="D54" s="1">
        <v>8.8200000000000001E-2</v>
      </c>
      <c r="E54" s="1">
        <v>8.8900000000000007E-2</v>
      </c>
      <c r="F54">
        <v>0.89</v>
      </c>
      <c r="G54" s="2">
        <v>94449100</v>
      </c>
      <c r="H54" s="2">
        <v>15751</v>
      </c>
      <c r="I54">
        <v>1</v>
      </c>
      <c r="J54" s="3">
        <v>15655.2</v>
      </c>
      <c r="K54" s="3">
        <v>1465.76</v>
      </c>
      <c r="L54" s="1">
        <v>9.3600000000000003E-2</v>
      </c>
      <c r="M54" s="1">
        <v>2.1399999999999999E-2</v>
      </c>
      <c r="N54" s="4">
        <f>E54/12</f>
        <v>7.4083333333333336E-3</v>
      </c>
      <c r="O54" s="5">
        <f>N54*C54</f>
        <v>0.70082833333333328</v>
      </c>
      <c r="P54">
        <f>ROUNDUP((C54/O54),0)+1</f>
        <v>136</v>
      </c>
      <c r="Q54" s="6">
        <f>P54*C54</f>
        <v>12865.599999999999</v>
      </c>
      <c r="R54" s="6">
        <f>P54*O54</f>
        <v>95.31265333333333</v>
      </c>
      <c r="S54" t="str">
        <f>IF(D54&gt;E54,"Bom",IF(D54=E54,"netro","Alerta"))</f>
        <v>Alerta</v>
      </c>
    </row>
    <row r="55" spans="1:19" x14ac:dyDescent="0.3">
      <c r="A55" t="s">
        <v>74</v>
      </c>
      <c r="B55" t="s">
        <v>25</v>
      </c>
      <c r="C55" s="5">
        <f>VLOOKUP(A55,Dim!A:B,2,0)</f>
        <v>73.45</v>
      </c>
      <c r="D55" s="1">
        <v>0.18909999999999999</v>
      </c>
      <c r="E55" s="1">
        <v>0.16889999999999999</v>
      </c>
      <c r="F55">
        <v>0.94</v>
      </c>
      <c r="G55" s="2">
        <v>51415000</v>
      </c>
      <c r="H55" s="2">
        <v>87506</v>
      </c>
      <c r="I55">
        <v>18</v>
      </c>
      <c r="J55" s="3">
        <v>4679.76</v>
      </c>
      <c r="K55" s="3">
        <v>1058.81</v>
      </c>
      <c r="L55" s="1">
        <v>0.2263</v>
      </c>
      <c r="M55" s="1">
        <v>4.4000000000000003E-3</v>
      </c>
      <c r="N55" s="4">
        <f>E55/12</f>
        <v>1.4074999999999999E-2</v>
      </c>
      <c r="O55" s="5">
        <f>N55*C55</f>
        <v>1.0338087499999999</v>
      </c>
      <c r="P55">
        <f>ROUNDUP((C55/O55),0)+1</f>
        <v>73</v>
      </c>
      <c r="Q55" s="6">
        <f>P55*C55</f>
        <v>5361.85</v>
      </c>
      <c r="R55" s="6">
        <f>P55*O55</f>
        <v>75.468038749999991</v>
      </c>
      <c r="S55" t="str">
        <f>IF(D55&gt;E55,"Bom",IF(D55=E55,"netro","Alerta"))</f>
        <v>Bom</v>
      </c>
    </row>
    <row r="56" spans="1:19" x14ac:dyDescent="0.3">
      <c r="A56" t="s">
        <v>75</v>
      </c>
      <c r="B56" t="s">
        <v>14</v>
      </c>
      <c r="C56" s="5">
        <f>VLOOKUP(A56,Dim!A:B,2,0)</f>
        <v>54.52</v>
      </c>
      <c r="D56" s="1">
        <v>0.16270000000000001</v>
      </c>
      <c r="E56" s="1">
        <v>0.14349999999999999</v>
      </c>
      <c r="F56">
        <v>0.78</v>
      </c>
      <c r="G56" s="2">
        <v>244922000</v>
      </c>
      <c r="H56" s="2">
        <v>11379</v>
      </c>
      <c r="I56">
        <v>0</v>
      </c>
      <c r="J56">
        <v>0</v>
      </c>
      <c r="K56">
        <v>0</v>
      </c>
      <c r="L56" s="1">
        <v>0</v>
      </c>
      <c r="M56" s="1">
        <v>0</v>
      </c>
      <c r="N56" s="4">
        <f>E56/12</f>
        <v>1.1958333333333333E-2</v>
      </c>
      <c r="O56" s="5">
        <f>N56*C56</f>
        <v>0.65196833333333337</v>
      </c>
      <c r="P56">
        <f>ROUNDUP((C56/O56),0)+1</f>
        <v>85</v>
      </c>
      <c r="Q56" s="6">
        <f>P56*C56</f>
        <v>4634.2</v>
      </c>
      <c r="R56" s="6">
        <f>P56*O56</f>
        <v>55.417308333333338</v>
      </c>
      <c r="S56" t="str">
        <f>IF(D56&gt;E56,"Bom",IF(D56=E56,"netro","Alerta"))</f>
        <v>Bom</v>
      </c>
    </row>
    <row r="57" spans="1:19" x14ac:dyDescent="0.3">
      <c r="A57" t="s">
        <v>76</v>
      </c>
      <c r="B57" t="s">
        <v>19</v>
      </c>
      <c r="C57" s="5">
        <f>VLOOKUP(A57,Dim!A:B,2,0)</f>
        <v>80</v>
      </c>
      <c r="D57" s="1">
        <v>0.12709999999999999</v>
      </c>
      <c r="E57" s="1">
        <v>0.15049999999999999</v>
      </c>
      <c r="F57">
        <v>0.65</v>
      </c>
      <c r="G57" s="2">
        <v>595340000</v>
      </c>
      <c r="H57" s="2">
        <v>1202950</v>
      </c>
      <c r="I57">
        <v>10</v>
      </c>
      <c r="J57" s="3">
        <v>2023.3</v>
      </c>
      <c r="K57">
        <v>327.83</v>
      </c>
      <c r="L57" s="1">
        <v>0.16200000000000001</v>
      </c>
      <c r="M57" s="1">
        <v>3.73E-2</v>
      </c>
      <c r="N57" s="4">
        <f>E57/12</f>
        <v>1.2541666666666666E-2</v>
      </c>
      <c r="O57" s="5">
        <f>N57*C57</f>
        <v>1.0033333333333334</v>
      </c>
      <c r="P57">
        <f>ROUNDUP((C57/O57),0)+1</f>
        <v>81</v>
      </c>
      <c r="Q57" s="6">
        <f>P57*C57</f>
        <v>6480</v>
      </c>
      <c r="R57" s="6">
        <f>P57*O57</f>
        <v>81.27000000000001</v>
      </c>
      <c r="S57" t="str">
        <f>IF(D57&gt;E57,"Bom",IF(D57=E57,"netro","Alerta"))</f>
        <v>Alerta</v>
      </c>
    </row>
    <row r="58" spans="1:19" x14ac:dyDescent="0.3">
      <c r="A58" t="s">
        <v>468</v>
      </c>
      <c r="B58" t="s">
        <v>19</v>
      </c>
      <c r="C58" s="5">
        <f>VLOOKUP(A58,Dim!A:B,2,0)</f>
        <v>9.5</v>
      </c>
      <c r="D58" s="1">
        <v>7.4999999999999997E-2</v>
      </c>
      <c r="E58" s="1">
        <v>8.6800000000000002E-2</v>
      </c>
      <c r="F58">
        <v>0.94</v>
      </c>
      <c r="G58" s="2">
        <v>58923200</v>
      </c>
      <c r="H58" s="2">
        <v>276179</v>
      </c>
      <c r="I58">
        <v>2</v>
      </c>
      <c r="J58" s="3">
        <v>105911</v>
      </c>
      <c r="K58" s="3">
        <v>1010.62</v>
      </c>
      <c r="L58" s="1">
        <v>9.4999999999999998E-3</v>
      </c>
      <c r="M58" s="1">
        <v>0</v>
      </c>
      <c r="N58" s="4">
        <f>E58/12</f>
        <v>7.2333333333333338E-3</v>
      </c>
      <c r="O58" s="5">
        <f>N58*C58</f>
        <v>6.8716666666666676E-2</v>
      </c>
      <c r="P58">
        <f>ROUNDUP((C58/O58),0)+1</f>
        <v>140</v>
      </c>
      <c r="Q58" s="6">
        <f>P58*C58</f>
        <v>1330</v>
      </c>
      <c r="R58" s="6">
        <f>P58*O58</f>
        <v>9.6203333333333347</v>
      </c>
      <c r="S58" t="str">
        <f>IF(D58&gt;E58,"Bom",IF(D58=E58,"netro","Alerta"))</f>
        <v>Alerta</v>
      </c>
    </row>
    <row r="59" spans="1:19" x14ac:dyDescent="0.3">
      <c r="A59" t="s">
        <v>78</v>
      </c>
      <c r="B59" t="s">
        <v>47</v>
      </c>
      <c r="C59" s="5">
        <f>VLOOKUP(A59,Dim!A:B,2,0)</f>
        <v>115.7</v>
      </c>
      <c r="D59" s="1">
        <v>7.4399999999999994E-2</v>
      </c>
      <c r="E59" s="1">
        <v>9.0999999999999998E-2</v>
      </c>
      <c r="F59">
        <v>0.98</v>
      </c>
      <c r="G59" s="2">
        <v>1840220000</v>
      </c>
      <c r="H59" s="2">
        <v>3650000</v>
      </c>
      <c r="I59">
        <v>12</v>
      </c>
      <c r="J59" s="3">
        <v>3655.47</v>
      </c>
      <c r="K59">
        <v>323.97000000000003</v>
      </c>
      <c r="L59" s="1">
        <v>8.8599999999999998E-2</v>
      </c>
      <c r="M59" s="1">
        <v>4.41E-2</v>
      </c>
      <c r="N59" s="4">
        <f>E59/12</f>
        <v>7.5833333333333334E-3</v>
      </c>
      <c r="O59" s="5">
        <f>N59*C59</f>
        <v>0.87739166666666668</v>
      </c>
      <c r="P59">
        <f>ROUNDUP((C59/O59),0)+1</f>
        <v>133</v>
      </c>
      <c r="Q59" s="6">
        <f>P59*C59</f>
        <v>15388.1</v>
      </c>
      <c r="R59" s="6">
        <f>P59*O59</f>
        <v>116.69309166666667</v>
      </c>
      <c r="S59" t="str">
        <f>IF(D59&gt;E59,"Bom",IF(D59=E59,"netro","Alerta"))</f>
        <v>Alerta</v>
      </c>
    </row>
    <row r="60" spans="1:19" x14ac:dyDescent="0.3">
      <c r="A60" t="s">
        <v>79</v>
      </c>
      <c r="B60" t="s">
        <v>19</v>
      </c>
      <c r="C60" s="5">
        <f>VLOOKUP(A60,Dim!A:B,2,0)</f>
        <v>40.950000000000003</v>
      </c>
      <c r="D60" s="1">
        <v>0.14319999999999999</v>
      </c>
      <c r="E60" s="1">
        <v>0.12989999999999999</v>
      </c>
      <c r="F60">
        <v>0.48</v>
      </c>
      <c r="G60" s="2">
        <v>1090830000</v>
      </c>
      <c r="H60" s="2">
        <v>1708020</v>
      </c>
      <c r="I60">
        <v>6</v>
      </c>
      <c r="J60" s="3">
        <v>4284.83</v>
      </c>
      <c r="K60">
        <v>675.07</v>
      </c>
      <c r="L60" s="1">
        <v>0.1575</v>
      </c>
      <c r="M60" s="1">
        <v>4.7000000000000002E-3</v>
      </c>
      <c r="N60" s="4">
        <f>E60/12</f>
        <v>1.0825E-2</v>
      </c>
      <c r="O60" s="5">
        <f>N60*C60</f>
        <v>0.44328375000000003</v>
      </c>
      <c r="P60">
        <f>ROUNDUP((C60/O60),0)+1</f>
        <v>94</v>
      </c>
      <c r="Q60" s="6">
        <f>P60*C60</f>
        <v>3849.3</v>
      </c>
      <c r="R60" s="6">
        <f>P60*O60</f>
        <v>41.6686725</v>
      </c>
      <c r="S60" t="str">
        <f>IF(D60&gt;E60,"Bom",IF(D60=E60,"netro","Alerta"))</f>
        <v>Bom</v>
      </c>
    </row>
    <row r="61" spans="1:19" x14ac:dyDescent="0.3">
      <c r="A61" t="s">
        <v>201</v>
      </c>
      <c r="B61" t="s">
        <v>16</v>
      </c>
      <c r="C61" s="5">
        <f>VLOOKUP(A61,Dim!A:B,2,0)</f>
        <v>9.4700000000000006</v>
      </c>
      <c r="D61" s="1">
        <v>0</v>
      </c>
      <c r="E61" s="1">
        <v>0</v>
      </c>
      <c r="F61">
        <v>0.72</v>
      </c>
      <c r="G61" s="2">
        <v>910130000</v>
      </c>
      <c r="H61" s="2">
        <v>11257400</v>
      </c>
      <c r="I61">
        <v>0</v>
      </c>
      <c r="J61">
        <v>0</v>
      </c>
      <c r="K61">
        <v>0</v>
      </c>
      <c r="L61" s="1">
        <v>0</v>
      </c>
      <c r="M61" s="1">
        <v>0</v>
      </c>
      <c r="N61" s="4">
        <f>E61/12</f>
        <v>0</v>
      </c>
      <c r="O61" s="5">
        <f>N61*C61</f>
        <v>0</v>
      </c>
      <c r="P61" t="e">
        <f>ROUNDUP((C61/O61),0)+1</f>
        <v>#DIV/0!</v>
      </c>
      <c r="Q61" s="6" t="e">
        <f>P61*C61</f>
        <v>#DIV/0!</v>
      </c>
      <c r="R61" s="6" t="e">
        <f>P61*O61</f>
        <v>#DIV/0!</v>
      </c>
      <c r="S61" t="str">
        <f>IF(D61&gt;E61,"Bom",IF(D61=E61,"netro","Alerta"))</f>
        <v>netro</v>
      </c>
    </row>
    <row r="62" spans="1:19" x14ac:dyDescent="0.3">
      <c r="A62" t="s">
        <v>82</v>
      </c>
      <c r="B62" t="s">
        <v>37</v>
      </c>
      <c r="C62" s="5">
        <f>VLOOKUP(A62,Dim!A:B,2,0)</f>
        <v>397.85</v>
      </c>
      <c r="D62" s="1">
        <v>-3.7400000000000003E-2</v>
      </c>
      <c r="E62" s="1">
        <v>5.2400000000000002E-2</v>
      </c>
      <c r="F62">
        <v>1.7</v>
      </c>
      <c r="G62" s="2">
        <v>49387900</v>
      </c>
      <c r="H62" s="2">
        <v>24459</v>
      </c>
      <c r="I62">
        <v>1</v>
      </c>
      <c r="J62" s="3">
        <v>188527</v>
      </c>
      <c r="K62">
        <v>0</v>
      </c>
      <c r="L62" s="1">
        <v>0</v>
      </c>
      <c r="M62" s="1">
        <v>0</v>
      </c>
      <c r="N62" s="4">
        <f>E62/12</f>
        <v>4.3666666666666671E-3</v>
      </c>
      <c r="O62" s="5">
        <f>N62*C62</f>
        <v>1.7372783333333337</v>
      </c>
      <c r="P62">
        <f>ROUNDUP((C62/O62),0)+1</f>
        <v>231</v>
      </c>
      <c r="Q62" s="6">
        <f>P62*C62</f>
        <v>91903.35</v>
      </c>
      <c r="R62" s="6">
        <f>P62*O62</f>
        <v>401.31129500000009</v>
      </c>
      <c r="S62" t="str">
        <f>IF(D62&gt;E62,"Bom",IF(D62=E62,"netro","Alerta"))</f>
        <v>Alerta</v>
      </c>
    </row>
    <row r="63" spans="1:19" x14ac:dyDescent="0.3">
      <c r="A63" t="s">
        <v>83</v>
      </c>
      <c r="B63" t="s">
        <v>19</v>
      </c>
      <c r="C63" s="5">
        <f>VLOOKUP(A63,Dim!A:B,2,0)</f>
        <v>710</v>
      </c>
      <c r="D63" s="1">
        <v>-3.9199999999999999E-2</v>
      </c>
      <c r="E63" s="1">
        <v>0.2334</v>
      </c>
      <c r="F63">
        <v>1.2</v>
      </c>
      <c r="G63" s="2">
        <v>152987000</v>
      </c>
      <c r="H63" s="2">
        <v>5536</v>
      </c>
      <c r="I63">
        <v>0</v>
      </c>
      <c r="J63">
        <v>0</v>
      </c>
      <c r="K63">
        <v>0</v>
      </c>
      <c r="L63" s="1">
        <v>0</v>
      </c>
      <c r="M63" s="1">
        <v>0</v>
      </c>
      <c r="N63" s="4">
        <f>E63/12</f>
        <v>1.9449999999999999E-2</v>
      </c>
      <c r="O63" s="5">
        <f>N63*C63</f>
        <v>13.809499999999998</v>
      </c>
      <c r="P63">
        <f>ROUNDUP((C63/O63),0)+1</f>
        <v>53</v>
      </c>
      <c r="Q63" s="6">
        <f>P63*C63</f>
        <v>37630</v>
      </c>
      <c r="R63" s="6">
        <f>P63*O63</f>
        <v>731.90349999999989</v>
      </c>
      <c r="S63" t="str">
        <f>IF(D63&gt;E63,"Bom",IF(D63=E63,"netro","Alerta"))</f>
        <v>Alerta</v>
      </c>
    </row>
    <row r="64" spans="1:19" x14ac:dyDescent="0.3">
      <c r="A64" t="s">
        <v>186</v>
      </c>
      <c r="B64" t="s">
        <v>14</v>
      </c>
      <c r="C64" s="5">
        <f>VLOOKUP(A64,Dim!A:B,2,0)</f>
        <v>8.42</v>
      </c>
      <c r="D64" s="1">
        <v>0.27389999999999998</v>
      </c>
      <c r="E64" s="1">
        <v>0.1321</v>
      </c>
      <c r="F64">
        <v>0.9</v>
      </c>
      <c r="G64" s="2">
        <v>182694000</v>
      </c>
      <c r="H64" s="2">
        <v>126642</v>
      </c>
      <c r="I64">
        <v>0</v>
      </c>
      <c r="J64">
        <v>0</v>
      </c>
      <c r="K64">
        <v>0</v>
      </c>
      <c r="L64" s="1">
        <v>0</v>
      </c>
      <c r="M64" s="1">
        <v>0</v>
      </c>
      <c r="N64" s="4">
        <f>E64/12</f>
        <v>1.1008333333333334E-2</v>
      </c>
      <c r="O64" s="5">
        <f>N64*C64</f>
        <v>9.2690166666666671E-2</v>
      </c>
      <c r="P64">
        <f>ROUNDUP((C64/O64),0)+1</f>
        <v>92</v>
      </c>
      <c r="Q64" s="6">
        <f>P64*C64</f>
        <v>774.64</v>
      </c>
      <c r="R64" s="6">
        <f>P64*O64</f>
        <v>8.5274953333333343</v>
      </c>
      <c r="S64" t="str">
        <f>IF(D64&gt;E64,"Bom",IF(D64=E64,"netro","Alerta"))</f>
        <v>Bom</v>
      </c>
    </row>
    <row r="65" spans="1:19" x14ac:dyDescent="0.3">
      <c r="A65" t="s">
        <v>85</v>
      </c>
      <c r="B65" t="s">
        <v>19</v>
      </c>
      <c r="C65" s="5">
        <f>VLOOKUP(A65,Dim!A:B,2,0)</f>
        <v>52.46</v>
      </c>
      <c r="D65" s="1">
        <v>0.12230000000000001</v>
      </c>
      <c r="E65" s="1">
        <v>0.1211</v>
      </c>
      <c r="F65">
        <v>0.48</v>
      </c>
      <c r="G65" s="2">
        <v>609103000</v>
      </c>
      <c r="H65" s="2">
        <v>410542</v>
      </c>
      <c r="I65">
        <v>2</v>
      </c>
      <c r="J65" s="3">
        <v>6311.78</v>
      </c>
      <c r="K65" s="3">
        <v>1035.33</v>
      </c>
      <c r="L65" s="1">
        <v>0.16400000000000001</v>
      </c>
      <c r="M65" s="1">
        <v>8.2600000000000007E-2</v>
      </c>
      <c r="N65" s="4">
        <f>E65/12</f>
        <v>1.0091666666666667E-2</v>
      </c>
      <c r="O65" s="5">
        <f>N65*C65</f>
        <v>0.52940883333333333</v>
      </c>
      <c r="P65">
        <f>ROUNDUP((C65/O65),0)+1</f>
        <v>101</v>
      </c>
      <c r="Q65" s="6">
        <f>P65*C65</f>
        <v>5298.46</v>
      </c>
      <c r="R65" s="6">
        <f>P65*O65</f>
        <v>53.470292166666667</v>
      </c>
      <c r="S65" t="str">
        <f>IF(D65&gt;E65,"Bom",IF(D65=E65,"netro","Alerta"))</f>
        <v>Bom</v>
      </c>
    </row>
    <row r="66" spans="1:19" x14ac:dyDescent="0.3">
      <c r="A66" t="s">
        <v>86</v>
      </c>
      <c r="B66" t="s">
        <v>47</v>
      </c>
      <c r="C66" s="5">
        <f>VLOOKUP(A66,Dim!A:B,2,0)</f>
        <v>81.180000000000007</v>
      </c>
      <c r="D66" s="1">
        <v>0.13919999999999999</v>
      </c>
      <c r="E66" s="1">
        <v>0.12970000000000001</v>
      </c>
      <c r="F66">
        <v>0.7</v>
      </c>
      <c r="G66" s="2">
        <v>485678000</v>
      </c>
      <c r="H66" s="2">
        <v>502131</v>
      </c>
      <c r="I66">
        <v>9</v>
      </c>
      <c r="J66" s="3">
        <v>1316.44</v>
      </c>
      <c r="K66">
        <v>181.86</v>
      </c>
      <c r="L66" s="1">
        <v>0.1381</v>
      </c>
      <c r="M66" s="1">
        <v>0</v>
      </c>
      <c r="N66" s="4">
        <f>E66/12</f>
        <v>1.0808333333333335E-2</v>
      </c>
      <c r="O66" s="5">
        <f>N66*C66</f>
        <v>0.87742050000000016</v>
      </c>
      <c r="P66">
        <f>ROUNDUP((C66/O66),0)+1</f>
        <v>94</v>
      </c>
      <c r="Q66" s="6">
        <f>P66*C66</f>
        <v>7630.920000000001</v>
      </c>
      <c r="R66" s="6">
        <f>P66*O66</f>
        <v>82.477527000000009</v>
      </c>
      <c r="S66" t="str">
        <f>IF(D66&gt;E66,"Bom",IF(D66=E66,"netro","Alerta"))</f>
        <v>Bom</v>
      </c>
    </row>
    <row r="67" spans="1:19" x14ac:dyDescent="0.3">
      <c r="A67" t="s">
        <v>71</v>
      </c>
      <c r="B67" t="s">
        <v>19</v>
      </c>
      <c r="C67" s="5">
        <f>VLOOKUP(A67,Dim!A:B,2,0)</f>
        <v>9.43</v>
      </c>
      <c r="D67" s="1">
        <v>3.4299999999999997E-2</v>
      </c>
      <c r="E67" s="1">
        <v>5.1900000000000002E-2</v>
      </c>
      <c r="F67">
        <v>0.84</v>
      </c>
      <c r="G67" s="2">
        <v>290413000</v>
      </c>
      <c r="H67">
        <v>187</v>
      </c>
      <c r="I67">
        <v>6</v>
      </c>
      <c r="J67" s="3">
        <v>2260.65</v>
      </c>
      <c r="K67">
        <v>142.96</v>
      </c>
      <c r="L67" s="1">
        <v>6.3200000000000006E-2</v>
      </c>
      <c r="M67" s="1">
        <v>0.128</v>
      </c>
      <c r="N67" s="4">
        <f>E67/12</f>
        <v>4.3249999999999999E-3</v>
      </c>
      <c r="O67" s="5">
        <f>N67*C67</f>
        <v>4.0784749999999995E-2</v>
      </c>
      <c r="P67">
        <f>ROUNDUP((C67/O67),0)+1</f>
        <v>233</v>
      </c>
      <c r="Q67" s="6">
        <f>P67*C67</f>
        <v>2197.19</v>
      </c>
      <c r="R67" s="6">
        <f>P67*O67</f>
        <v>9.502846749999998</v>
      </c>
      <c r="S67" t="str">
        <f>IF(D67&gt;E67,"Bom",IF(D67=E67,"netro","Alerta"))</f>
        <v>Alerta</v>
      </c>
    </row>
    <row r="68" spans="1:19" x14ac:dyDescent="0.3">
      <c r="A68" t="s">
        <v>510</v>
      </c>
      <c r="B68" t="s">
        <v>14</v>
      </c>
      <c r="C68" s="5">
        <f>VLOOKUP(A68,Dim!A:B,2,0)</f>
        <v>9.43</v>
      </c>
      <c r="D68" s="1">
        <v>0.1346</v>
      </c>
      <c r="E68" s="1">
        <v>0.14949999999999999</v>
      </c>
      <c r="F68">
        <v>0.96</v>
      </c>
      <c r="G68" s="2">
        <v>1377740000</v>
      </c>
      <c r="H68" s="2">
        <v>5243740</v>
      </c>
      <c r="I68">
        <v>0</v>
      </c>
      <c r="J68">
        <v>0</v>
      </c>
      <c r="K68">
        <v>0</v>
      </c>
      <c r="L68" s="1">
        <v>0</v>
      </c>
      <c r="M68" s="1">
        <v>0</v>
      </c>
      <c r="N68" s="4">
        <f>E68/12</f>
        <v>1.2458333333333333E-2</v>
      </c>
      <c r="O68" s="5">
        <f>N68*C68</f>
        <v>0.11748208333333333</v>
      </c>
      <c r="P68">
        <f>ROUNDUP((C68/O68),0)+1</f>
        <v>82</v>
      </c>
      <c r="Q68" s="6">
        <f>P68*C68</f>
        <v>773.26</v>
      </c>
      <c r="R68" s="6">
        <f>P68*O68</f>
        <v>9.6335308333333334</v>
      </c>
      <c r="S68" t="str">
        <f>IF(D68&gt;E68,"Bom",IF(D68=E68,"netro","Alerta"))</f>
        <v>Alerta</v>
      </c>
    </row>
    <row r="69" spans="1:19" x14ac:dyDescent="0.3">
      <c r="A69" t="s">
        <v>412</v>
      </c>
      <c r="B69" t="s">
        <v>25</v>
      </c>
      <c r="C69" s="5">
        <f>VLOOKUP(A69,Dim!A:B,2,0)</f>
        <v>9.4</v>
      </c>
      <c r="D69" s="1">
        <v>8.1699999999999995E-2</v>
      </c>
      <c r="E69" s="1">
        <v>0.1147</v>
      </c>
      <c r="F69">
        <v>0.89</v>
      </c>
      <c r="G69" s="2">
        <v>1467740000</v>
      </c>
      <c r="H69" s="2">
        <v>2229860</v>
      </c>
      <c r="I69">
        <v>82</v>
      </c>
      <c r="J69" s="3">
        <v>5814.17</v>
      </c>
      <c r="K69">
        <v>655.15</v>
      </c>
      <c r="L69" s="1">
        <v>0.11269999999999999</v>
      </c>
      <c r="M69" s="1">
        <v>6.4699999999999994E-2</v>
      </c>
      <c r="N69" s="4">
        <f>E69/12</f>
        <v>9.5583333333333336E-3</v>
      </c>
      <c r="O69" s="5">
        <f>N69*C69</f>
        <v>8.9848333333333336E-2</v>
      </c>
      <c r="P69">
        <f>ROUNDUP((C69/O69),0)+1</f>
        <v>106</v>
      </c>
      <c r="Q69" s="6">
        <f>P69*C69</f>
        <v>996.40000000000009</v>
      </c>
      <c r="R69" s="6">
        <f>P69*O69</f>
        <v>9.5239233333333342</v>
      </c>
      <c r="S69" t="str">
        <f>IF(D69&gt;E69,"Bom",IF(D69=E69,"netro","Alerta"))</f>
        <v>Alerta</v>
      </c>
    </row>
    <row r="70" spans="1:19" x14ac:dyDescent="0.3">
      <c r="A70" t="s">
        <v>90</v>
      </c>
      <c r="B70" t="s">
        <v>91</v>
      </c>
      <c r="C70" s="5">
        <f>VLOOKUP(A70,Dim!A:B,2,0)</f>
        <v>41.5</v>
      </c>
      <c r="D70" s="1">
        <v>0.1066</v>
      </c>
      <c r="E70" s="1">
        <v>0.1123</v>
      </c>
      <c r="F70">
        <v>0.61</v>
      </c>
      <c r="G70" s="2">
        <v>382568000</v>
      </c>
      <c r="H70" s="2">
        <v>36511</v>
      </c>
      <c r="I70">
        <v>14</v>
      </c>
      <c r="J70" s="3">
        <v>6730.72</v>
      </c>
      <c r="K70">
        <v>764.51</v>
      </c>
      <c r="L70" s="1">
        <v>0.11360000000000001</v>
      </c>
      <c r="M70" s="1">
        <v>0</v>
      </c>
      <c r="N70" s="4">
        <f>E70/12</f>
        <v>9.3583333333333331E-3</v>
      </c>
      <c r="O70" s="5">
        <f>N70*C70</f>
        <v>0.38837083333333333</v>
      </c>
      <c r="P70">
        <f>ROUNDUP((C70/O70),0)+1</f>
        <v>108</v>
      </c>
      <c r="Q70" s="6">
        <f>P70*C70</f>
        <v>4482</v>
      </c>
      <c r="R70" s="6">
        <f>P70*O70</f>
        <v>41.944049999999997</v>
      </c>
      <c r="S70" t="str">
        <f>IF(D70&gt;E70,"Bom",IF(D70=E70,"netro","Alerta"))</f>
        <v>Alerta</v>
      </c>
    </row>
    <row r="71" spans="1:19" x14ac:dyDescent="0.3">
      <c r="A71" t="s">
        <v>92</v>
      </c>
      <c r="B71" t="s">
        <v>14</v>
      </c>
      <c r="C71" s="5">
        <f>VLOOKUP(A71,Dim!A:B,2,0)</f>
        <v>103.47</v>
      </c>
      <c r="D71" s="1">
        <v>8.6400000000000005E-2</v>
      </c>
      <c r="E71" s="1">
        <v>9.0700000000000003E-2</v>
      </c>
      <c r="F71">
        <v>1</v>
      </c>
      <c r="G71" s="2">
        <v>4602860000</v>
      </c>
      <c r="H71" s="2">
        <v>7935640</v>
      </c>
      <c r="I71">
        <v>20</v>
      </c>
      <c r="J71" s="3">
        <v>4341.03</v>
      </c>
      <c r="K71">
        <v>293.79000000000002</v>
      </c>
      <c r="L71" s="1">
        <v>6.7699999999999996E-2</v>
      </c>
      <c r="M71" s="1">
        <v>1.15E-2</v>
      </c>
      <c r="N71" s="4">
        <f>E71/12</f>
        <v>7.5583333333333336E-3</v>
      </c>
      <c r="O71" s="5">
        <f>N71*C71</f>
        <v>0.78206074999999997</v>
      </c>
      <c r="P71">
        <f>ROUNDUP((C71/O71),0)+1</f>
        <v>134</v>
      </c>
      <c r="Q71" s="6">
        <f>P71*C71</f>
        <v>13864.98</v>
      </c>
      <c r="R71" s="6">
        <f>P71*O71</f>
        <v>104.79614049999999</v>
      </c>
      <c r="S71" t="str">
        <f>IF(D71&gt;E71,"Bom",IF(D71=E71,"netro","Alerta"))</f>
        <v>Alerta</v>
      </c>
    </row>
    <row r="72" spans="1:19" x14ac:dyDescent="0.3">
      <c r="A72" t="s">
        <v>93</v>
      </c>
      <c r="B72" t="s">
        <v>16</v>
      </c>
      <c r="C72" s="5">
        <f>VLOOKUP(A72,Dim!A:B,2,0)</f>
        <v>111.28</v>
      </c>
      <c r="D72" s="1">
        <v>9.0499999999999997E-2</v>
      </c>
      <c r="E72" s="1">
        <v>0.104</v>
      </c>
      <c r="F72">
        <v>0.87</v>
      </c>
      <c r="G72" s="2">
        <v>126206000</v>
      </c>
      <c r="H72">
        <v>0</v>
      </c>
      <c r="I72">
        <v>2</v>
      </c>
      <c r="J72" s="3">
        <v>22533.1</v>
      </c>
      <c r="K72" s="3">
        <v>2168.7800000000002</v>
      </c>
      <c r="L72" s="1">
        <v>9.6199999999999994E-2</v>
      </c>
      <c r="M72" s="1">
        <v>9.7000000000000003E-2</v>
      </c>
      <c r="N72" s="4">
        <f>E72/12</f>
        <v>8.6666666666666663E-3</v>
      </c>
      <c r="O72" s="5">
        <f>N72*C72</f>
        <v>0.96442666666666665</v>
      </c>
      <c r="P72">
        <f>ROUNDUP((C72/O72),0)+1</f>
        <v>117</v>
      </c>
      <c r="Q72" s="6">
        <f>P72*C72</f>
        <v>13019.76</v>
      </c>
      <c r="R72" s="6">
        <f>P72*O72</f>
        <v>112.83792</v>
      </c>
      <c r="S72" t="str">
        <f>IF(D72&gt;E72,"Bom",IF(D72=E72,"netro","Alerta"))</f>
        <v>Alerta</v>
      </c>
    </row>
    <row r="73" spans="1:19" x14ac:dyDescent="0.3">
      <c r="A73" t="s">
        <v>94</v>
      </c>
      <c r="B73" t="s">
        <v>14</v>
      </c>
      <c r="C73" s="5">
        <f>VLOOKUP(A73,Dim!A:B,2,0)</f>
        <v>58.02</v>
      </c>
      <c r="D73" s="1">
        <v>6.2700000000000006E-2</v>
      </c>
      <c r="E73" s="1">
        <v>7.7700000000000005E-2</v>
      </c>
      <c r="F73">
        <v>0.52</v>
      </c>
      <c r="G73" s="2">
        <v>195212000</v>
      </c>
      <c r="H73" s="2">
        <v>185225</v>
      </c>
      <c r="I73">
        <v>6</v>
      </c>
      <c r="J73">
        <v>1.33</v>
      </c>
      <c r="K73">
        <v>0.16</v>
      </c>
      <c r="L73" s="1">
        <v>0.1191</v>
      </c>
      <c r="M73" s="1">
        <v>0.3034</v>
      </c>
      <c r="N73" s="4">
        <f>E73/12</f>
        <v>6.4750000000000007E-3</v>
      </c>
      <c r="O73" s="5">
        <f>N73*C73</f>
        <v>0.37567950000000006</v>
      </c>
      <c r="P73">
        <f>ROUNDUP((C73/O73),0)+1</f>
        <v>156</v>
      </c>
      <c r="Q73" s="6">
        <f>P73*C73</f>
        <v>9051.1200000000008</v>
      </c>
      <c r="R73" s="6">
        <f>P73*O73</f>
        <v>58.606002000000011</v>
      </c>
      <c r="S73" t="str">
        <f>IF(D73&gt;E73,"Bom",IF(D73=E73,"netro","Alerta"))</f>
        <v>Alerta</v>
      </c>
    </row>
    <row r="74" spans="1:19" x14ac:dyDescent="0.3">
      <c r="A74" t="s">
        <v>95</v>
      </c>
      <c r="B74" t="s">
        <v>47</v>
      </c>
      <c r="C74" s="5">
        <f>VLOOKUP(A74,Dim!A:B,2,0)</f>
        <v>150.94999999999999</v>
      </c>
      <c r="D74" s="1">
        <v>7.5700000000000003E-2</v>
      </c>
      <c r="E74" s="1">
        <v>7.51E-2</v>
      </c>
      <c r="F74">
        <v>0.99</v>
      </c>
      <c r="G74" s="2">
        <v>116989000</v>
      </c>
      <c r="H74">
        <v>7</v>
      </c>
      <c r="I74">
        <v>1</v>
      </c>
      <c r="J74" s="3">
        <v>6199.49</v>
      </c>
      <c r="K74">
        <v>508.95</v>
      </c>
      <c r="L74" s="1">
        <v>8.2100000000000006E-2</v>
      </c>
      <c r="M74" s="1">
        <v>0</v>
      </c>
      <c r="N74" s="4">
        <f>E74/12</f>
        <v>6.2583333333333336E-3</v>
      </c>
      <c r="O74" s="5">
        <f>N74*C74</f>
        <v>0.94469541666666668</v>
      </c>
      <c r="P74">
        <f>ROUNDUP((C74/O74),0)+1</f>
        <v>161</v>
      </c>
      <c r="Q74" s="6">
        <f>P74*C74</f>
        <v>24302.949999999997</v>
      </c>
      <c r="R74" s="6">
        <f>P74*O74</f>
        <v>152.09596208333335</v>
      </c>
      <c r="S74" t="str">
        <f>IF(D74&gt;E74,"Bom",IF(D74=E74,"netro","Alerta"))</f>
        <v>Bom</v>
      </c>
    </row>
    <row r="75" spans="1:19" x14ac:dyDescent="0.3">
      <c r="A75" t="s">
        <v>96</v>
      </c>
      <c r="B75" t="s">
        <v>19</v>
      </c>
      <c r="C75" s="5">
        <f>VLOOKUP(A75,Dim!A:B,2,0)</f>
        <v>109.53</v>
      </c>
      <c r="D75" s="1">
        <v>4.8300000000000003E-2</v>
      </c>
      <c r="E75" s="1">
        <v>8.5199999999999998E-2</v>
      </c>
      <c r="F75">
        <v>0.94</v>
      </c>
      <c r="G75" s="2">
        <v>645245000</v>
      </c>
      <c r="H75">
        <v>2</v>
      </c>
      <c r="I75">
        <v>6</v>
      </c>
      <c r="J75" s="3">
        <v>1245.8800000000001</v>
      </c>
      <c r="K75">
        <v>80.739999999999995</v>
      </c>
      <c r="L75" s="1">
        <v>6.4799999999999996E-2</v>
      </c>
      <c r="M75" s="1">
        <v>0</v>
      </c>
      <c r="N75" s="4">
        <f>E75/12</f>
        <v>7.0999999999999995E-3</v>
      </c>
      <c r="O75" s="5">
        <f>N75*C75</f>
        <v>0.77766299999999999</v>
      </c>
      <c r="P75">
        <f>ROUNDUP((C75/O75),0)+1</f>
        <v>142</v>
      </c>
      <c r="Q75" s="6">
        <f>P75*C75</f>
        <v>15553.26</v>
      </c>
      <c r="R75" s="6">
        <f>P75*O75</f>
        <v>110.428146</v>
      </c>
      <c r="S75" t="str">
        <f>IF(D75&gt;E75,"Bom",IF(D75=E75,"netro","Alerta"))</f>
        <v>Alerta</v>
      </c>
    </row>
    <row r="76" spans="1:19" x14ac:dyDescent="0.3">
      <c r="A76" t="s">
        <v>97</v>
      </c>
      <c r="B76" t="s">
        <v>28</v>
      </c>
      <c r="C76" s="5">
        <f>VLOOKUP(A76,Dim!A:B,2,0)</f>
        <v>103.22</v>
      </c>
      <c r="D76" s="1">
        <v>7.0699999999999999E-2</v>
      </c>
      <c r="E76" s="1">
        <v>7.2300000000000003E-2</v>
      </c>
      <c r="F76">
        <v>0.87</v>
      </c>
      <c r="G76" s="2">
        <v>83532800</v>
      </c>
      <c r="H76">
        <v>0</v>
      </c>
      <c r="I76">
        <v>1</v>
      </c>
      <c r="J76" s="3">
        <v>4159.09</v>
      </c>
      <c r="K76">
        <v>445.84</v>
      </c>
      <c r="L76" s="1">
        <v>0.1072</v>
      </c>
      <c r="M76" s="1">
        <v>0.08</v>
      </c>
      <c r="N76" s="4">
        <f>E76/12</f>
        <v>6.025E-3</v>
      </c>
      <c r="O76" s="5">
        <f>N76*C76</f>
        <v>0.62190049999999997</v>
      </c>
      <c r="P76">
        <f>ROUNDUP((C76/O76),0)+1</f>
        <v>167</v>
      </c>
      <c r="Q76" s="6">
        <f>P76*C76</f>
        <v>17237.740000000002</v>
      </c>
      <c r="R76" s="6">
        <f>P76*O76</f>
        <v>103.8573835</v>
      </c>
      <c r="S76" t="str">
        <f>IF(D76&gt;E76,"Bom",IF(D76=E76,"netro","Alerta"))</f>
        <v>Alerta</v>
      </c>
    </row>
    <row r="77" spans="1:19" x14ac:dyDescent="0.3">
      <c r="A77" t="s">
        <v>470</v>
      </c>
      <c r="B77" t="s">
        <v>14</v>
      </c>
      <c r="C77" s="5">
        <f>VLOOKUP(A77,Dim!A:B,2,0)</f>
        <v>9.3800000000000008</v>
      </c>
      <c r="D77" s="1">
        <v>0.1239</v>
      </c>
      <c r="E77" s="1">
        <v>0.1416</v>
      </c>
      <c r="F77">
        <v>0.97</v>
      </c>
      <c r="G77" s="2">
        <v>69583100</v>
      </c>
      <c r="H77" s="2">
        <v>49844</v>
      </c>
      <c r="I77">
        <v>0</v>
      </c>
      <c r="J77">
        <v>0</v>
      </c>
      <c r="K77">
        <v>0</v>
      </c>
      <c r="L77" s="1">
        <v>0</v>
      </c>
      <c r="M77" s="1">
        <v>0</v>
      </c>
      <c r="N77" s="4">
        <f>E77/12</f>
        <v>1.18E-2</v>
      </c>
      <c r="O77" s="5">
        <f>N77*C77</f>
        <v>0.110684</v>
      </c>
      <c r="P77">
        <f>ROUNDUP((C77/O77),0)+1</f>
        <v>86</v>
      </c>
      <c r="Q77" s="6">
        <f>P77*C77</f>
        <v>806.68000000000006</v>
      </c>
      <c r="R77" s="6">
        <f>P77*O77</f>
        <v>9.5188240000000004</v>
      </c>
      <c r="S77" t="str">
        <f>IF(D77&gt;E77,"Bom",IF(D77=E77,"netro","Alerta"))</f>
        <v>Alerta</v>
      </c>
    </row>
    <row r="78" spans="1:19" x14ac:dyDescent="0.3">
      <c r="A78" t="s">
        <v>99</v>
      </c>
      <c r="B78" t="s">
        <v>25</v>
      </c>
      <c r="C78" s="5">
        <f>VLOOKUP(A78,Dim!A:B,2,0)</f>
        <v>1170.21</v>
      </c>
      <c r="D78" s="1">
        <v>4.24E-2</v>
      </c>
      <c r="E78" s="1">
        <v>5.6899999999999999E-2</v>
      </c>
      <c r="F78">
        <v>1.52</v>
      </c>
      <c r="G78" s="2">
        <v>732013000</v>
      </c>
      <c r="H78">
        <v>78</v>
      </c>
      <c r="I78">
        <v>46</v>
      </c>
      <c r="J78" s="3">
        <v>5183.01</v>
      </c>
      <c r="K78">
        <v>347.9</v>
      </c>
      <c r="L78" s="1">
        <v>6.7100000000000007E-2</v>
      </c>
      <c r="M78" s="1">
        <v>0.2011</v>
      </c>
      <c r="N78" s="4">
        <f>E78/12</f>
        <v>4.7416666666666666E-3</v>
      </c>
      <c r="O78" s="5">
        <f>N78*C78</f>
        <v>5.5487457500000001</v>
      </c>
      <c r="P78">
        <f>ROUNDUP((C78/O78),0)+1</f>
        <v>212</v>
      </c>
      <c r="Q78" s="6">
        <f>P78*C78</f>
        <v>248084.52000000002</v>
      </c>
      <c r="R78" s="6">
        <f>P78*O78</f>
        <v>1176.3340989999999</v>
      </c>
      <c r="S78" t="str">
        <f>IF(D78&gt;E78,"Bom",IF(D78=E78,"netro","Alerta"))</f>
        <v>Alerta</v>
      </c>
    </row>
    <row r="79" spans="1:19" x14ac:dyDescent="0.3">
      <c r="A79" t="s">
        <v>100</v>
      </c>
      <c r="B79" t="s">
        <v>19</v>
      </c>
      <c r="C79" s="5">
        <f>VLOOKUP(A79,Dim!A:B,2,0)</f>
        <v>73.08</v>
      </c>
      <c r="D79" s="1">
        <v>0.221</v>
      </c>
      <c r="E79" s="1">
        <v>0.21790000000000001</v>
      </c>
      <c r="F79">
        <v>0.95</v>
      </c>
      <c r="G79" s="2">
        <v>353439000</v>
      </c>
      <c r="H79" s="2">
        <v>4266270</v>
      </c>
      <c r="I79">
        <v>0</v>
      </c>
      <c r="J79">
        <v>0</v>
      </c>
      <c r="K79">
        <v>0</v>
      </c>
      <c r="L79" s="1">
        <v>0</v>
      </c>
      <c r="M79" s="1">
        <v>0</v>
      </c>
      <c r="N79" s="4">
        <f>E79/12</f>
        <v>1.8158333333333335E-2</v>
      </c>
      <c r="O79" s="5">
        <f>N79*C79</f>
        <v>1.3270110000000002</v>
      </c>
      <c r="P79">
        <f>ROUNDUP((C79/O79),0)+1</f>
        <v>57</v>
      </c>
      <c r="Q79" s="6">
        <f>P79*C79</f>
        <v>4165.5599999999995</v>
      </c>
      <c r="R79" s="6">
        <f>P79*O79</f>
        <v>75.639627000000004</v>
      </c>
      <c r="S79" t="str">
        <f>IF(D79&gt;E79,"Bom",IF(D79=E79,"netro","Alerta"))</f>
        <v>Bom</v>
      </c>
    </row>
    <row r="80" spans="1:19" x14ac:dyDescent="0.3">
      <c r="A80" t="s">
        <v>438</v>
      </c>
      <c r="B80" t="s">
        <v>23</v>
      </c>
      <c r="C80" s="5">
        <f>VLOOKUP(A80,Dim!A:B,2,0)</f>
        <v>9.08</v>
      </c>
      <c r="D80" s="1">
        <v>0.1835</v>
      </c>
      <c r="E80" s="1">
        <v>0.1108</v>
      </c>
      <c r="F80">
        <v>0.94</v>
      </c>
      <c r="G80" s="2">
        <v>617807000</v>
      </c>
      <c r="H80" s="2">
        <v>1313200</v>
      </c>
      <c r="I80">
        <v>0</v>
      </c>
      <c r="J80">
        <v>0</v>
      </c>
      <c r="K80">
        <v>0</v>
      </c>
      <c r="L80" s="1">
        <v>0</v>
      </c>
      <c r="M80" s="1">
        <v>0</v>
      </c>
      <c r="N80" s="4">
        <f>E80/12</f>
        <v>9.233333333333333E-3</v>
      </c>
      <c r="O80" s="5">
        <f>N80*C80</f>
        <v>8.3838666666666659E-2</v>
      </c>
      <c r="P80">
        <f>ROUNDUP((C80/O80),0)+1</f>
        <v>110</v>
      </c>
      <c r="Q80" s="6">
        <f>P80*C80</f>
        <v>998.8</v>
      </c>
      <c r="R80" s="6">
        <f>P80*O80</f>
        <v>9.2222533333333327</v>
      </c>
      <c r="S80" t="str">
        <f>IF(D80&gt;E80,"Bom",IF(D80=E80,"netro","Alerta"))</f>
        <v>Bom</v>
      </c>
    </row>
    <row r="81" spans="1:19" x14ac:dyDescent="0.3">
      <c r="A81" t="s">
        <v>540</v>
      </c>
      <c r="B81" t="s">
        <v>28</v>
      </c>
      <c r="C81" s="5">
        <f>VLOOKUP(A81,Dim!A:B,2,0)</f>
        <v>9.32</v>
      </c>
      <c r="D81" s="1">
        <v>-8.9099999999999999E-2</v>
      </c>
      <c r="E81" s="1">
        <v>0</v>
      </c>
      <c r="F81">
        <v>0.32</v>
      </c>
      <c r="G81" s="2">
        <v>22503800</v>
      </c>
      <c r="H81" s="2">
        <v>30355</v>
      </c>
      <c r="I81">
        <v>1</v>
      </c>
      <c r="J81" s="3">
        <v>1157.1400000000001</v>
      </c>
      <c r="K81">
        <v>27.97</v>
      </c>
      <c r="L81" s="1">
        <v>2.4199999999999999E-2</v>
      </c>
      <c r="M81" s="1">
        <v>0.56720000000000004</v>
      </c>
      <c r="N81" s="4">
        <f>E81/12</f>
        <v>0</v>
      </c>
      <c r="O81" s="5">
        <f>N81*C81</f>
        <v>0</v>
      </c>
      <c r="P81" t="e">
        <f>ROUNDUP((C81/O81),0)+1</f>
        <v>#DIV/0!</v>
      </c>
      <c r="Q81" s="6" t="e">
        <f>P81*C81</f>
        <v>#DIV/0!</v>
      </c>
      <c r="R81" s="6" t="e">
        <f>P81*O81</f>
        <v>#DIV/0!</v>
      </c>
      <c r="S81" t="str">
        <f>IF(D81&gt;E81,"Bom",IF(D81=E81,"netro","Alerta"))</f>
        <v>Alerta</v>
      </c>
    </row>
    <row r="82" spans="1:19" x14ac:dyDescent="0.3">
      <c r="A82" t="s">
        <v>551</v>
      </c>
      <c r="B82" t="s">
        <v>14</v>
      </c>
      <c r="C82" s="5">
        <f>VLOOKUP(A82,Dim!A:B,2,0)</f>
        <v>9.31</v>
      </c>
      <c r="D82" s="1">
        <v>0.14449999999999999</v>
      </c>
      <c r="E82" s="1">
        <v>0.1648</v>
      </c>
      <c r="F82">
        <v>0.92</v>
      </c>
      <c r="G82" s="2">
        <v>33352300</v>
      </c>
      <c r="H82" s="2">
        <v>8294</v>
      </c>
      <c r="I82">
        <v>0</v>
      </c>
      <c r="J82">
        <v>0</v>
      </c>
      <c r="K82">
        <v>0</v>
      </c>
      <c r="L82" s="1">
        <v>0</v>
      </c>
      <c r="M82" s="1">
        <v>0</v>
      </c>
      <c r="N82" s="4">
        <f>E82/12</f>
        <v>1.3733333333333334E-2</v>
      </c>
      <c r="O82" s="5">
        <f>N82*C82</f>
        <v>0.12785733333333335</v>
      </c>
      <c r="P82">
        <f>ROUNDUP((C82/O82),0)+1</f>
        <v>74</v>
      </c>
      <c r="Q82" s="6">
        <f>P82*C82</f>
        <v>688.94</v>
      </c>
      <c r="R82" s="6">
        <f>P82*O82</f>
        <v>9.4614426666666684</v>
      </c>
      <c r="S82" t="str">
        <f>IF(D82&gt;E82,"Bom",IF(D82=E82,"netro","Alerta"))</f>
        <v>Alerta</v>
      </c>
    </row>
    <row r="83" spans="1:19" x14ac:dyDescent="0.3">
      <c r="A83" t="s">
        <v>178</v>
      </c>
      <c r="B83" t="s">
        <v>14</v>
      </c>
      <c r="C83" s="5">
        <f>VLOOKUP(A83,Dim!A:B,2,0)</f>
        <v>9.0500000000000007</v>
      </c>
      <c r="D83" s="1">
        <v>0.18049999999999999</v>
      </c>
      <c r="E83" s="1">
        <v>0.1472</v>
      </c>
      <c r="F83">
        <v>0.85</v>
      </c>
      <c r="G83" s="2">
        <v>40362600</v>
      </c>
      <c r="H83" s="2">
        <v>76178</v>
      </c>
      <c r="I83">
        <v>0</v>
      </c>
      <c r="J83">
        <v>0</v>
      </c>
      <c r="K83">
        <v>0</v>
      </c>
      <c r="L83" s="1">
        <v>0</v>
      </c>
      <c r="M83" s="1">
        <v>0</v>
      </c>
      <c r="N83" s="4">
        <f>E83/12</f>
        <v>1.2266666666666667E-2</v>
      </c>
      <c r="O83" s="5">
        <f>N83*C83</f>
        <v>0.11101333333333334</v>
      </c>
      <c r="P83">
        <f>ROUNDUP((C83/O83),0)+1</f>
        <v>83</v>
      </c>
      <c r="Q83" s="6">
        <f>P83*C83</f>
        <v>751.15000000000009</v>
      </c>
      <c r="R83" s="6">
        <f>P83*O83</f>
        <v>9.2141066666666678</v>
      </c>
      <c r="S83" t="str">
        <f>IF(D83&gt;E83,"Bom",IF(D83=E83,"netro","Alerta"))</f>
        <v>Bom</v>
      </c>
    </row>
    <row r="84" spans="1:19" x14ac:dyDescent="0.3">
      <c r="A84" t="s">
        <v>105</v>
      </c>
      <c r="B84" t="s">
        <v>106</v>
      </c>
      <c r="C84" s="5">
        <f>VLOOKUP(A84,Dim!A:B,2,0)</f>
        <v>100.07</v>
      </c>
      <c r="D84" s="1">
        <v>6.4299999999999996E-2</v>
      </c>
      <c r="E84" s="1">
        <v>6.6699999999999995E-2</v>
      </c>
      <c r="F84">
        <v>1.02</v>
      </c>
      <c r="G84" s="2">
        <v>61793200</v>
      </c>
      <c r="H84">
        <v>0</v>
      </c>
      <c r="I84">
        <v>1</v>
      </c>
      <c r="J84" s="3">
        <v>2116.3000000000002</v>
      </c>
      <c r="K84">
        <v>251.98</v>
      </c>
      <c r="L84" s="1">
        <v>0.1191</v>
      </c>
      <c r="M84" s="1">
        <v>2.2100000000000002E-2</v>
      </c>
      <c r="N84" s="4">
        <f>E84/12</f>
        <v>5.5583333333333327E-3</v>
      </c>
      <c r="O84" s="5">
        <f>N84*C84</f>
        <v>0.55622241666666661</v>
      </c>
      <c r="P84">
        <f>ROUNDUP((C84/O84),0)+1</f>
        <v>181</v>
      </c>
      <c r="Q84" s="6">
        <f>P84*C84</f>
        <v>18112.669999999998</v>
      </c>
      <c r="R84" s="6">
        <f>P84*O84</f>
        <v>100.67625741666666</v>
      </c>
      <c r="S84" t="str">
        <f>IF(D84&gt;E84,"Bom",IF(D84=E84,"netro","Alerta"))</f>
        <v>Alerta</v>
      </c>
    </row>
    <row r="85" spans="1:19" x14ac:dyDescent="0.3">
      <c r="A85" t="s">
        <v>107</v>
      </c>
      <c r="B85" t="s">
        <v>28</v>
      </c>
      <c r="C85" s="5">
        <f>VLOOKUP(A85,Dim!A:B,2,0)</f>
        <v>44.24</v>
      </c>
      <c r="D85" s="1">
        <v>0.12379999999999999</v>
      </c>
      <c r="E85" s="1">
        <v>0.12540000000000001</v>
      </c>
      <c r="F85">
        <v>0.61</v>
      </c>
      <c r="G85" s="2">
        <v>80326400</v>
      </c>
      <c r="H85" s="2">
        <v>19385</v>
      </c>
      <c r="I85">
        <v>1</v>
      </c>
      <c r="J85" s="3">
        <v>5119.83</v>
      </c>
      <c r="K85">
        <v>748.47</v>
      </c>
      <c r="L85" s="1">
        <v>0.1462</v>
      </c>
      <c r="M85" s="1">
        <v>0</v>
      </c>
      <c r="N85" s="4">
        <f>E85/12</f>
        <v>1.0450000000000001E-2</v>
      </c>
      <c r="O85" s="5">
        <f>N85*C85</f>
        <v>0.46230800000000005</v>
      </c>
      <c r="P85">
        <f>ROUNDUP((C85/O85),0)+1</f>
        <v>97</v>
      </c>
      <c r="Q85" s="6">
        <f>P85*C85</f>
        <v>4291.28</v>
      </c>
      <c r="R85" s="6">
        <f>P85*O85</f>
        <v>44.843876000000002</v>
      </c>
      <c r="S85" t="str">
        <f>IF(D85&gt;E85,"Bom",IF(D85=E85,"netro","Alerta"))</f>
        <v>Alerta</v>
      </c>
    </row>
    <row r="86" spans="1:19" x14ac:dyDescent="0.3">
      <c r="A86" t="s">
        <v>108</v>
      </c>
      <c r="B86" t="s">
        <v>19</v>
      </c>
      <c r="C86" s="5">
        <f>VLOOKUP(A86,Dim!A:B,2,0)</f>
        <v>250.1</v>
      </c>
      <c r="D86" s="1">
        <v>8.2299999999999998E-2</v>
      </c>
      <c r="E86" s="1">
        <v>0.16</v>
      </c>
      <c r="F86">
        <v>1.01</v>
      </c>
      <c r="G86" s="2">
        <v>23659500</v>
      </c>
      <c r="H86">
        <v>6</v>
      </c>
      <c r="I86">
        <v>7</v>
      </c>
      <c r="J86" s="3">
        <v>2812.89</v>
      </c>
      <c r="K86">
        <v>0</v>
      </c>
      <c r="L86" s="1">
        <v>0</v>
      </c>
      <c r="M86" s="1">
        <v>0</v>
      </c>
      <c r="N86" s="4">
        <f>E86/12</f>
        <v>1.3333333333333334E-2</v>
      </c>
      <c r="O86" s="5">
        <f>N86*C86</f>
        <v>3.3346666666666667</v>
      </c>
      <c r="P86">
        <f>ROUNDUP((C86/O86),0)+1</f>
        <v>76</v>
      </c>
      <c r="Q86" s="6">
        <f>P86*C86</f>
        <v>19007.599999999999</v>
      </c>
      <c r="R86" s="6">
        <f>P86*O86</f>
        <v>253.43466666666666</v>
      </c>
      <c r="S86" t="str">
        <f>IF(D86&gt;E86,"Bom",IF(D86=E86,"netro","Alerta"))</f>
        <v>Alerta</v>
      </c>
    </row>
    <row r="87" spans="1:19" x14ac:dyDescent="0.3">
      <c r="A87" t="s">
        <v>109</v>
      </c>
      <c r="B87" t="s">
        <v>19</v>
      </c>
      <c r="C87" s="5">
        <f>VLOOKUP(A87,Dim!A:B,2,0)</f>
        <v>530.01</v>
      </c>
      <c r="D87" s="1">
        <v>6.9900000000000004E-2</v>
      </c>
      <c r="E87" s="1">
        <v>0.3034</v>
      </c>
      <c r="F87">
        <v>0.56999999999999995</v>
      </c>
      <c r="G87" s="2">
        <v>66950300</v>
      </c>
      <c r="H87">
        <v>24</v>
      </c>
      <c r="I87">
        <v>9</v>
      </c>
      <c r="J87" s="3">
        <v>8596.61</v>
      </c>
      <c r="K87">
        <v>563.9</v>
      </c>
      <c r="L87" s="1">
        <v>6.5600000000000006E-2</v>
      </c>
      <c r="M87" s="1">
        <v>0</v>
      </c>
      <c r="N87" s="4">
        <f>E87/12</f>
        <v>2.5283333333333335E-2</v>
      </c>
      <c r="O87" s="5">
        <f>N87*C87</f>
        <v>13.4004195</v>
      </c>
      <c r="P87">
        <f>ROUNDUP((C87/O87),0)+1</f>
        <v>41</v>
      </c>
      <c r="Q87" s="6">
        <f>P87*C87</f>
        <v>21730.41</v>
      </c>
      <c r="R87" s="6">
        <f>P87*O87</f>
        <v>549.41719950000004</v>
      </c>
      <c r="S87" t="str">
        <f>IF(D87&gt;E87,"Bom",IF(D87=E87,"netro","Alerta"))</f>
        <v>Alerta</v>
      </c>
    </row>
    <row r="88" spans="1:19" x14ac:dyDescent="0.3">
      <c r="A88" t="s">
        <v>110</v>
      </c>
      <c r="B88" t="s">
        <v>28</v>
      </c>
      <c r="C88" s="5">
        <f>VLOOKUP(A88,Dim!A:B,2,0)</f>
        <v>61</v>
      </c>
      <c r="D88" s="1">
        <v>3.1099999999999999E-2</v>
      </c>
      <c r="E88" s="1">
        <v>3.5299999999999998E-2</v>
      </c>
      <c r="F88">
        <v>0.84</v>
      </c>
      <c r="G88" s="2">
        <v>191540000</v>
      </c>
      <c r="H88" s="2">
        <v>218617</v>
      </c>
      <c r="I88">
        <v>1</v>
      </c>
      <c r="J88" s="3">
        <v>9969.9699999999993</v>
      </c>
      <c r="K88">
        <v>647.82000000000005</v>
      </c>
      <c r="L88" s="1">
        <v>6.5000000000000002E-2</v>
      </c>
      <c r="M88" s="1">
        <v>0.31780000000000003</v>
      </c>
      <c r="N88" s="4">
        <f>E88/12</f>
        <v>2.9416666666666666E-3</v>
      </c>
      <c r="O88" s="5">
        <f>N88*C88</f>
        <v>0.17944166666666667</v>
      </c>
      <c r="P88">
        <f>ROUNDUP((C88/O88),0)+1</f>
        <v>341</v>
      </c>
      <c r="Q88" s="6">
        <f>P88*C88</f>
        <v>20801</v>
      </c>
      <c r="R88" s="6">
        <f>P88*O88</f>
        <v>61.189608333333332</v>
      </c>
      <c r="S88" t="str">
        <f>IF(D88&gt;E88,"Bom",IF(D88=E88,"netro","Alerta"))</f>
        <v>Alerta</v>
      </c>
    </row>
    <row r="89" spans="1:19" x14ac:dyDescent="0.3">
      <c r="A89" t="s">
        <v>111</v>
      </c>
      <c r="B89" t="s">
        <v>14</v>
      </c>
      <c r="C89" s="5">
        <f>VLOOKUP(A89,Dim!A:B,2,0)</f>
        <v>87.65</v>
      </c>
      <c r="D89" s="1">
        <v>0.13950000000000001</v>
      </c>
      <c r="E89" s="1">
        <v>0.14030000000000001</v>
      </c>
      <c r="F89">
        <v>0.9</v>
      </c>
      <c r="G89" s="2">
        <v>380994000</v>
      </c>
      <c r="H89" s="2">
        <v>935878</v>
      </c>
      <c r="I89">
        <v>0</v>
      </c>
      <c r="J89">
        <v>0</v>
      </c>
      <c r="K89">
        <v>0</v>
      </c>
      <c r="L89" s="1">
        <v>0</v>
      </c>
      <c r="M89" s="1">
        <v>0</v>
      </c>
      <c r="N89" s="4">
        <f>E89/12</f>
        <v>1.1691666666666668E-2</v>
      </c>
      <c r="O89" s="5">
        <f>N89*C89</f>
        <v>1.0247745833333335</v>
      </c>
      <c r="P89">
        <f>ROUNDUP((C89/O89),0)+1</f>
        <v>87</v>
      </c>
      <c r="Q89" s="6">
        <f>P89*C89</f>
        <v>7625.55</v>
      </c>
      <c r="R89" s="6">
        <f>P89*O89</f>
        <v>89.155388750000014</v>
      </c>
      <c r="S89" t="str">
        <f>IF(D89&gt;E89,"Bom",IF(D89=E89,"netro","Alerta"))</f>
        <v>Alerta</v>
      </c>
    </row>
    <row r="90" spans="1:19" x14ac:dyDescent="0.3">
      <c r="A90" t="s">
        <v>507</v>
      </c>
      <c r="B90" t="s">
        <v>14</v>
      </c>
      <c r="C90" s="5">
        <f>VLOOKUP(A90,Dim!A:B,2,0)</f>
        <v>9.08</v>
      </c>
      <c r="D90" s="1">
        <v>0.1183</v>
      </c>
      <c r="E90" s="1">
        <v>0.15240000000000001</v>
      </c>
      <c r="F90">
        <v>0.94</v>
      </c>
      <c r="G90" s="2">
        <v>785012000</v>
      </c>
      <c r="H90" s="2">
        <v>1692500</v>
      </c>
      <c r="I90">
        <v>0</v>
      </c>
      <c r="J90">
        <v>0</v>
      </c>
      <c r="K90">
        <v>0</v>
      </c>
      <c r="L90" s="1">
        <v>0</v>
      </c>
      <c r="M90" s="1">
        <v>0</v>
      </c>
      <c r="N90" s="4">
        <f>E90/12</f>
        <v>1.2700000000000001E-2</v>
      </c>
      <c r="O90" s="5">
        <f>N90*C90</f>
        <v>0.11531600000000002</v>
      </c>
      <c r="P90">
        <f>ROUNDUP((C90/O90),0)+1</f>
        <v>80</v>
      </c>
      <c r="Q90" s="6">
        <f>P90*C90</f>
        <v>726.4</v>
      </c>
      <c r="R90" s="6">
        <f>P90*O90</f>
        <v>9.2252800000000015</v>
      </c>
      <c r="S90" t="str">
        <f>IF(D90&gt;E90,"Bom",IF(D90=E90,"netro","Alerta"))</f>
        <v>Alerta</v>
      </c>
    </row>
    <row r="91" spans="1:19" x14ac:dyDescent="0.3">
      <c r="A91" t="s">
        <v>98</v>
      </c>
      <c r="B91" t="s">
        <v>14</v>
      </c>
      <c r="C91" s="5">
        <f>VLOOKUP(A91,Dim!A:B,2,0)</f>
        <v>9.4499999999999993</v>
      </c>
      <c r="D91" s="1">
        <v>0.1575</v>
      </c>
      <c r="E91" s="1">
        <v>0.14599999999999999</v>
      </c>
      <c r="F91">
        <v>0.94</v>
      </c>
      <c r="G91" s="2">
        <v>283500000</v>
      </c>
      <c r="H91" s="2">
        <v>5368</v>
      </c>
      <c r="I91">
        <v>1</v>
      </c>
      <c r="J91">
        <v>0</v>
      </c>
      <c r="K91">
        <v>0</v>
      </c>
      <c r="L91" s="1">
        <v>0</v>
      </c>
      <c r="M91" s="1">
        <v>0</v>
      </c>
      <c r="N91" s="4">
        <f>E91/12</f>
        <v>1.2166666666666666E-2</v>
      </c>
      <c r="O91" s="5">
        <f>N91*C91</f>
        <v>0.11497499999999998</v>
      </c>
      <c r="P91">
        <f>ROUNDUP((C91/O91),0)+1</f>
        <v>84</v>
      </c>
      <c r="Q91" s="6">
        <f>P91*C91</f>
        <v>793.8</v>
      </c>
      <c r="R91" s="6">
        <f>P91*O91</f>
        <v>9.6578999999999979</v>
      </c>
      <c r="S91" t="str">
        <f>IF(D91&gt;E91,"Bom",IF(D91=E91,"netro","Alerta"))</f>
        <v>Bom</v>
      </c>
    </row>
    <row r="92" spans="1:19" x14ac:dyDescent="0.3">
      <c r="A92" t="s">
        <v>494</v>
      </c>
      <c r="B92" t="s">
        <v>19</v>
      </c>
      <c r="C92" s="5">
        <f>VLOOKUP(A92,Dim!A:B,2,0)</f>
        <v>9.0500000000000007</v>
      </c>
      <c r="D92" s="1">
        <v>1.5800000000000002E-2</v>
      </c>
      <c r="E92" s="1">
        <v>0.12570000000000001</v>
      </c>
      <c r="F92">
        <v>0.98</v>
      </c>
      <c r="G92" s="2">
        <v>144531000</v>
      </c>
      <c r="H92" s="2">
        <v>244768</v>
      </c>
      <c r="I92">
        <v>0</v>
      </c>
      <c r="J92">
        <v>0</v>
      </c>
      <c r="K92">
        <v>0</v>
      </c>
      <c r="L92" s="1">
        <v>0</v>
      </c>
      <c r="M92" s="1">
        <v>0</v>
      </c>
      <c r="N92" s="4">
        <f>E92/12</f>
        <v>1.0475E-2</v>
      </c>
      <c r="O92" s="5">
        <f>N92*C92</f>
        <v>9.4798750000000001E-2</v>
      </c>
      <c r="P92">
        <f>ROUNDUP((C92/O92),0)+1</f>
        <v>97</v>
      </c>
      <c r="Q92" s="6">
        <f>P92*C92</f>
        <v>877.85</v>
      </c>
      <c r="R92" s="6">
        <f>P92*O92</f>
        <v>9.1954787499999995</v>
      </c>
      <c r="S92" t="str">
        <f>IF(D92&gt;E92,"Bom",IF(D92=E92,"netro","Alerta"))</f>
        <v>Alerta</v>
      </c>
    </row>
    <row r="93" spans="1:19" x14ac:dyDescent="0.3">
      <c r="A93" t="s">
        <v>229</v>
      </c>
      <c r="B93" t="s">
        <v>47</v>
      </c>
      <c r="C93" s="5">
        <f>VLOOKUP(A93,Dim!A:B,2,0)</f>
        <v>9.0299999999999994</v>
      </c>
      <c r="D93" s="1">
        <v>6.13E-2</v>
      </c>
      <c r="E93" s="1">
        <v>7.9100000000000004E-2</v>
      </c>
      <c r="F93">
        <v>0.82</v>
      </c>
      <c r="G93" s="2">
        <v>383775000</v>
      </c>
      <c r="H93" s="2">
        <v>68258</v>
      </c>
      <c r="I93">
        <v>3</v>
      </c>
      <c r="J93" s="3">
        <v>1996.47</v>
      </c>
      <c r="K93">
        <v>198.55</v>
      </c>
      <c r="L93" s="1">
        <v>9.9400000000000002E-2</v>
      </c>
      <c r="M93" s="1">
        <v>0</v>
      </c>
      <c r="N93" s="4">
        <f>E93/12</f>
        <v>6.5916666666666667E-3</v>
      </c>
      <c r="O93" s="5">
        <f>N93*C93</f>
        <v>5.9522749999999999E-2</v>
      </c>
      <c r="P93">
        <f>ROUNDUP((C93/O93),0)+1</f>
        <v>153</v>
      </c>
      <c r="Q93" s="6">
        <f>P93*C93</f>
        <v>1381.59</v>
      </c>
      <c r="R93" s="6">
        <f>P93*O93</f>
        <v>9.10698075</v>
      </c>
      <c r="S93" t="str">
        <f>IF(D93&gt;E93,"Bom",IF(D93=E93,"netro","Alerta"))</f>
        <v>Alerta</v>
      </c>
    </row>
    <row r="94" spans="1:19" x14ac:dyDescent="0.3">
      <c r="A94" t="s">
        <v>218</v>
      </c>
      <c r="B94" t="s">
        <v>47</v>
      </c>
      <c r="C94" s="5">
        <f>VLOOKUP(A94,Dim!A:B,2,0)</f>
        <v>8.98</v>
      </c>
      <c r="D94" s="1">
        <v>0.1028</v>
      </c>
      <c r="E94" s="1">
        <v>0.1167</v>
      </c>
      <c r="F94">
        <v>0.94</v>
      </c>
      <c r="G94" s="2">
        <v>225717000</v>
      </c>
      <c r="H94" s="2">
        <v>92563</v>
      </c>
      <c r="I94">
        <v>1</v>
      </c>
      <c r="J94" s="3">
        <v>1654.25</v>
      </c>
      <c r="K94">
        <v>235.37</v>
      </c>
      <c r="L94" s="1">
        <v>0.14230000000000001</v>
      </c>
      <c r="M94" s="1">
        <v>0</v>
      </c>
      <c r="N94" s="4">
        <f>E94/12</f>
        <v>9.7249999999999993E-3</v>
      </c>
      <c r="O94" s="5">
        <f>N94*C94</f>
        <v>8.7330499999999991E-2</v>
      </c>
      <c r="P94">
        <f>ROUNDUP((C94/O94),0)+1</f>
        <v>104</v>
      </c>
      <c r="Q94" s="6">
        <f>P94*C94</f>
        <v>933.92000000000007</v>
      </c>
      <c r="R94" s="6">
        <f>P94*O94</f>
        <v>9.0823719999999994</v>
      </c>
      <c r="S94" t="str">
        <f>IF(D94&gt;E94,"Bom",IF(D94=E94,"netro","Alerta"))</f>
        <v>Alerta</v>
      </c>
    </row>
    <row r="95" spans="1:19" x14ac:dyDescent="0.3">
      <c r="A95" t="s">
        <v>117</v>
      </c>
      <c r="B95" t="s">
        <v>14</v>
      </c>
      <c r="C95" s="5">
        <f>VLOOKUP(A95,Dim!A:B,2,0)</f>
        <v>109.58</v>
      </c>
      <c r="D95" s="1">
        <v>4.65E-2</v>
      </c>
      <c r="E95" s="1">
        <v>7.1400000000000005E-2</v>
      </c>
      <c r="F95">
        <v>1.02</v>
      </c>
      <c r="G95" s="2">
        <v>522960000</v>
      </c>
      <c r="H95" s="2">
        <v>5344920</v>
      </c>
      <c r="I95">
        <v>4</v>
      </c>
      <c r="J95">
        <v>4.08</v>
      </c>
      <c r="K95">
        <v>0.27</v>
      </c>
      <c r="L95" s="1">
        <v>6.7000000000000004E-2</v>
      </c>
      <c r="M95" s="1">
        <v>0</v>
      </c>
      <c r="N95" s="4">
        <f>E95/12</f>
        <v>5.9500000000000004E-3</v>
      </c>
      <c r="O95" s="5">
        <f>N95*C95</f>
        <v>0.65200100000000005</v>
      </c>
      <c r="P95">
        <f>ROUNDUP((C95/O95),0)+1</f>
        <v>170</v>
      </c>
      <c r="Q95" s="6">
        <f>P95*C95</f>
        <v>18628.599999999999</v>
      </c>
      <c r="R95" s="6">
        <f>P95*O95</f>
        <v>110.84017000000001</v>
      </c>
      <c r="S95" t="str">
        <f>IF(D95&gt;E95,"Bom",IF(D95=E95,"netro","Alerta"))</f>
        <v>Alerta</v>
      </c>
    </row>
    <row r="96" spans="1:19" x14ac:dyDescent="0.3">
      <c r="A96" t="s">
        <v>187</v>
      </c>
      <c r="B96" t="s">
        <v>19</v>
      </c>
      <c r="C96" s="5">
        <f>VLOOKUP(A96,Dim!A:B,2,0)</f>
        <v>8.94</v>
      </c>
      <c r="D96" s="1">
        <v>5.5100000000000003E-2</v>
      </c>
      <c r="E96" s="1">
        <v>0.1132</v>
      </c>
      <c r="F96">
        <v>0.97</v>
      </c>
      <c r="G96" s="2">
        <v>1997370000</v>
      </c>
      <c r="H96" s="2">
        <v>6666180</v>
      </c>
      <c r="I96">
        <v>4</v>
      </c>
      <c r="J96">
        <v>194.13</v>
      </c>
      <c r="K96">
        <v>15.69</v>
      </c>
      <c r="L96" s="1">
        <v>8.0799999999999997E-2</v>
      </c>
      <c r="M96" s="1">
        <v>0</v>
      </c>
      <c r="N96" s="4">
        <f>E96/12</f>
        <v>9.4333333333333335E-3</v>
      </c>
      <c r="O96" s="5">
        <f>N96*C96</f>
        <v>8.4333999999999992E-2</v>
      </c>
      <c r="P96">
        <f>ROUNDUP((C96/O96),0)+1</f>
        <v>108</v>
      </c>
      <c r="Q96" s="6">
        <f>P96*C96</f>
        <v>965.52</v>
      </c>
      <c r="R96" s="6">
        <f>P96*O96</f>
        <v>9.1080719999999999</v>
      </c>
      <c r="S96" t="str">
        <f>IF(D96&gt;E96,"Bom",IF(D96=E96,"netro","Alerta"))</f>
        <v>Alerta</v>
      </c>
    </row>
    <row r="97" spans="1:19" x14ac:dyDescent="0.3">
      <c r="A97" t="s">
        <v>337</v>
      </c>
      <c r="B97" t="s">
        <v>14</v>
      </c>
      <c r="C97" s="5">
        <f>VLOOKUP(A97,Dim!A:B,2,0)</f>
        <v>0</v>
      </c>
      <c r="D97" s="1">
        <v>0.1542</v>
      </c>
      <c r="E97" s="1">
        <v>0.1484</v>
      </c>
      <c r="F97">
        <v>0.82</v>
      </c>
      <c r="G97" s="2">
        <v>121793000</v>
      </c>
      <c r="H97" s="2">
        <v>7729</v>
      </c>
      <c r="I97">
        <v>0</v>
      </c>
      <c r="J97">
        <v>0</v>
      </c>
      <c r="K97">
        <v>0</v>
      </c>
      <c r="L97" s="1">
        <v>0</v>
      </c>
      <c r="M97" s="1">
        <v>0</v>
      </c>
      <c r="N97" s="4">
        <f>E97/12</f>
        <v>1.2366666666666666E-2</v>
      </c>
      <c r="O97" s="5">
        <f>N97*C97</f>
        <v>0</v>
      </c>
      <c r="P97" t="e">
        <f>ROUNDUP((C97/O97),0)+1</f>
        <v>#DIV/0!</v>
      </c>
      <c r="Q97" s="6" t="e">
        <f>P97*C97</f>
        <v>#DIV/0!</v>
      </c>
      <c r="R97" s="6" t="e">
        <f>P97*O97</f>
        <v>#DIV/0!</v>
      </c>
      <c r="S97" t="str">
        <f>IF(D97&gt;E97,"Bom",IF(D97=E97,"netro","Alerta"))</f>
        <v>Bom</v>
      </c>
    </row>
    <row r="98" spans="1:19" x14ac:dyDescent="0.3">
      <c r="A98" t="s">
        <v>449</v>
      </c>
      <c r="B98" t="s">
        <v>19</v>
      </c>
      <c r="C98" s="5">
        <f>VLOOKUP(A98,Dim!A:B,2,0)</f>
        <v>8.85</v>
      </c>
      <c r="D98" s="1">
        <v>0.1399</v>
      </c>
      <c r="E98" s="1">
        <v>0.14099999999999999</v>
      </c>
      <c r="F98">
        <v>0.89</v>
      </c>
      <c r="G98" s="2">
        <v>136616000</v>
      </c>
      <c r="H98" s="2">
        <v>142471</v>
      </c>
      <c r="I98">
        <v>0</v>
      </c>
      <c r="J98">
        <v>0</v>
      </c>
      <c r="K98">
        <v>0</v>
      </c>
      <c r="L98" s="1">
        <v>0</v>
      </c>
      <c r="M98" s="1">
        <v>0</v>
      </c>
      <c r="N98" s="4">
        <f>E98/12</f>
        <v>1.1749999999999998E-2</v>
      </c>
      <c r="O98" s="5">
        <f>N98*C98</f>
        <v>0.10398749999999998</v>
      </c>
      <c r="P98">
        <f>ROUNDUP((C98/O98),0)+1</f>
        <v>87</v>
      </c>
      <c r="Q98" s="6">
        <f>P98*C98</f>
        <v>769.94999999999993</v>
      </c>
      <c r="R98" s="6">
        <f>P98*O98</f>
        <v>9.0469124999999977</v>
      </c>
      <c r="S98" t="str">
        <f>IF(D98&gt;E98,"Bom",IF(D98=E98,"netro","Alerta"))</f>
        <v>Alerta</v>
      </c>
    </row>
    <row r="99" spans="1:19" x14ac:dyDescent="0.3">
      <c r="A99" t="s">
        <v>381</v>
      </c>
      <c r="B99" t="s">
        <v>14</v>
      </c>
      <c r="C99" s="5">
        <f>VLOOKUP(A99,Dim!A:B,2,0)</f>
        <v>8.82</v>
      </c>
      <c r="D99" s="1">
        <v>0.125</v>
      </c>
      <c r="E99" s="1">
        <v>0.12709999999999999</v>
      </c>
      <c r="F99">
        <v>0.88</v>
      </c>
      <c r="G99" s="2">
        <v>105842000</v>
      </c>
      <c r="H99" s="2">
        <v>65637</v>
      </c>
      <c r="I99">
        <v>0</v>
      </c>
      <c r="J99">
        <v>0</v>
      </c>
      <c r="K99">
        <v>0</v>
      </c>
      <c r="L99" s="1">
        <v>0</v>
      </c>
      <c r="M99" s="1">
        <v>0</v>
      </c>
      <c r="N99" s="4">
        <f>E99/12</f>
        <v>1.0591666666666666E-2</v>
      </c>
      <c r="O99" s="5">
        <f>N99*C99</f>
        <v>9.3418500000000002E-2</v>
      </c>
      <c r="P99">
        <f>ROUNDUP((C99/O99),0)+1</f>
        <v>96</v>
      </c>
      <c r="Q99" s="6">
        <f>P99*C99</f>
        <v>846.72</v>
      </c>
      <c r="R99" s="6">
        <f>P99*O99</f>
        <v>8.9681759999999997</v>
      </c>
      <c r="S99" t="str">
        <f>IF(D99&gt;E99,"Bom",IF(D99=E99,"netro","Alerta"))</f>
        <v>Alerta</v>
      </c>
    </row>
    <row r="100" spans="1:19" x14ac:dyDescent="0.3">
      <c r="A100" t="s">
        <v>122</v>
      </c>
      <c r="B100" t="s">
        <v>23</v>
      </c>
      <c r="C100" s="5">
        <f>VLOOKUP(A100,Dim!A:B,2,0)</f>
        <v>95.09</v>
      </c>
      <c r="D100" s="1">
        <v>8.4900000000000003E-2</v>
      </c>
      <c r="E100" s="1">
        <v>0.1174</v>
      </c>
      <c r="F100">
        <v>0.93</v>
      </c>
      <c r="G100" s="2">
        <v>225348000</v>
      </c>
      <c r="H100" s="2">
        <v>633902</v>
      </c>
      <c r="I100">
        <v>0</v>
      </c>
      <c r="J100">
        <v>0</v>
      </c>
      <c r="K100">
        <v>0</v>
      </c>
      <c r="L100" s="1">
        <v>0</v>
      </c>
      <c r="M100" s="1">
        <v>0</v>
      </c>
      <c r="N100" s="4">
        <f>E100/12</f>
        <v>9.7833333333333331E-3</v>
      </c>
      <c r="O100" s="5">
        <f>N100*C100</f>
        <v>0.93029716666666673</v>
      </c>
      <c r="P100">
        <f>ROUNDUP((C100/O100),0)+1</f>
        <v>104</v>
      </c>
      <c r="Q100" s="6">
        <f>P100*C100</f>
        <v>9889.36</v>
      </c>
      <c r="R100" s="6">
        <f>P100*O100</f>
        <v>96.750905333333336</v>
      </c>
      <c r="S100" t="str">
        <f>IF(D100&gt;E100,"Bom",IF(D100=E100,"netro","Alerta"))</f>
        <v>Alerta</v>
      </c>
    </row>
    <row r="101" spans="1:19" x14ac:dyDescent="0.3">
      <c r="A101" t="s">
        <v>123</v>
      </c>
      <c r="B101" t="s">
        <v>19</v>
      </c>
      <c r="C101" s="5">
        <f>VLOOKUP(A101,Dim!A:B,2,0)</f>
        <v>74.739999999999995</v>
      </c>
      <c r="D101" s="1">
        <v>9.8299999999999998E-2</v>
      </c>
      <c r="E101" s="1">
        <v>0.1057</v>
      </c>
      <c r="F101">
        <v>0.9</v>
      </c>
      <c r="G101" s="2">
        <v>51573600</v>
      </c>
      <c r="H101" s="2">
        <v>6551</v>
      </c>
      <c r="I101">
        <v>0</v>
      </c>
      <c r="J101">
        <v>0</v>
      </c>
      <c r="K101">
        <v>0</v>
      </c>
      <c r="L101" s="1">
        <v>0</v>
      </c>
      <c r="M101" s="1">
        <v>0</v>
      </c>
      <c r="N101" s="4">
        <f>E101/12</f>
        <v>8.8083333333333329E-3</v>
      </c>
      <c r="O101" s="5">
        <f>N101*C101</f>
        <v>0.65833483333333331</v>
      </c>
      <c r="P101">
        <f>ROUNDUP((C101/O101),0)+1</f>
        <v>115</v>
      </c>
      <c r="Q101" s="6">
        <f>P101*C101</f>
        <v>8595.0999999999985</v>
      </c>
      <c r="R101" s="6">
        <f>P101*O101</f>
        <v>75.708505833333334</v>
      </c>
      <c r="S101" t="str">
        <f>IF(D101&gt;E101,"Bom",IF(D101=E101,"netro","Alerta"))</f>
        <v>Alerta</v>
      </c>
    </row>
    <row r="102" spans="1:19" x14ac:dyDescent="0.3">
      <c r="A102" t="s">
        <v>291</v>
      </c>
      <c r="B102" t="s">
        <v>19</v>
      </c>
      <c r="C102" s="5">
        <f>VLOOKUP(A102,Dim!A:B,2,0)</f>
        <v>8.7899999999999991</v>
      </c>
      <c r="D102" s="1">
        <v>0.10440000000000001</v>
      </c>
      <c r="E102" s="1">
        <v>0.127</v>
      </c>
      <c r="F102">
        <v>1</v>
      </c>
      <c r="G102" s="2">
        <v>1777360000</v>
      </c>
      <c r="H102" s="2">
        <v>4771960</v>
      </c>
      <c r="I102">
        <v>0</v>
      </c>
      <c r="J102">
        <v>0</v>
      </c>
      <c r="K102">
        <v>0</v>
      </c>
      <c r="L102" s="1">
        <v>0</v>
      </c>
      <c r="M102" s="1">
        <v>0</v>
      </c>
      <c r="N102" s="4">
        <f>E102/12</f>
        <v>1.0583333333333333E-2</v>
      </c>
      <c r="O102" s="5">
        <f>N102*C102</f>
        <v>9.3027499999999999E-2</v>
      </c>
      <c r="P102">
        <f>ROUNDUP((C102/O102),0)+1</f>
        <v>96</v>
      </c>
      <c r="Q102" s="6">
        <f>P102*C102</f>
        <v>843.83999999999992</v>
      </c>
      <c r="R102" s="6">
        <f>P102*O102</f>
        <v>8.9306400000000004</v>
      </c>
      <c r="S102" t="str">
        <f>IF(D102&gt;E102,"Bom",IF(D102=E102,"netro","Alerta"))</f>
        <v>Alerta</v>
      </c>
    </row>
    <row r="103" spans="1:19" x14ac:dyDescent="0.3">
      <c r="A103" t="s">
        <v>125</v>
      </c>
      <c r="B103" t="s">
        <v>14</v>
      </c>
      <c r="C103" s="5">
        <f>VLOOKUP(A103,Dim!A:B,2,0)</f>
        <v>82.78</v>
      </c>
      <c r="D103" s="1">
        <v>0.1459</v>
      </c>
      <c r="E103" s="1">
        <v>0.14349999999999999</v>
      </c>
      <c r="F103">
        <v>0.89</v>
      </c>
      <c r="G103" s="2">
        <v>911427000</v>
      </c>
      <c r="H103" s="2">
        <v>3128870</v>
      </c>
      <c r="I103">
        <v>0</v>
      </c>
      <c r="J103">
        <v>0</v>
      </c>
      <c r="K103">
        <v>0</v>
      </c>
      <c r="L103" s="1">
        <v>0</v>
      </c>
      <c r="M103" s="1">
        <v>0</v>
      </c>
      <c r="N103" s="4">
        <f>E103/12</f>
        <v>1.1958333333333333E-2</v>
      </c>
      <c r="O103" s="5">
        <f>N103*C103</f>
        <v>0.9899108333333333</v>
      </c>
      <c r="P103">
        <f>ROUNDUP((C103/O103),0)+1</f>
        <v>85</v>
      </c>
      <c r="Q103" s="6">
        <f>P103*C103</f>
        <v>7036.3</v>
      </c>
      <c r="R103" s="6">
        <f>P103*O103</f>
        <v>84.142420833333333</v>
      </c>
      <c r="S103" t="str">
        <f>IF(D103&gt;E103,"Bom",IF(D103=E103,"netro","Alerta"))</f>
        <v>Bom</v>
      </c>
    </row>
    <row r="104" spans="1:19" x14ac:dyDescent="0.3">
      <c r="A104" t="s">
        <v>126</v>
      </c>
      <c r="B104" t="s">
        <v>25</v>
      </c>
      <c r="C104" s="5">
        <f>VLOOKUP(A104,Dim!A:B,2,0)</f>
        <v>72.77</v>
      </c>
      <c r="D104" s="1">
        <v>0.12139999999999999</v>
      </c>
      <c r="E104" s="1">
        <v>0.13009999999999999</v>
      </c>
      <c r="F104">
        <v>0.66</v>
      </c>
      <c r="G104" s="2">
        <v>152134000</v>
      </c>
      <c r="H104" s="2">
        <v>120716</v>
      </c>
      <c r="I104">
        <v>32</v>
      </c>
      <c r="J104" s="3">
        <v>2601.36</v>
      </c>
      <c r="K104">
        <v>358.63</v>
      </c>
      <c r="L104" s="1">
        <v>0.13789999999999999</v>
      </c>
      <c r="M104" s="1">
        <v>0</v>
      </c>
      <c r="N104" s="4">
        <f>E104/12</f>
        <v>1.0841666666666666E-2</v>
      </c>
      <c r="O104" s="5">
        <f>N104*C104</f>
        <v>0.78894808333333322</v>
      </c>
      <c r="P104">
        <f>ROUNDUP((C104/O104),0)+1</f>
        <v>94</v>
      </c>
      <c r="Q104" s="6">
        <f>P104*C104</f>
        <v>6840.3799999999992</v>
      </c>
      <c r="R104" s="6">
        <f>P104*O104</f>
        <v>74.161119833333316</v>
      </c>
      <c r="S104" t="str">
        <f>IF(D104&gt;E104,"Bom",IF(D104=E104,"netro","Alerta"))</f>
        <v>Alerta</v>
      </c>
    </row>
    <row r="105" spans="1:19" x14ac:dyDescent="0.3">
      <c r="A105" t="s">
        <v>127</v>
      </c>
      <c r="B105" t="s">
        <v>28</v>
      </c>
      <c r="C105" s="5">
        <f>VLOOKUP(A105,Dim!A:B,2,0)</f>
        <v>40.21</v>
      </c>
      <c r="D105" s="1">
        <v>0.1368</v>
      </c>
      <c r="E105" s="1">
        <v>0.1303</v>
      </c>
      <c r="F105">
        <v>0.63</v>
      </c>
      <c r="G105" s="2">
        <v>68877700</v>
      </c>
      <c r="H105" s="2">
        <v>13389</v>
      </c>
      <c r="I105">
        <v>1</v>
      </c>
      <c r="J105" s="3">
        <v>3239.42</v>
      </c>
      <c r="K105">
        <v>487.52</v>
      </c>
      <c r="L105" s="1">
        <v>0.15049999999999999</v>
      </c>
      <c r="M105" s="1">
        <v>0</v>
      </c>
      <c r="N105" s="4">
        <f>E105/12</f>
        <v>1.0858333333333333E-2</v>
      </c>
      <c r="O105" s="5">
        <f>N105*C105</f>
        <v>0.43661358333333333</v>
      </c>
      <c r="P105">
        <f>ROUNDUP((C105/O105),0)+1</f>
        <v>94</v>
      </c>
      <c r="Q105" s="6">
        <f>P105*C105</f>
        <v>3779.7400000000002</v>
      </c>
      <c r="R105" s="6">
        <f>P105*O105</f>
        <v>41.041676833333334</v>
      </c>
      <c r="S105" t="str">
        <f>IF(D105&gt;E105,"Bom",IF(D105=E105,"netro","Alerta"))</f>
        <v>Bom</v>
      </c>
    </row>
    <row r="106" spans="1:19" x14ac:dyDescent="0.3">
      <c r="A106" t="s">
        <v>128</v>
      </c>
      <c r="B106" t="s">
        <v>19</v>
      </c>
      <c r="C106" s="5">
        <f>VLOOKUP(A106,Dim!A:B,2,0)</f>
        <v>66.31</v>
      </c>
      <c r="D106" s="1">
        <v>0.14130000000000001</v>
      </c>
      <c r="E106" s="1">
        <v>0.1363</v>
      </c>
      <c r="F106">
        <v>0.78</v>
      </c>
      <c r="G106" s="2">
        <v>136448000</v>
      </c>
      <c r="H106" s="2">
        <v>236631</v>
      </c>
      <c r="I106">
        <v>0</v>
      </c>
      <c r="J106">
        <v>0</v>
      </c>
      <c r="K106">
        <v>0</v>
      </c>
      <c r="L106" s="1">
        <v>0</v>
      </c>
      <c r="M106" s="1">
        <v>0</v>
      </c>
      <c r="N106" s="4">
        <f>E106/12</f>
        <v>1.1358333333333333E-2</v>
      </c>
      <c r="O106" s="5">
        <f>N106*C106</f>
        <v>0.75317108333333338</v>
      </c>
      <c r="P106">
        <f>ROUNDUP((C106/O106),0)+1</f>
        <v>90</v>
      </c>
      <c r="Q106" s="6">
        <f>P106*C106</f>
        <v>5967.9000000000005</v>
      </c>
      <c r="R106" s="6">
        <f>P106*O106</f>
        <v>67.785397500000002</v>
      </c>
      <c r="S106" t="str">
        <f>IF(D106&gt;E106,"Bom",IF(D106=E106,"netro","Alerta"))</f>
        <v>Bom</v>
      </c>
    </row>
    <row r="107" spans="1:19" x14ac:dyDescent="0.3">
      <c r="A107" t="s">
        <v>129</v>
      </c>
      <c r="B107" t="s">
        <v>19</v>
      </c>
      <c r="C107" s="5">
        <f>VLOOKUP(A107,Dim!A:B,2,0)</f>
        <v>59.57</v>
      </c>
      <c r="D107" s="1">
        <v>0.1434</v>
      </c>
      <c r="E107" s="1">
        <v>0.13569999999999999</v>
      </c>
      <c r="F107">
        <v>0.62</v>
      </c>
      <c r="G107" s="2">
        <v>233782000</v>
      </c>
      <c r="H107" s="2">
        <v>135748</v>
      </c>
      <c r="I107">
        <v>10</v>
      </c>
      <c r="J107" s="3">
        <v>2503.5700000000002</v>
      </c>
      <c r="K107">
        <v>412.17</v>
      </c>
      <c r="L107" s="1">
        <v>0.1646</v>
      </c>
      <c r="M107" s="1">
        <v>0</v>
      </c>
      <c r="N107" s="4">
        <f>E107/12</f>
        <v>1.1308333333333332E-2</v>
      </c>
      <c r="O107" s="5">
        <f>N107*C107</f>
        <v>0.67363741666666654</v>
      </c>
      <c r="P107">
        <f>ROUNDUP((C107/O107),0)+1</f>
        <v>90</v>
      </c>
      <c r="Q107" s="6">
        <f>P107*C107</f>
        <v>5361.3</v>
      </c>
      <c r="R107" s="6">
        <f>P107*O107</f>
        <v>60.627367499999991</v>
      </c>
      <c r="S107" t="str">
        <f>IF(D107&gt;E107,"Bom",IF(D107=E107,"netro","Alerta"))</f>
        <v>Bom</v>
      </c>
    </row>
    <row r="108" spans="1:19" x14ac:dyDescent="0.3">
      <c r="A108" t="s">
        <v>130</v>
      </c>
      <c r="B108" t="s">
        <v>19</v>
      </c>
      <c r="C108" s="5">
        <f>VLOOKUP(A108,Dim!A:B,2,0)</f>
        <v>64.900000000000006</v>
      </c>
      <c r="D108" s="1">
        <v>0.10979999999999999</v>
      </c>
      <c r="E108" s="1">
        <v>0.1177</v>
      </c>
      <c r="F108">
        <v>0.78</v>
      </c>
      <c r="G108" s="2">
        <v>102267000</v>
      </c>
      <c r="H108" s="2">
        <v>15010</v>
      </c>
      <c r="I108">
        <v>0</v>
      </c>
      <c r="J108">
        <v>0</v>
      </c>
      <c r="K108">
        <v>0</v>
      </c>
      <c r="L108" s="1">
        <v>0</v>
      </c>
      <c r="M108" s="1">
        <v>0</v>
      </c>
      <c r="N108" s="4">
        <f>E108/12</f>
        <v>9.8083333333333338E-3</v>
      </c>
      <c r="O108" s="5">
        <f>N108*C108</f>
        <v>0.63656083333333346</v>
      </c>
      <c r="P108">
        <f>ROUNDUP((C108/O108),0)+1</f>
        <v>103</v>
      </c>
      <c r="Q108" s="6">
        <f>P108*C108</f>
        <v>6684.7000000000007</v>
      </c>
      <c r="R108" s="6">
        <f>P108*O108</f>
        <v>65.565765833333344</v>
      </c>
      <c r="S108" t="str">
        <f>IF(D108&gt;E108,"Bom",IF(D108=E108,"netro","Alerta"))</f>
        <v>Alerta</v>
      </c>
    </row>
    <row r="109" spans="1:19" x14ac:dyDescent="0.3">
      <c r="A109" t="s">
        <v>131</v>
      </c>
      <c r="B109" t="s">
        <v>47</v>
      </c>
      <c r="C109" s="5">
        <f>VLOOKUP(A109,Dim!A:B,2,0)</f>
        <v>304.5</v>
      </c>
      <c r="D109" s="1">
        <v>6.0100000000000001E-2</v>
      </c>
      <c r="E109" s="1">
        <v>5.7700000000000001E-2</v>
      </c>
      <c r="F109">
        <v>0.74</v>
      </c>
      <c r="G109" s="2">
        <v>16320300</v>
      </c>
      <c r="H109" s="2">
        <v>152680</v>
      </c>
      <c r="I109">
        <v>1</v>
      </c>
      <c r="J109" s="3">
        <v>2309.73</v>
      </c>
      <c r="K109">
        <v>354.92</v>
      </c>
      <c r="L109" s="1">
        <v>0.1537</v>
      </c>
      <c r="M109" s="1">
        <v>0</v>
      </c>
      <c r="N109" s="4">
        <f>E109/12</f>
        <v>4.8083333333333337E-3</v>
      </c>
      <c r="O109" s="5">
        <f>N109*C109</f>
        <v>1.4641375000000001</v>
      </c>
      <c r="P109">
        <f>ROUNDUP((C109/O109),0)+1</f>
        <v>209</v>
      </c>
      <c r="Q109" s="6">
        <f>P109*C109</f>
        <v>63640.5</v>
      </c>
      <c r="R109" s="6">
        <f>P109*O109</f>
        <v>306.00473750000003</v>
      </c>
      <c r="S109" t="str">
        <f>IF(D109&gt;E109,"Bom",IF(D109=E109,"netro","Alerta"))</f>
        <v>Bom</v>
      </c>
    </row>
    <row r="110" spans="1:19" x14ac:dyDescent="0.3">
      <c r="A110" t="s">
        <v>312</v>
      </c>
      <c r="B110" t="s">
        <v>14</v>
      </c>
      <c r="C110" s="5">
        <f>VLOOKUP(A110,Dim!A:B,2,0)</f>
        <v>8.7899999999999991</v>
      </c>
      <c r="D110" s="1">
        <v>0.10249999999999999</v>
      </c>
      <c r="E110" s="1">
        <v>0.14480000000000001</v>
      </c>
      <c r="F110">
        <v>0.94</v>
      </c>
      <c r="G110" s="2">
        <v>329943000</v>
      </c>
      <c r="H110" s="2">
        <v>1145940</v>
      </c>
      <c r="I110">
        <v>0</v>
      </c>
      <c r="J110">
        <v>0</v>
      </c>
      <c r="K110">
        <v>0</v>
      </c>
      <c r="L110" s="1">
        <v>0</v>
      </c>
      <c r="M110" s="1">
        <v>0</v>
      </c>
      <c r="N110" s="4">
        <f>E110/12</f>
        <v>1.2066666666666668E-2</v>
      </c>
      <c r="O110" s="5">
        <f>N110*C110</f>
        <v>0.10606600000000001</v>
      </c>
      <c r="P110">
        <f>ROUNDUP((C110/O110),0)+1</f>
        <v>84</v>
      </c>
      <c r="Q110" s="6">
        <f>P110*C110</f>
        <v>738.3599999999999</v>
      </c>
      <c r="R110" s="6">
        <f>P110*O110</f>
        <v>8.9095440000000004</v>
      </c>
      <c r="S110" t="str">
        <f>IF(D110&gt;E110,"Bom",IF(D110=E110,"netro","Alerta"))</f>
        <v>Alerta</v>
      </c>
    </row>
    <row r="111" spans="1:19" x14ac:dyDescent="0.3">
      <c r="A111" t="s">
        <v>163</v>
      </c>
      <c r="B111" t="s">
        <v>14</v>
      </c>
      <c r="C111" s="5">
        <f>VLOOKUP(A111,Dim!A:B,2,0)</f>
        <v>8.7200000000000006</v>
      </c>
      <c r="D111" s="1">
        <v>0.15160000000000001</v>
      </c>
      <c r="E111" s="1">
        <v>0.188</v>
      </c>
      <c r="F111">
        <v>0.93</v>
      </c>
      <c r="G111" s="2">
        <v>393110000</v>
      </c>
      <c r="H111" s="2">
        <v>1014210</v>
      </c>
      <c r="I111">
        <v>0</v>
      </c>
      <c r="J111">
        <v>0</v>
      </c>
      <c r="K111">
        <v>0</v>
      </c>
      <c r="L111" s="1">
        <v>0</v>
      </c>
      <c r="M111" s="1">
        <v>0</v>
      </c>
      <c r="N111" s="4">
        <f>E111/12</f>
        <v>1.5666666666666666E-2</v>
      </c>
      <c r="O111" s="5">
        <f>N111*C111</f>
        <v>0.13661333333333334</v>
      </c>
      <c r="P111">
        <f>ROUNDUP((C111/O111),0)+1</f>
        <v>65</v>
      </c>
      <c r="Q111" s="6">
        <f>P111*C111</f>
        <v>566.80000000000007</v>
      </c>
      <c r="R111" s="6">
        <f>P111*O111</f>
        <v>8.8798666666666666</v>
      </c>
      <c r="S111" t="str">
        <f>IF(D111&gt;E111,"Bom",IF(D111=E111,"netro","Alerta"))</f>
        <v>Alerta</v>
      </c>
    </row>
    <row r="112" spans="1:19" x14ac:dyDescent="0.3">
      <c r="A112" t="s">
        <v>321</v>
      </c>
      <c r="B112" t="s">
        <v>14</v>
      </c>
      <c r="C112" s="5">
        <f>VLOOKUP(A112,Dim!A:B,2,0)</f>
        <v>8.7100000000000009</v>
      </c>
      <c r="D112" s="1">
        <v>0.12720000000000001</v>
      </c>
      <c r="E112" s="1">
        <v>0.14610000000000001</v>
      </c>
      <c r="F112">
        <v>0.86</v>
      </c>
      <c r="G112" s="2">
        <v>972027000</v>
      </c>
      <c r="H112" s="2">
        <v>2714810</v>
      </c>
      <c r="I112">
        <v>1</v>
      </c>
      <c r="J112" s="3">
        <v>1612.61</v>
      </c>
      <c r="K112">
        <v>107.23</v>
      </c>
      <c r="L112" s="1">
        <v>6.6500000000000004E-2</v>
      </c>
      <c r="M112" s="1">
        <v>0.35849999999999999</v>
      </c>
      <c r="N112" s="4">
        <f>E112/12</f>
        <v>1.2175E-2</v>
      </c>
      <c r="O112" s="5">
        <f>N112*C112</f>
        <v>0.10604425000000001</v>
      </c>
      <c r="P112">
        <f>ROUNDUP((C112/O112),0)+1</f>
        <v>84</v>
      </c>
      <c r="Q112" s="6">
        <f>P112*C112</f>
        <v>731.6400000000001</v>
      </c>
      <c r="R112" s="6">
        <f>P112*O112</f>
        <v>8.9077169999999999</v>
      </c>
      <c r="S112" t="str">
        <f>IF(D112&gt;E112,"Bom",IF(D112=E112,"netro","Alerta"))</f>
        <v>Alerta</v>
      </c>
    </row>
    <row r="113" spans="1:19" x14ac:dyDescent="0.3">
      <c r="A113" t="s">
        <v>339</v>
      </c>
      <c r="B113" t="s">
        <v>14</v>
      </c>
      <c r="C113" s="5">
        <f>VLOOKUP(A113,Dim!A:B,2,0)</f>
        <v>8.4499999999999993</v>
      </c>
      <c r="D113" s="1">
        <v>0.15359999999999999</v>
      </c>
      <c r="E113" s="1">
        <v>0.1452</v>
      </c>
      <c r="F113">
        <v>0.85</v>
      </c>
      <c r="G113" s="2">
        <v>33377500</v>
      </c>
      <c r="H113" s="2">
        <v>2979</v>
      </c>
      <c r="I113">
        <v>0</v>
      </c>
      <c r="J113">
        <v>0</v>
      </c>
      <c r="K113">
        <v>0</v>
      </c>
      <c r="L113" s="1">
        <v>0</v>
      </c>
      <c r="M113" s="1">
        <v>0</v>
      </c>
      <c r="N113" s="4">
        <f>E113/12</f>
        <v>1.21E-2</v>
      </c>
      <c r="O113" s="5">
        <f>N113*C113</f>
        <v>0.10224499999999999</v>
      </c>
      <c r="P113">
        <f>ROUNDUP((C113/O113),0)+1</f>
        <v>84</v>
      </c>
      <c r="Q113" s="6">
        <f>P113*C113</f>
        <v>709.8</v>
      </c>
      <c r="R113" s="6">
        <f>P113*O113</f>
        <v>8.5885799999999985</v>
      </c>
      <c r="S113" t="str">
        <f>IF(D113&gt;E113,"Bom",IF(D113=E113,"netro","Alerta"))</f>
        <v>Bom</v>
      </c>
    </row>
    <row r="114" spans="1:19" x14ac:dyDescent="0.3">
      <c r="A114" t="s">
        <v>447</v>
      </c>
      <c r="B114" t="s">
        <v>19</v>
      </c>
      <c r="C114" s="5">
        <f>VLOOKUP(A114,Dim!A:B,2,0)</f>
        <v>8.6199999999999992</v>
      </c>
      <c r="D114" s="1">
        <v>0.1341</v>
      </c>
      <c r="E114" s="1">
        <v>0.1381</v>
      </c>
      <c r="F114">
        <v>0.89</v>
      </c>
      <c r="G114" s="2">
        <v>133497000</v>
      </c>
      <c r="H114" s="2">
        <v>161503</v>
      </c>
      <c r="I114">
        <v>0</v>
      </c>
      <c r="J114">
        <v>0</v>
      </c>
      <c r="K114">
        <v>0</v>
      </c>
      <c r="L114" s="1">
        <v>0</v>
      </c>
      <c r="M114" s="1">
        <v>0</v>
      </c>
      <c r="N114" s="4">
        <f>E114/12</f>
        <v>1.1508333333333334E-2</v>
      </c>
      <c r="O114" s="5">
        <f>N114*C114</f>
        <v>9.9201833333333336E-2</v>
      </c>
      <c r="P114">
        <f>ROUNDUP((C114/O114),0)+1</f>
        <v>88</v>
      </c>
      <c r="Q114" s="6">
        <f>P114*C114</f>
        <v>758.56</v>
      </c>
      <c r="R114" s="6">
        <f>P114*O114</f>
        <v>8.7297613333333342</v>
      </c>
      <c r="S114" t="str">
        <f>IF(D114&gt;E114,"Bom",IF(D114=E114,"netro","Alerta"))</f>
        <v>Alerta</v>
      </c>
    </row>
    <row r="115" spans="1:19" x14ac:dyDescent="0.3">
      <c r="A115" t="s">
        <v>89</v>
      </c>
      <c r="B115" t="s">
        <v>14</v>
      </c>
      <c r="C115" s="5">
        <f>VLOOKUP(A115,Dim!A:B,2,0)</f>
        <v>8.5500000000000007</v>
      </c>
      <c r="D115" s="1">
        <v>9.7500000000000003E-2</v>
      </c>
      <c r="E115" s="1">
        <v>0.1187</v>
      </c>
      <c r="F115">
        <v>0.85</v>
      </c>
      <c r="G115" s="2">
        <v>1759990000</v>
      </c>
      <c r="H115" s="2">
        <v>3028780</v>
      </c>
      <c r="I115">
        <v>0</v>
      </c>
      <c r="J115">
        <v>0</v>
      </c>
      <c r="K115">
        <v>0</v>
      </c>
      <c r="L115" s="1">
        <v>0</v>
      </c>
      <c r="M115" s="1">
        <v>0</v>
      </c>
      <c r="N115" s="4">
        <f>E115/12</f>
        <v>9.8916666666666667E-3</v>
      </c>
      <c r="O115" s="5">
        <f>N115*C115</f>
        <v>8.4573750000000003E-2</v>
      </c>
      <c r="P115">
        <f>ROUNDUP((C115/O115),0)+1</f>
        <v>103</v>
      </c>
      <c r="Q115" s="6">
        <f>P115*C115</f>
        <v>880.65000000000009</v>
      </c>
      <c r="R115" s="6">
        <f>P115*O115</f>
        <v>8.7110962500000007</v>
      </c>
      <c r="S115" t="str">
        <f>IF(D115&gt;E115,"Bom",IF(D115=E115,"netro","Alerta"))</f>
        <v>Alerta</v>
      </c>
    </row>
    <row r="116" spans="1:19" x14ac:dyDescent="0.3">
      <c r="A116" t="s">
        <v>276</v>
      </c>
      <c r="B116" t="s">
        <v>19</v>
      </c>
      <c r="C116" s="5">
        <f>VLOOKUP(A116,Dim!A:B,2,0)</f>
        <v>8.5399999999999991</v>
      </c>
      <c r="D116" s="1">
        <v>0.1426</v>
      </c>
      <c r="E116" s="1">
        <v>0.1399</v>
      </c>
      <c r="F116">
        <v>0.91</v>
      </c>
      <c r="G116" s="2">
        <v>307440000</v>
      </c>
      <c r="H116" s="2">
        <v>391214</v>
      </c>
      <c r="I116">
        <v>0</v>
      </c>
      <c r="J116">
        <v>0</v>
      </c>
      <c r="K116">
        <v>0</v>
      </c>
      <c r="L116" s="1">
        <v>0</v>
      </c>
      <c r="M116" s="1">
        <v>0</v>
      </c>
      <c r="N116" s="4">
        <f>E116/12</f>
        <v>1.1658333333333333E-2</v>
      </c>
      <c r="O116" s="5">
        <f>N116*C116</f>
        <v>9.956216666666666E-2</v>
      </c>
      <c r="P116">
        <f>ROUNDUP((C116/O116),0)+1</f>
        <v>87</v>
      </c>
      <c r="Q116" s="6">
        <f>P116*C116</f>
        <v>742.9799999999999</v>
      </c>
      <c r="R116" s="6">
        <f>P116*O116</f>
        <v>8.6619084999999991</v>
      </c>
      <c r="S116" t="str">
        <f>IF(D116&gt;E116,"Bom",IF(D116=E116,"netro","Alerta"))</f>
        <v>Bom</v>
      </c>
    </row>
    <row r="117" spans="1:19" x14ac:dyDescent="0.3">
      <c r="A117" t="s">
        <v>139</v>
      </c>
      <c r="B117" t="s">
        <v>28</v>
      </c>
      <c r="C117" s="5">
        <f>VLOOKUP(A117,Dim!A:B,2,0)</f>
        <v>650.35</v>
      </c>
      <c r="D117" s="1">
        <v>0.12130000000000001</v>
      </c>
      <c r="E117" s="1">
        <v>0.1278</v>
      </c>
      <c r="F117">
        <v>0.99</v>
      </c>
      <c r="G117" s="2">
        <v>43187100</v>
      </c>
      <c r="H117">
        <v>0</v>
      </c>
      <c r="I117">
        <v>2</v>
      </c>
      <c r="J117" s="3">
        <v>2464.3200000000002</v>
      </c>
      <c r="K117">
        <v>584.28</v>
      </c>
      <c r="L117" s="1">
        <v>0.23710000000000001</v>
      </c>
      <c r="M117" s="1">
        <v>0.36</v>
      </c>
      <c r="N117" s="4">
        <f>E117/12</f>
        <v>1.065E-2</v>
      </c>
      <c r="O117" s="5">
        <f>N117*C117</f>
        <v>6.9262275000000004</v>
      </c>
      <c r="P117">
        <f>ROUNDUP((C117/O117),0)+1</f>
        <v>95</v>
      </c>
      <c r="Q117" s="6">
        <f>P117*C117</f>
        <v>61783.25</v>
      </c>
      <c r="R117" s="6">
        <f>P117*O117</f>
        <v>657.99161250000009</v>
      </c>
      <c r="S117" t="str">
        <f>IF(D117&gt;E117,"Bom",IF(D117=E117,"netro","Alerta"))</f>
        <v>Alerta</v>
      </c>
    </row>
    <row r="118" spans="1:19" x14ac:dyDescent="0.3">
      <c r="A118" t="s">
        <v>466</v>
      </c>
      <c r="B118" t="s">
        <v>14</v>
      </c>
      <c r="C118" s="5">
        <f>VLOOKUP(A118,Dim!A:B,2,0)</f>
        <v>8.5</v>
      </c>
      <c r="D118" s="1">
        <v>4.9099999999999998E-2</v>
      </c>
      <c r="E118" s="1">
        <v>0.1394</v>
      </c>
      <c r="F118">
        <v>1.05</v>
      </c>
      <c r="G118" s="2">
        <v>340794000</v>
      </c>
      <c r="H118" s="2">
        <v>1576860</v>
      </c>
      <c r="I118">
        <v>1</v>
      </c>
      <c r="J118">
        <v>0</v>
      </c>
      <c r="K118">
        <v>0</v>
      </c>
      <c r="L118" s="1">
        <v>9.4200000000000006E-2</v>
      </c>
      <c r="M118" s="1">
        <v>0</v>
      </c>
      <c r="N118" s="4">
        <f>E118/12</f>
        <v>1.1616666666666666E-2</v>
      </c>
      <c r="O118" s="5">
        <f>N118*C118</f>
        <v>9.8741666666666658E-2</v>
      </c>
      <c r="P118">
        <f>ROUNDUP((C118/O118),0)+1</f>
        <v>88</v>
      </c>
      <c r="Q118" s="6">
        <f>P118*C118</f>
        <v>748</v>
      </c>
      <c r="R118" s="6">
        <f>P118*O118</f>
        <v>8.6892666666666667</v>
      </c>
      <c r="S118" t="str">
        <f>IF(D118&gt;E118,"Bom",IF(D118=E118,"netro","Alerta"))</f>
        <v>Alerta</v>
      </c>
    </row>
    <row r="119" spans="1:19" x14ac:dyDescent="0.3">
      <c r="A119" t="s">
        <v>235</v>
      </c>
      <c r="B119" t="s">
        <v>19</v>
      </c>
      <c r="C119" s="5">
        <f>VLOOKUP(A119,Dim!A:B,2,0)</f>
        <v>8.49</v>
      </c>
      <c r="D119" s="1">
        <v>0.1183</v>
      </c>
      <c r="E119" s="1">
        <v>0.1205</v>
      </c>
      <c r="F119">
        <v>0.98</v>
      </c>
      <c r="G119" s="2">
        <v>438813000</v>
      </c>
      <c r="H119" s="2">
        <v>203420</v>
      </c>
      <c r="I119">
        <v>0</v>
      </c>
      <c r="J119">
        <v>0</v>
      </c>
      <c r="K119">
        <v>0</v>
      </c>
      <c r="L119" s="1">
        <v>0</v>
      </c>
      <c r="M119" s="1">
        <v>0</v>
      </c>
      <c r="N119" s="4">
        <f>E119/12</f>
        <v>1.0041666666666666E-2</v>
      </c>
      <c r="O119" s="5">
        <f>N119*C119</f>
        <v>8.5253749999999989E-2</v>
      </c>
      <c r="P119">
        <f>ROUNDUP((C119/O119),0)+1</f>
        <v>101</v>
      </c>
      <c r="Q119" s="6">
        <f>P119*C119</f>
        <v>857.49</v>
      </c>
      <c r="R119" s="6">
        <f>P119*O119</f>
        <v>8.6106287499999983</v>
      </c>
      <c r="S119" t="str">
        <f>IF(D119&gt;E119,"Bom",IF(D119=E119,"netro","Alerta"))</f>
        <v>Alerta</v>
      </c>
    </row>
    <row r="120" spans="1:19" x14ac:dyDescent="0.3">
      <c r="A120" t="s">
        <v>534</v>
      </c>
      <c r="B120" t="s">
        <v>19</v>
      </c>
      <c r="C120" s="5">
        <f>VLOOKUP(A120,Dim!A:B,2,0)</f>
        <v>8.86</v>
      </c>
      <c r="D120" s="1">
        <v>0.13980000000000001</v>
      </c>
      <c r="E120" s="1">
        <v>0.12659999999999999</v>
      </c>
      <c r="F120">
        <v>0.92</v>
      </c>
      <c r="G120" s="2">
        <v>273884000</v>
      </c>
      <c r="H120" s="2">
        <v>257219</v>
      </c>
      <c r="I120">
        <v>1</v>
      </c>
      <c r="J120" s="3">
        <v>5236.78</v>
      </c>
      <c r="K120">
        <v>0</v>
      </c>
      <c r="L120" s="1">
        <v>0</v>
      </c>
      <c r="M120" s="1">
        <v>0</v>
      </c>
      <c r="N120" s="4">
        <f>E120/12</f>
        <v>1.0549999999999999E-2</v>
      </c>
      <c r="O120" s="5">
        <f>N120*C120</f>
        <v>9.3472999999999987E-2</v>
      </c>
      <c r="P120">
        <f>ROUNDUP((C120/O120),0)+1</f>
        <v>96</v>
      </c>
      <c r="Q120" s="6">
        <f>P120*C120</f>
        <v>850.56</v>
      </c>
      <c r="R120" s="6">
        <f>P120*O120</f>
        <v>8.9734079999999992</v>
      </c>
      <c r="S120" t="str">
        <f>IF(D120&gt;E120,"Bom",IF(D120=E120,"netro","Alerta"))</f>
        <v>Bom</v>
      </c>
    </row>
    <row r="121" spans="1:19" x14ac:dyDescent="0.3">
      <c r="A121" t="s">
        <v>144</v>
      </c>
      <c r="B121" t="s">
        <v>37</v>
      </c>
      <c r="C121" s="5">
        <f>VLOOKUP(A121,Dim!A:B,2,0)</f>
        <v>130</v>
      </c>
      <c r="D121" s="1">
        <v>0.12970000000000001</v>
      </c>
      <c r="E121" s="1">
        <v>0.1043</v>
      </c>
      <c r="F121">
        <v>0.62</v>
      </c>
      <c r="G121" s="2">
        <v>30680000</v>
      </c>
      <c r="H121" s="2">
        <v>41639</v>
      </c>
      <c r="I121">
        <v>1</v>
      </c>
      <c r="J121" s="3">
        <v>86255.1</v>
      </c>
      <c r="K121" s="3">
        <v>13824.09</v>
      </c>
      <c r="L121" s="1">
        <v>0.1603</v>
      </c>
      <c r="M121" s="1">
        <v>1.0004999999999999</v>
      </c>
      <c r="N121" s="4">
        <f>E121/12</f>
        <v>8.691666666666667E-3</v>
      </c>
      <c r="O121" s="5">
        <f>N121*C121</f>
        <v>1.1299166666666667</v>
      </c>
      <c r="P121">
        <f>ROUNDUP((C121/O121),0)+1</f>
        <v>117</v>
      </c>
      <c r="Q121" s="6">
        <f>P121*C121</f>
        <v>15210</v>
      </c>
      <c r="R121" s="6">
        <f>P121*O121</f>
        <v>132.20025000000001</v>
      </c>
      <c r="S121" t="str">
        <f>IF(D121&gt;E121,"Bom",IF(D121=E121,"netro","Alerta"))</f>
        <v>Bom</v>
      </c>
    </row>
    <row r="122" spans="1:19" x14ac:dyDescent="0.3">
      <c r="A122" t="s">
        <v>36</v>
      </c>
      <c r="B122" t="s">
        <v>37</v>
      </c>
      <c r="C122" s="5">
        <f>VLOOKUP(A122,Dim!A:B,2,0)</f>
        <v>8.43</v>
      </c>
      <c r="D122" s="1">
        <v>0.13469999999999999</v>
      </c>
      <c r="E122" s="1">
        <v>0.13800000000000001</v>
      </c>
      <c r="F122">
        <v>0.86</v>
      </c>
      <c r="G122" s="2">
        <v>38881100</v>
      </c>
      <c r="H122" s="2">
        <v>16310</v>
      </c>
      <c r="I122">
        <v>3</v>
      </c>
      <c r="J122" s="3">
        <v>16474.2</v>
      </c>
      <c r="K122" s="3">
        <v>1113.5899999999999</v>
      </c>
      <c r="L122" s="1">
        <v>6.7599999999999993E-2</v>
      </c>
      <c r="M122" s="1">
        <v>0</v>
      </c>
      <c r="N122" s="4">
        <f>E122/12</f>
        <v>1.1500000000000002E-2</v>
      </c>
      <c r="O122" s="5">
        <f>N122*C122</f>
        <v>9.6945000000000003E-2</v>
      </c>
      <c r="P122">
        <f>ROUNDUP((C122/O122),0)+1</f>
        <v>88</v>
      </c>
      <c r="Q122" s="6">
        <f>P122*C122</f>
        <v>741.83999999999992</v>
      </c>
      <c r="R122" s="6">
        <f>P122*O122</f>
        <v>8.5311599999999999</v>
      </c>
      <c r="S122" t="str">
        <f>IF(D122&gt;E122,"Bom",IF(D122=E122,"netro","Alerta"))</f>
        <v>Alerta</v>
      </c>
    </row>
    <row r="123" spans="1:19" x14ac:dyDescent="0.3">
      <c r="A123" t="s">
        <v>146</v>
      </c>
      <c r="B123" t="s">
        <v>23</v>
      </c>
      <c r="C123" s="5">
        <f>VLOOKUP(A123,Dim!A:B,2,0)</f>
        <v>92.51</v>
      </c>
      <c r="D123" s="1">
        <v>0.13689999999999999</v>
      </c>
      <c r="E123" s="1">
        <v>0.14549999999999999</v>
      </c>
      <c r="F123">
        <v>0.93</v>
      </c>
      <c r="G123" s="2">
        <v>289733000</v>
      </c>
      <c r="H123" s="2">
        <v>596764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 s="4">
        <f>E123/12</f>
        <v>1.2124999999999999E-2</v>
      </c>
      <c r="O123" s="5">
        <f>N123*C123</f>
        <v>1.1216837499999999</v>
      </c>
      <c r="P123">
        <f>ROUNDUP((C123/O123),0)+1</f>
        <v>84</v>
      </c>
      <c r="Q123" s="6">
        <f>P123*C123</f>
        <v>7770.84</v>
      </c>
      <c r="R123" s="6">
        <f>P123*O123</f>
        <v>94.221434999999985</v>
      </c>
      <c r="S123" t="str">
        <f>IF(D123&gt;E123,"Bom",IF(D123=E123,"netro","Alerta"))</f>
        <v>Alerta</v>
      </c>
    </row>
    <row r="124" spans="1:19" x14ac:dyDescent="0.3">
      <c r="A124" t="s">
        <v>147</v>
      </c>
      <c r="B124" t="s">
        <v>19</v>
      </c>
      <c r="C124" s="5">
        <f>VLOOKUP(A124,Dim!A:B,2,0)</f>
        <v>104.33</v>
      </c>
      <c r="D124" s="1">
        <v>3.3700000000000001E-2</v>
      </c>
      <c r="E124" s="1">
        <v>5.4399999999999997E-2</v>
      </c>
      <c r="F124">
        <v>1.02</v>
      </c>
      <c r="G124" s="2">
        <v>20866000</v>
      </c>
      <c r="H124">
        <v>881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 s="4">
        <f>E124/12</f>
        <v>4.5333333333333328E-3</v>
      </c>
      <c r="O124" s="5">
        <f>N124*C124</f>
        <v>0.47296266666666659</v>
      </c>
      <c r="P124">
        <f>ROUNDUP((C124/O124),0)+1</f>
        <v>222</v>
      </c>
      <c r="Q124" s="6">
        <f>P124*C124</f>
        <v>23161.26</v>
      </c>
      <c r="R124" s="6">
        <f>P124*O124</f>
        <v>104.99771199999998</v>
      </c>
      <c r="S124" t="str">
        <f>IF(D124&gt;E124,"Bom",IF(D124=E124,"netro","Alerta"))</f>
        <v>Alerta</v>
      </c>
    </row>
    <row r="125" spans="1:19" x14ac:dyDescent="0.3">
      <c r="A125" t="s">
        <v>476</v>
      </c>
      <c r="B125" t="s">
        <v>14</v>
      </c>
      <c r="C125" s="5">
        <f>VLOOKUP(A125,Dim!A:B,2,0)</f>
        <v>8.43</v>
      </c>
      <c r="D125" s="1">
        <v>0.1227</v>
      </c>
      <c r="E125" s="1">
        <v>0.14149999999999999</v>
      </c>
      <c r="F125">
        <v>0.89</v>
      </c>
      <c r="G125" s="2">
        <v>170194000</v>
      </c>
      <c r="H125" s="2">
        <v>288562</v>
      </c>
      <c r="I125">
        <v>0</v>
      </c>
      <c r="J125">
        <v>0</v>
      </c>
      <c r="K125">
        <v>0</v>
      </c>
      <c r="L125" s="1">
        <v>0</v>
      </c>
      <c r="M125" s="1">
        <v>0</v>
      </c>
      <c r="N125" s="4">
        <f>E125/12</f>
        <v>1.1791666666666666E-2</v>
      </c>
      <c r="O125" s="5">
        <f>N125*C125</f>
        <v>9.9403749999999985E-2</v>
      </c>
      <c r="P125">
        <f>ROUNDUP((C125/O125),0)+1</f>
        <v>86</v>
      </c>
      <c r="Q125" s="6">
        <f>P125*C125</f>
        <v>724.98</v>
      </c>
      <c r="R125" s="6">
        <f>P125*O125</f>
        <v>8.5487224999999984</v>
      </c>
      <c r="S125" t="str">
        <f>IF(D125&gt;E125,"Bom",IF(D125=E125,"netro","Alerta"))</f>
        <v>Alerta</v>
      </c>
    </row>
    <row r="126" spans="1:19" x14ac:dyDescent="0.3">
      <c r="A126" t="s">
        <v>409</v>
      </c>
      <c r="B126" t="s">
        <v>14</v>
      </c>
      <c r="C126" s="5">
        <f>VLOOKUP(A126,Dim!A:B,2,0)</f>
        <v>7.68</v>
      </c>
      <c r="D126" s="1">
        <v>0.1361</v>
      </c>
      <c r="E126" s="1">
        <v>0.1321</v>
      </c>
      <c r="F126">
        <v>0.8</v>
      </c>
      <c r="G126" s="2">
        <v>226319000</v>
      </c>
      <c r="H126" s="2">
        <v>588494</v>
      </c>
      <c r="I126">
        <v>1</v>
      </c>
      <c r="J126" s="3">
        <v>9132.7900000000009</v>
      </c>
      <c r="K126">
        <v>0</v>
      </c>
      <c r="L126" s="1">
        <v>0</v>
      </c>
      <c r="M126" s="1">
        <v>0</v>
      </c>
      <c r="N126" s="4">
        <f>E126/12</f>
        <v>1.1008333333333334E-2</v>
      </c>
      <c r="O126" s="5">
        <f>N126*C126</f>
        <v>8.4543999999999994E-2</v>
      </c>
      <c r="P126">
        <f>ROUNDUP((C126/O126),0)+1</f>
        <v>92</v>
      </c>
      <c r="Q126" s="6">
        <f>P126*C126</f>
        <v>706.56</v>
      </c>
      <c r="R126" s="6">
        <f>P126*O126</f>
        <v>7.7780479999999992</v>
      </c>
      <c r="S126" t="str">
        <f>IF(D126&gt;E126,"Bom",IF(D126=E126,"netro","Alerta"))</f>
        <v>Bom</v>
      </c>
    </row>
    <row r="127" spans="1:19" x14ac:dyDescent="0.3">
      <c r="A127" t="s">
        <v>420</v>
      </c>
      <c r="B127" t="s">
        <v>19</v>
      </c>
      <c r="C127" s="5">
        <f>VLOOKUP(A127,Dim!A:B,2,0)</f>
        <v>8.42</v>
      </c>
      <c r="D127" s="1">
        <v>9.64E-2</v>
      </c>
      <c r="E127" s="1">
        <v>0.14180000000000001</v>
      </c>
      <c r="F127">
        <v>0.87</v>
      </c>
      <c r="G127" s="2">
        <v>70732400</v>
      </c>
      <c r="H127" s="2">
        <v>14854</v>
      </c>
      <c r="I127">
        <v>0</v>
      </c>
      <c r="J127">
        <v>0</v>
      </c>
      <c r="K127">
        <v>0</v>
      </c>
      <c r="L127" s="1">
        <v>0</v>
      </c>
      <c r="M127" s="1">
        <v>0</v>
      </c>
      <c r="N127" s="4">
        <f>E127/12</f>
        <v>1.1816666666666668E-2</v>
      </c>
      <c r="O127" s="5">
        <f>N127*C127</f>
        <v>9.9496333333333339E-2</v>
      </c>
      <c r="P127">
        <f>ROUNDUP((C127/O127),0)+1</f>
        <v>86</v>
      </c>
      <c r="Q127" s="6">
        <f>P127*C127</f>
        <v>724.12</v>
      </c>
      <c r="R127" s="6">
        <f>P127*O127</f>
        <v>8.5566846666666674</v>
      </c>
      <c r="S127" t="str">
        <f>IF(D127&gt;E127,"Bom",IF(D127=E127,"netro","Alerta"))</f>
        <v>Alerta</v>
      </c>
    </row>
    <row r="128" spans="1:19" x14ac:dyDescent="0.3">
      <c r="A128" t="s">
        <v>368</v>
      </c>
      <c r="B128" t="s">
        <v>19</v>
      </c>
      <c r="C128" s="5">
        <f>VLOOKUP(A128,Dim!A:B,2,0)</f>
        <v>8.23</v>
      </c>
      <c r="D128" s="1">
        <v>8.9300000000000004E-2</v>
      </c>
      <c r="E128" s="1">
        <v>0.1396</v>
      </c>
      <c r="F128">
        <v>0.56000000000000005</v>
      </c>
      <c r="G128" s="2">
        <v>7853920</v>
      </c>
      <c r="H128" s="2">
        <v>1227</v>
      </c>
      <c r="I128">
        <v>0</v>
      </c>
      <c r="J128">
        <v>0</v>
      </c>
      <c r="K128">
        <v>0</v>
      </c>
      <c r="L128" s="1">
        <v>0</v>
      </c>
      <c r="M128" s="1">
        <v>0</v>
      </c>
      <c r="N128" s="4">
        <f>E128/12</f>
        <v>1.1633333333333334E-2</v>
      </c>
      <c r="O128" s="5">
        <f>N128*C128</f>
        <v>9.5742333333333346E-2</v>
      </c>
      <c r="P128">
        <f>ROUNDUP((C128/O128),0)+1</f>
        <v>87</v>
      </c>
      <c r="Q128" s="6">
        <f>P128*C128</f>
        <v>716.01</v>
      </c>
      <c r="R128" s="6">
        <f>P128*O128</f>
        <v>8.3295830000000013</v>
      </c>
      <c r="S128" t="str">
        <f>IF(D128&gt;E128,"Bom",IF(D128=E128,"netro","Alerta"))</f>
        <v>Alerta</v>
      </c>
    </row>
    <row r="129" spans="1:19" x14ac:dyDescent="0.3">
      <c r="A129" t="s">
        <v>152</v>
      </c>
      <c r="B129" t="s">
        <v>37</v>
      </c>
      <c r="C129" s="5">
        <f>VLOOKUP(A129,Dim!A:B,2,0)</f>
        <v>76000</v>
      </c>
      <c r="D129" s="1">
        <v>-8.9999999999999998E-4</v>
      </c>
      <c r="E129" s="1">
        <v>0</v>
      </c>
      <c r="F129">
        <v>5.0999999999999996</v>
      </c>
      <c r="G129" s="2">
        <v>180576000</v>
      </c>
      <c r="H129">
        <v>0</v>
      </c>
      <c r="I129">
        <v>0</v>
      </c>
      <c r="J129">
        <v>0</v>
      </c>
      <c r="K129">
        <v>0</v>
      </c>
      <c r="L129" s="1">
        <v>0</v>
      </c>
      <c r="M129" s="1">
        <v>0</v>
      </c>
      <c r="N129" s="4">
        <f>E129/12</f>
        <v>0</v>
      </c>
      <c r="O129" s="5">
        <f>N129*C129</f>
        <v>0</v>
      </c>
      <c r="P129" t="e">
        <f>ROUNDUP((C129/O129),0)+1</f>
        <v>#DIV/0!</v>
      </c>
      <c r="Q129" s="6" t="e">
        <f>P129*C129</f>
        <v>#DIV/0!</v>
      </c>
      <c r="R129" s="6" t="e">
        <f>P129*O129</f>
        <v>#DIV/0!</v>
      </c>
      <c r="S129" t="str">
        <f>IF(D129&gt;E129,"Bom",IF(D129=E129,"netro","Alerta"))</f>
        <v>Alerta</v>
      </c>
    </row>
    <row r="130" spans="1:19" x14ac:dyDescent="0.3">
      <c r="A130" t="s">
        <v>153</v>
      </c>
      <c r="B130" t="s">
        <v>19</v>
      </c>
      <c r="C130" s="5">
        <f>VLOOKUP(A130,Dim!A:B,2,0)</f>
        <v>124.99</v>
      </c>
      <c r="D130" s="1">
        <v>6.0600000000000001E-2</v>
      </c>
      <c r="E130" s="1">
        <v>8.5199999999999998E-2</v>
      </c>
      <c r="F130">
        <v>0.78</v>
      </c>
      <c r="G130" s="2">
        <v>62610200</v>
      </c>
      <c r="H130" s="2">
        <v>20951</v>
      </c>
      <c r="I130">
        <v>1</v>
      </c>
      <c r="J130" s="3">
        <v>18520.8</v>
      </c>
      <c r="K130" s="3">
        <v>1295.33</v>
      </c>
      <c r="L130" s="1">
        <v>6.9900000000000004E-2</v>
      </c>
      <c r="M130" s="1">
        <v>0</v>
      </c>
      <c r="N130" s="4">
        <f>E130/12</f>
        <v>7.0999999999999995E-3</v>
      </c>
      <c r="O130" s="5">
        <f>N130*C130</f>
        <v>0.88742899999999991</v>
      </c>
      <c r="P130">
        <f>ROUNDUP((C130/O130),0)+1</f>
        <v>142</v>
      </c>
      <c r="Q130" s="6">
        <f>P130*C130</f>
        <v>17748.579999999998</v>
      </c>
      <c r="R130" s="6">
        <f>P130*O130</f>
        <v>126.01491799999999</v>
      </c>
      <c r="S130" t="str">
        <f>IF(D130&gt;E130,"Bom",IF(D130=E130,"netro","Alerta"))</f>
        <v>Alerta</v>
      </c>
    </row>
    <row r="131" spans="1:19" x14ac:dyDescent="0.3">
      <c r="A131" t="s">
        <v>154</v>
      </c>
      <c r="B131" t="s">
        <v>47</v>
      </c>
      <c r="C131" s="5">
        <f>VLOOKUP(A131,Dim!A:B,2,0)</f>
        <v>263</v>
      </c>
      <c r="D131" s="1">
        <v>9.1399999999999995E-2</v>
      </c>
      <c r="E131" s="1">
        <v>8.6900000000000005E-2</v>
      </c>
      <c r="F131">
        <v>0.8</v>
      </c>
      <c r="G131" s="2">
        <v>100975000</v>
      </c>
      <c r="H131" s="2">
        <v>43296</v>
      </c>
      <c r="I131">
        <v>7</v>
      </c>
      <c r="J131">
        <v>854.86</v>
      </c>
      <c r="K131">
        <v>85.57</v>
      </c>
      <c r="L131" s="1">
        <v>0.10009999999999999</v>
      </c>
      <c r="M131" s="1">
        <v>0</v>
      </c>
      <c r="N131" s="4">
        <f>E131/12</f>
        <v>7.2416666666666671E-3</v>
      </c>
      <c r="O131" s="5">
        <f>N131*C131</f>
        <v>1.9045583333333334</v>
      </c>
      <c r="P131">
        <f>ROUNDUP((C131/O131),0)+1</f>
        <v>140</v>
      </c>
      <c r="Q131" s="6">
        <f>P131*C131</f>
        <v>36820</v>
      </c>
      <c r="R131" s="6">
        <f>P131*O131</f>
        <v>266.63816666666668</v>
      </c>
      <c r="S131" t="str">
        <f>IF(D131&gt;E131,"Bom",IF(D131=E131,"netro","Alerta"))</f>
        <v>Bom</v>
      </c>
    </row>
    <row r="132" spans="1:19" x14ac:dyDescent="0.3">
      <c r="A132" t="s">
        <v>26</v>
      </c>
      <c r="B132" t="s">
        <v>14</v>
      </c>
      <c r="C132" s="5">
        <f>VLOOKUP(A132,Dim!A:B,2,0)</f>
        <v>8.2100000000000009</v>
      </c>
      <c r="D132" s="1">
        <v>8.3799999999999999E-2</v>
      </c>
      <c r="E132" s="1">
        <v>0.12540000000000001</v>
      </c>
      <c r="F132">
        <v>0.78</v>
      </c>
      <c r="G132" s="2">
        <v>146985000</v>
      </c>
      <c r="H132" s="2">
        <v>1091020</v>
      </c>
      <c r="I132">
        <v>0</v>
      </c>
      <c r="J132">
        <v>0</v>
      </c>
      <c r="K132">
        <v>0</v>
      </c>
      <c r="L132" s="1">
        <v>0</v>
      </c>
      <c r="M132" s="1">
        <v>0</v>
      </c>
      <c r="N132" s="4">
        <f>E132/12</f>
        <v>1.0450000000000001E-2</v>
      </c>
      <c r="O132" s="5">
        <f>N132*C132</f>
        <v>8.5794500000000024E-2</v>
      </c>
      <c r="P132">
        <f>ROUNDUP((C132/O132),0)+1</f>
        <v>97</v>
      </c>
      <c r="Q132" s="6">
        <f>P132*C132</f>
        <v>796.37000000000012</v>
      </c>
      <c r="R132" s="6">
        <f>P132*O132</f>
        <v>8.3220665000000018</v>
      </c>
      <c r="S132" t="str">
        <f>IF(D132&gt;E132,"Bom",IF(D132=E132,"netro","Alerta"))</f>
        <v>Alerta</v>
      </c>
    </row>
    <row r="133" spans="1:19" x14ac:dyDescent="0.3">
      <c r="A133" t="s">
        <v>199</v>
      </c>
      <c r="B133" t="s">
        <v>47</v>
      </c>
      <c r="C133" s="5">
        <f>VLOOKUP(A133,Dim!A:B,2,0)</f>
        <v>8.2100000000000009</v>
      </c>
      <c r="D133" s="1">
        <v>0.152</v>
      </c>
      <c r="E133" s="1">
        <v>0.1525</v>
      </c>
      <c r="F133">
        <v>0.86</v>
      </c>
      <c r="G133" s="2">
        <v>202787000</v>
      </c>
      <c r="H133" s="2">
        <v>301099</v>
      </c>
      <c r="I133">
        <v>1</v>
      </c>
      <c r="J133" s="3">
        <v>44040.6</v>
      </c>
      <c r="K133" s="3">
        <v>5780.54</v>
      </c>
      <c r="L133" s="1">
        <v>0.1313</v>
      </c>
      <c r="M133" s="1">
        <v>0</v>
      </c>
      <c r="N133" s="4">
        <f>E133/12</f>
        <v>1.2708333333333334E-2</v>
      </c>
      <c r="O133" s="5">
        <f>N133*C133</f>
        <v>0.10433541666666668</v>
      </c>
      <c r="P133">
        <f>ROUNDUP((C133/O133),0)+1</f>
        <v>80</v>
      </c>
      <c r="Q133" s="6">
        <f>P133*C133</f>
        <v>656.80000000000007</v>
      </c>
      <c r="R133" s="6">
        <f>P133*O133</f>
        <v>8.3468333333333344</v>
      </c>
      <c r="S133" t="str">
        <f>IF(D133&gt;E133,"Bom",IF(D133=E133,"netro","Alerta"))</f>
        <v>Alerta</v>
      </c>
    </row>
    <row r="134" spans="1:19" x14ac:dyDescent="0.3">
      <c r="A134" t="s">
        <v>157</v>
      </c>
      <c r="B134" t="s">
        <v>14</v>
      </c>
      <c r="C134" s="5">
        <f>VLOOKUP(A134,Dim!A:B,2,0)</f>
        <v>146</v>
      </c>
      <c r="D134" s="1">
        <v>0.1333</v>
      </c>
      <c r="E134" s="1">
        <v>0.1331</v>
      </c>
      <c r="F134">
        <v>0.66</v>
      </c>
      <c r="G134" s="2">
        <v>101087000</v>
      </c>
      <c r="H134" s="2">
        <v>58410</v>
      </c>
      <c r="I134">
        <v>4</v>
      </c>
      <c r="J134" s="3">
        <v>2199.4299999999998</v>
      </c>
      <c r="K134">
        <v>309.55</v>
      </c>
      <c r="L134" s="1">
        <v>0.14069999999999999</v>
      </c>
      <c r="M134" s="1">
        <v>0</v>
      </c>
      <c r="N134" s="4">
        <f>E134/12</f>
        <v>1.1091666666666666E-2</v>
      </c>
      <c r="O134" s="5">
        <f>N134*C134</f>
        <v>1.6193833333333334</v>
      </c>
      <c r="P134">
        <f>ROUNDUP((C134/O134),0)+1</f>
        <v>92</v>
      </c>
      <c r="Q134" s="6">
        <f>P134*C134</f>
        <v>13432</v>
      </c>
      <c r="R134" s="6">
        <f>P134*O134</f>
        <v>148.98326666666668</v>
      </c>
      <c r="S134" t="str">
        <f>IF(D134&gt;E134,"Bom",IF(D134=E134,"netro","Alerta"))</f>
        <v>Bom</v>
      </c>
    </row>
    <row r="135" spans="1:19" x14ac:dyDescent="0.3">
      <c r="A135" t="s">
        <v>158</v>
      </c>
      <c r="B135" t="s">
        <v>14</v>
      </c>
      <c r="C135" s="5">
        <f>VLOOKUP(A135,Dim!A:B,2,0)</f>
        <v>929.98</v>
      </c>
      <c r="D135" s="1">
        <v>1.3281000000000001</v>
      </c>
      <c r="E135" s="1">
        <v>0.41249999999999998</v>
      </c>
      <c r="F135">
        <v>0.51</v>
      </c>
      <c r="G135" s="2">
        <v>113958000</v>
      </c>
      <c r="H135" s="2">
        <v>88698</v>
      </c>
      <c r="I135">
        <v>1</v>
      </c>
      <c r="J135" s="3">
        <v>1902.55</v>
      </c>
      <c r="K135">
        <v>44.82</v>
      </c>
      <c r="L135" s="1">
        <v>2.3599999999999999E-2</v>
      </c>
      <c r="M135" s="1">
        <v>0.98019999999999996</v>
      </c>
      <c r="N135" s="4">
        <f>E135/12</f>
        <v>3.4374999999999996E-2</v>
      </c>
      <c r="O135" s="5">
        <f>N135*C135</f>
        <v>31.968062499999998</v>
      </c>
      <c r="P135">
        <f>ROUNDUP((C135/O135),0)+1</f>
        <v>31</v>
      </c>
      <c r="Q135" s="6">
        <f>P135*C135</f>
        <v>28829.38</v>
      </c>
      <c r="R135" s="6">
        <f>P135*O135</f>
        <v>991.00993749999998</v>
      </c>
      <c r="S135" t="str">
        <f>IF(D135&gt;E135,"Bom",IF(D135=E135,"netro","Alerta"))</f>
        <v>Bom</v>
      </c>
    </row>
    <row r="136" spans="1:19" x14ac:dyDescent="0.3">
      <c r="A136" t="s">
        <v>159</v>
      </c>
      <c r="B136" t="s">
        <v>19</v>
      </c>
      <c r="C136" s="5">
        <f>VLOOKUP(A136,Dim!A:B,2,0)</f>
        <v>85.56</v>
      </c>
      <c r="D136" s="1">
        <v>7.6700000000000004E-2</v>
      </c>
      <c r="E136" s="1">
        <v>6.3200000000000006E-2</v>
      </c>
      <c r="F136">
        <v>0.87</v>
      </c>
      <c r="G136" s="2">
        <v>412833000</v>
      </c>
      <c r="H136" s="2">
        <v>1061630</v>
      </c>
      <c r="I136">
        <v>54</v>
      </c>
      <c r="J136" s="3">
        <v>27723.4</v>
      </c>
      <c r="K136" s="3">
        <v>2347.94</v>
      </c>
      <c r="L136" s="1">
        <v>8.4699999999999998E-2</v>
      </c>
      <c r="M136" s="1">
        <v>2.1899999999999999E-2</v>
      </c>
      <c r="N136" s="4">
        <f>E136/12</f>
        <v>5.2666666666666669E-3</v>
      </c>
      <c r="O136" s="5">
        <f>N136*C136</f>
        <v>0.45061600000000002</v>
      </c>
      <c r="P136">
        <f>ROUNDUP((C136/O136),0)+1</f>
        <v>191</v>
      </c>
      <c r="Q136" s="6">
        <f>P136*C136</f>
        <v>16341.960000000001</v>
      </c>
      <c r="R136" s="6">
        <f>P136*O136</f>
        <v>86.067655999999999</v>
      </c>
      <c r="S136" t="str">
        <f>IF(D136&gt;E136,"Bom",IF(D136=E136,"netro","Alerta"))</f>
        <v>Bom</v>
      </c>
    </row>
    <row r="137" spans="1:19" x14ac:dyDescent="0.3">
      <c r="A137" t="s">
        <v>160</v>
      </c>
      <c r="B137" t="s">
        <v>14</v>
      </c>
      <c r="C137" s="5">
        <f>VLOOKUP(A137,Dim!A:B,2,0)</f>
        <v>128.47999999999999</v>
      </c>
      <c r="D137" s="1">
        <v>8.2000000000000003E-2</v>
      </c>
      <c r="E137" s="1">
        <v>8.1299999999999997E-2</v>
      </c>
      <c r="F137">
        <v>1.04</v>
      </c>
      <c r="G137" s="2">
        <v>446341000</v>
      </c>
      <c r="H137" s="2">
        <v>342276</v>
      </c>
      <c r="I137">
        <v>1</v>
      </c>
      <c r="J137" s="3">
        <v>14309.6</v>
      </c>
      <c r="K137" s="3">
        <v>1220.74</v>
      </c>
      <c r="L137" s="1">
        <v>8.5300000000000001E-2</v>
      </c>
      <c r="M137" s="1">
        <v>0</v>
      </c>
      <c r="N137" s="4">
        <f>E137/12</f>
        <v>6.7749999999999998E-3</v>
      </c>
      <c r="O137" s="5">
        <f>N137*C137</f>
        <v>0.87045199999999989</v>
      </c>
      <c r="P137">
        <f>ROUNDUP((C137/O137),0)+1</f>
        <v>149</v>
      </c>
      <c r="Q137" s="6">
        <f>P137*C137</f>
        <v>19143.519999999997</v>
      </c>
      <c r="R137" s="6">
        <f>P137*O137</f>
        <v>129.69734799999998</v>
      </c>
      <c r="S137" t="str">
        <f>IF(D137&gt;E137,"Bom",IF(D137=E137,"netro","Alerta"))</f>
        <v>Bom</v>
      </c>
    </row>
    <row r="138" spans="1:19" x14ac:dyDescent="0.3">
      <c r="A138" t="s">
        <v>436</v>
      </c>
      <c r="B138" t="s">
        <v>23</v>
      </c>
      <c r="C138" s="5">
        <f>VLOOKUP(A138,Dim!A:B,2,0)</f>
        <v>8.19</v>
      </c>
      <c r="D138" s="1">
        <v>0.13089999999999999</v>
      </c>
      <c r="E138" s="1">
        <v>8.4199999999999997E-2</v>
      </c>
      <c r="F138">
        <v>0.8</v>
      </c>
      <c r="G138" s="2">
        <v>1311210000</v>
      </c>
      <c r="H138" s="2">
        <v>2005330</v>
      </c>
      <c r="I138">
        <v>0</v>
      </c>
      <c r="J138">
        <v>0</v>
      </c>
      <c r="K138">
        <v>0</v>
      </c>
      <c r="L138" s="1">
        <v>0</v>
      </c>
      <c r="M138" s="1">
        <v>0</v>
      </c>
      <c r="N138" s="4">
        <f>E138/12</f>
        <v>7.0166666666666667E-3</v>
      </c>
      <c r="O138" s="5">
        <f>N138*C138</f>
        <v>5.7466499999999997E-2</v>
      </c>
      <c r="P138">
        <f>ROUNDUP((C138/O138),0)+1</f>
        <v>144</v>
      </c>
      <c r="Q138" s="6">
        <f>P138*C138</f>
        <v>1179.3599999999999</v>
      </c>
      <c r="R138" s="6">
        <f>P138*O138</f>
        <v>8.2751760000000001</v>
      </c>
      <c r="S138" t="str">
        <f>IF(D138&gt;E138,"Bom",IF(D138=E138,"netro","Alerta"))</f>
        <v>Bom</v>
      </c>
    </row>
    <row r="139" spans="1:19" x14ac:dyDescent="0.3">
      <c r="A139" t="s">
        <v>300</v>
      </c>
      <c r="B139" t="s">
        <v>37</v>
      </c>
      <c r="C139" s="5">
        <f>VLOOKUP(A139,Dim!A:B,2,0)</f>
        <v>8.16</v>
      </c>
      <c r="D139" s="1">
        <v>0.1386</v>
      </c>
      <c r="E139" s="1">
        <v>0.17979999999999999</v>
      </c>
      <c r="F139">
        <v>0.83</v>
      </c>
      <c r="G139" s="2">
        <v>309275000</v>
      </c>
      <c r="H139" s="2">
        <v>760999</v>
      </c>
      <c r="I139">
        <v>0</v>
      </c>
      <c r="J139">
        <v>0</v>
      </c>
      <c r="K139">
        <v>0</v>
      </c>
      <c r="L139" s="1">
        <v>0</v>
      </c>
      <c r="M139" s="1">
        <v>0</v>
      </c>
      <c r="N139" s="4">
        <f>E139/12</f>
        <v>1.4983333333333333E-2</v>
      </c>
      <c r="O139" s="5">
        <f>N139*C139</f>
        <v>0.122264</v>
      </c>
      <c r="P139">
        <f>ROUNDUP((C139/O139),0)+1</f>
        <v>68</v>
      </c>
      <c r="Q139" s="6">
        <f>P139*C139</f>
        <v>554.88</v>
      </c>
      <c r="R139" s="6">
        <f>P139*O139</f>
        <v>8.3139520000000005</v>
      </c>
      <c r="S139" t="str">
        <f>IF(D139&gt;E139,"Bom",IF(D139=E139,"netro","Alerta"))</f>
        <v>Alerta</v>
      </c>
    </row>
    <row r="140" spans="1:19" x14ac:dyDescent="0.3">
      <c r="A140" t="s">
        <v>349</v>
      </c>
      <c r="B140" t="s">
        <v>14</v>
      </c>
      <c r="C140" s="5">
        <f>VLOOKUP(A140,Dim!A:B,2,0)</f>
        <v>8.1</v>
      </c>
      <c r="D140" s="1">
        <v>0.10489999999999999</v>
      </c>
      <c r="E140" s="1">
        <v>0.15049999999999999</v>
      </c>
      <c r="F140">
        <v>0.83</v>
      </c>
      <c r="G140" s="2">
        <v>73167300</v>
      </c>
      <c r="H140" s="2">
        <v>182562</v>
      </c>
      <c r="I140">
        <v>0</v>
      </c>
      <c r="J140">
        <v>0</v>
      </c>
      <c r="K140">
        <v>0</v>
      </c>
      <c r="L140" s="1">
        <v>0</v>
      </c>
      <c r="M140" s="1">
        <v>0</v>
      </c>
      <c r="N140" s="4">
        <f>E140/12</f>
        <v>1.2541666666666666E-2</v>
      </c>
      <c r="O140" s="5">
        <f>N140*C140</f>
        <v>0.1015875</v>
      </c>
      <c r="P140">
        <f>ROUNDUP((C140/O140),0)+1</f>
        <v>81</v>
      </c>
      <c r="Q140" s="6">
        <f>P140*C140</f>
        <v>656.1</v>
      </c>
      <c r="R140" s="6">
        <f>P140*O140</f>
        <v>8.2285874999999997</v>
      </c>
      <c r="S140" t="str">
        <f>IF(D140&gt;E140,"Bom",IF(D140=E140,"netro","Alerta"))</f>
        <v>Alerta</v>
      </c>
    </row>
    <row r="141" spans="1:19" x14ac:dyDescent="0.3">
      <c r="A141" t="s">
        <v>164</v>
      </c>
      <c r="B141" t="s">
        <v>16</v>
      </c>
      <c r="C141" s="5">
        <f>VLOOKUP(A141,Dim!A:B,2,0)</f>
        <v>48</v>
      </c>
      <c r="D141" s="1">
        <v>0.113</v>
      </c>
      <c r="E141" s="1">
        <v>0.11219999999999999</v>
      </c>
      <c r="F141">
        <v>0.63</v>
      </c>
      <c r="G141" s="2">
        <v>136800000</v>
      </c>
      <c r="H141" s="2">
        <v>121512</v>
      </c>
      <c r="I141">
        <v>2</v>
      </c>
      <c r="J141" s="3">
        <v>2075.27</v>
      </c>
      <c r="K141">
        <v>244.57</v>
      </c>
      <c r="L141" s="1">
        <v>0.1179</v>
      </c>
      <c r="M141" s="1">
        <v>7.9699999999999993E-2</v>
      </c>
      <c r="N141" s="4">
        <f>E141/12</f>
        <v>9.3499999999999989E-3</v>
      </c>
      <c r="O141" s="5">
        <f>N141*C141</f>
        <v>0.44879999999999998</v>
      </c>
      <c r="P141">
        <f>ROUNDUP((C141/O141),0)+1</f>
        <v>108</v>
      </c>
      <c r="Q141" s="6">
        <f>P141*C141</f>
        <v>5184</v>
      </c>
      <c r="R141" s="6">
        <f>P141*O141</f>
        <v>48.470399999999998</v>
      </c>
      <c r="S141" t="str">
        <f>IF(D141&gt;E141,"Bom",IF(D141=E141,"netro","Alerta"))</f>
        <v>Bom</v>
      </c>
    </row>
    <row r="142" spans="1:19" x14ac:dyDescent="0.3">
      <c r="A142" t="s">
        <v>165</v>
      </c>
      <c r="B142" t="s">
        <v>47</v>
      </c>
      <c r="C142" s="5">
        <f>VLOOKUP(A142,Dim!A:B,2,0)</f>
        <v>495.99</v>
      </c>
      <c r="D142" s="1">
        <v>9.2299999999999993E-2</v>
      </c>
      <c r="E142" s="1">
        <v>9.8100000000000007E-2</v>
      </c>
      <c r="F142">
        <v>1.04</v>
      </c>
      <c r="G142" s="2">
        <v>339753000</v>
      </c>
      <c r="H142" s="2">
        <v>286618</v>
      </c>
      <c r="I142">
        <v>11</v>
      </c>
      <c r="J142">
        <v>612.07000000000005</v>
      </c>
      <c r="K142">
        <v>63.25</v>
      </c>
      <c r="L142" s="1">
        <v>0.1033</v>
      </c>
      <c r="M142" s="1">
        <v>0</v>
      </c>
      <c r="N142" s="4">
        <f>E142/12</f>
        <v>8.175E-3</v>
      </c>
      <c r="O142" s="5">
        <f>N142*C142</f>
        <v>4.0547182499999996</v>
      </c>
      <c r="P142">
        <f>ROUNDUP((C142/O142),0)+1</f>
        <v>124</v>
      </c>
      <c r="Q142" s="6">
        <f>P142*C142</f>
        <v>61502.76</v>
      </c>
      <c r="R142" s="6">
        <f>P142*O142</f>
        <v>502.78506299999998</v>
      </c>
      <c r="S142" t="str">
        <f>IF(D142&gt;E142,"Bom",IF(D142=E142,"netro","Alerta"))</f>
        <v>Alerta</v>
      </c>
    </row>
    <row r="143" spans="1:19" x14ac:dyDescent="0.3">
      <c r="A143" t="s">
        <v>166</v>
      </c>
      <c r="B143" t="s">
        <v>14</v>
      </c>
      <c r="C143" s="5">
        <f>VLOOKUP(A143,Dim!A:B,2,0)</f>
        <v>153.69</v>
      </c>
      <c r="D143" s="1">
        <v>0.61399999999999999</v>
      </c>
      <c r="E143" s="1">
        <v>0.10829999999999999</v>
      </c>
      <c r="F143">
        <v>0.14000000000000001</v>
      </c>
      <c r="G143" s="2">
        <v>26241000</v>
      </c>
      <c r="H143" s="2">
        <v>218422</v>
      </c>
      <c r="I143">
        <v>7</v>
      </c>
      <c r="J143">
        <v>373.41</v>
      </c>
      <c r="K143">
        <v>266.62</v>
      </c>
      <c r="L143" s="1">
        <v>0.71399999999999997</v>
      </c>
      <c r="M143" s="1">
        <v>0</v>
      </c>
      <c r="N143" s="4">
        <f>E143/12</f>
        <v>9.025E-3</v>
      </c>
      <c r="O143" s="5">
        <f>N143*C143</f>
        <v>1.38705225</v>
      </c>
      <c r="P143">
        <f>ROUNDUP((C143/O143),0)+1</f>
        <v>112</v>
      </c>
      <c r="Q143" s="6">
        <f>P143*C143</f>
        <v>17213.28</v>
      </c>
      <c r="R143" s="6">
        <f>P143*O143</f>
        <v>155.349852</v>
      </c>
      <c r="S143" t="str">
        <f>IF(D143&gt;E143,"Bom",IF(D143=E143,"netro","Alerta"))</f>
        <v>Bom</v>
      </c>
    </row>
    <row r="144" spans="1:19" x14ac:dyDescent="0.3">
      <c r="A144" t="s">
        <v>167</v>
      </c>
      <c r="B144" t="s">
        <v>28</v>
      </c>
      <c r="C144" s="5">
        <f>VLOOKUP(A144,Dim!A:B,2,0)</f>
        <v>60.63</v>
      </c>
      <c r="D144" s="1">
        <v>9.0700000000000003E-2</v>
      </c>
      <c r="E144" s="1">
        <v>9.8599999999999993E-2</v>
      </c>
      <c r="F144">
        <v>0.53</v>
      </c>
      <c r="G144" s="2">
        <v>103071000</v>
      </c>
      <c r="H144" s="2">
        <v>4546</v>
      </c>
      <c r="I144">
        <v>4</v>
      </c>
      <c r="J144" s="3">
        <v>8232.02</v>
      </c>
      <c r="K144">
        <v>941.6</v>
      </c>
      <c r="L144" s="1">
        <v>0.1144</v>
      </c>
      <c r="M144" s="1">
        <v>0</v>
      </c>
      <c r="N144" s="4">
        <f>E144/12</f>
        <v>8.2166666666666655E-3</v>
      </c>
      <c r="O144" s="5">
        <f>N144*C144</f>
        <v>0.49817649999999997</v>
      </c>
      <c r="P144">
        <f>ROUNDUP((C144/O144),0)+1</f>
        <v>123</v>
      </c>
      <c r="Q144" s="6">
        <f>P144*C144</f>
        <v>7457.4900000000007</v>
      </c>
      <c r="R144" s="6">
        <f>P144*O144</f>
        <v>61.275709499999998</v>
      </c>
      <c r="S144" t="str">
        <f>IF(D144&gt;E144,"Bom",IF(D144=E144,"netro","Alerta"))</f>
        <v>Alerta</v>
      </c>
    </row>
    <row r="145" spans="1:19" x14ac:dyDescent="0.3">
      <c r="A145" t="s">
        <v>419</v>
      </c>
      <c r="B145" t="s">
        <v>14</v>
      </c>
      <c r="C145" s="5">
        <f>VLOOKUP(A145,Dim!A:B,2,0)</f>
        <v>8.0399999999999991</v>
      </c>
      <c r="D145" s="1">
        <v>0.10979999999999999</v>
      </c>
      <c r="E145" s="1">
        <v>0.1313</v>
      </c>
      <c r="F145">
        <v>0.99</v>
      </c>
      <c r="G145" s="2">
        <v>43848400</v>
      </c>
      <c r="H145">
        <v>395</v>
      </c>
      <c r="I145">
        <v>0</v>
      </c>
      <c r="J145">
        <v>0</v>
      </c>
      <c r="K145">
        <v>0</v>
      </c>
      <c r="L145" s="1">
        <v>0</v>
      </c>
      <c r="M145" s="1">
        <v>0</v>
      </c>
      <c r="N145" s="4">
        <f>E145/12</f>
        <v>1.0941666666666667E-2</v>
      </c>
      <c r="O145" s="5">
        <f>N145*C145</f>
        <v>8.7970999999999994E-2</v>
      </c>
      <c r="P145">
        <f>ROUNDUP((C145/O145),0)+1</f>
        <v>93</v>
      </c>
      <c r="Q145" s="6">
        <f>P145*C145</f>
        <v>747.71999999999991</v>
      </c>
      <c r="R145" s="6">
        <f>P145*O145</f>
        <v>8.1813029999999998</v>
      </c>
      <c r="S145" t="str">
        <f>IF(D145&gt;E145,"Bom",IF(D145=E145,"netro","Alerta"))</f>
        <v>Alerta</v>
      </c>
    </row>
    <row r="146" spans="1:19" x14ac:dyDescent="0.3">
      <c r="A146" t="s">
        <v>274</v>
      </c>
      <c r="B146" t="s">
        <v>19</v>
      </c>
      <c r="C146" s="5">
        <f>VLOOKUP(A146,Dim!A:B,2,0)</f>
        <v>8.01</v>
      </c>
      <c r="D146" s="1">
        <v>0.14119999999999999</v>
      </c>
      <c r="E146" s="1">
        <v>0.1414</v>
      </c>
      <c r="F146">
        <v>0.86</v>
      </c>
      <c r="G146" s="2">
        <v>177318000</v>
      </c>
      <c r="H146" s="2">
        <v>345889</v>
      </c>
      <c r="I146">
        <v>0</v>
      </c>
      <c r="J146">
        <v>0</v>
      </c>
      <c r="K146">
        <v>0</v>
      </c>
      <c r="L146" s="1">
        <v>0</v>
      </c>
      <c r="M146" s="1">
        <v>0</v>
      </c>
      <c r="N146" s="4">
        <f>E146/12</f>
        <v>1.1783333333333333E-2</v>
      </c>
      <c r="O146" s="5">
        <f>N146*C146</f>
        <v>9.4384499999999996E-2</v>
      </c>
      <c r="P146">
        <f>ROUNDUP((C146/O146),0)+1</f>
        <v>86</v>
      </c>
      <c r="Q146" s="6">
        <f>P146*C146</f>
        <v>688.86</v>
      </c>
      <c r="R146" s="6">
        <f>P146*O146</f>
        <v>8.1170670000000005</v>
      </c>
      <c r="S146" t="str">
        <f>IF(D146&gt;E146,"Bom",IF(D146=E146,"netro","Alerta"))</f>
        <v>Alerta</v>
      </c>
    </row>
    <row r="147" spans="1:19" x14ac:dyDescent="0.3">
      <c r="A147" t="s">
        <v>170</v>
      </c>
      <c r="B147" t="s">
        <v>14</v>
      </c>
      <c r="C147" s="5">
        <f>VLOOKUP(A147,Dim!A:B,2,0)</f>
        <v>95.1</v>
      </c>
      <c r="D147" s="1">
        <v>0.1603</v>
      </c>
      <c r="E147" s="1">
        <v>0.14580000000000001</v>
      </c>
      <c r="F147">
        <v>1.01</v>
      </c>
      <c r="G147" s="2">
        <v>71500400</v>
      </c>
      <c r="H147" s="2">
        <v>65112</v>
      </c>
      <c r="I147">
        <v>0</v>
      </c>
      <c r="J147">
        <v>0</v>
      </c>
      <c r="K147">
        <v>0</v>
      </c>
      <c r="L147" s="1">
        <v>0</v>
      </c>
      <c r="M147" s="1">
        <v>0</v>
      </c>
      <c r="N147" s="4">
        <f>E147/12</f>
        <v>1.2150000000000001E-2</v>
      </c>
      <c r="O147" s="5">
        <f>N147*C147</f>
        <v>1.155465</v>
      </c>
      <c r="P147">
        <f>ROUNDUP((C147/O147),0)+1</f>
        <v>84</v>
      </c>
      <c r="Q147" s="6">
        <f>P147*C147</f>
        <v>7988.4</v>
      </c>
      <c r="R147" s="6">
        <f>P147*O147</f>
        <v>97.059060000000002</v>
      </c>
      <c r="S147" t="str">
        <f>IF(D147&gt;E147,"Bom",IF(D147=E147,"netro","Alerta"))</f>
        <v>Bom</v>
      </c>
    </row>
    <row r="148" spans="1:19" x14ac:dyDescent="0.3">
      <c r="A148" t="s">
        <v>376</v>
      </c>
      <c r="B148" t="s">
        <v>19</v>
      </c>
      <c r="C148" s="5">
        <f>VLOOKUP(A148,Dim!A:B,2,0)</f>
        <v>7.98</v>
      </c>
      <c r="D148" s="1">
        <v>0.12959999999999999</v>
      </c>
      <c r="E148" s="1">
        <v>0.13569999999999999</v>
      </c>
      <c r="F148">
        <v>0.83</v>
      </c>
      <c r="G148" s="2">
        <v>297524000</v>
      </c>
      <c r="H148" s="2">
        <v>914867</v>
      </c>
      <c r="I148">
        <v>0</v>
      </c>
      <c r="J148">
        <v>0</v>
      </c>
      <c r="K148">
        <v>0</v>
      </c>
      <c r="L148" s="1">
        <v>0</v>
      </c>
      <c r="M148" s="1">
        <v>0</v>
      </c>
      <c r="N148" s="4">
        <f>E148/12</f>
        <v>1.1308333333333332E-2</v>
      </c>
      <c r="O148" s="5">
        <f>N148*C148</f>
        <v>9.0240499999999987E-2</v>
      </c>
      <c r="P148">
        <f>ROUNDUP((C148/O148),0)+1</f>
        <v>90</v>
      </c>
      <c r="Q148" s="6">
        <f>P148*C148</f>
        <v>718.2</v>
      </c>
      <c r="R148" s="6">
        <f>P148*O148</f>
        <v>8.1216449999999991</v>
      </c>
      <c r="S148" t="str">
        <f>IF(D148&gt;E148,"Bom",IF(D148=E148,"netro","Alerta"))</f>
        <v>Alerta</v>
      </c>
    </row>
    <row r="149" spans="1:19" x14ac:dyDescent="0.3">
      <c r="A149" t="s">
        <v>172</v>
      </c>
      <c r="B149" t="s">
        <v>28</v>
      </c>
      <c r="C149" s="5">
        <f>VLOOKUP(A149,Dim!A:B,2,0)</f>
        <v>145</v>
      </c>
      <c r="D149" s="1">
        <v>9.2299999999999993E-2</v>
      </c>
      <c r="E149" s="1">
        <v>8.7900000000000006E-2</v>
      </c>
      <c r="F149">
        <v>0.66</v>
      </c>
      <c r="G149" s="2">
        <v>200197000</v>
      </c>
      <c r="H149" s="2">
        <v>77556</v>
      </c>
      <c r="I149">
        <v>2</v>
      </c>
      <c r="J149" s="3">
        <v>17295</v>
      </c>
      <c r="K149" s="3">
        <v>1942.53</v>
      </c>
      <c r="L149" s="1">
        <v>0.1123</v>
      </c>
      <c r="M149" s="1">
        <v>0</v>
      </c>
      <c r="N149" s="4">
        <f>E149/12</f>
        <v>7.3250000000000008E-3</v>
      </c>
      <c r="O149" s="5">
        <f>N149*C149</f>
        <v>1.0621250000000002</v>
      </c>
      <c r="P149">
        <f>ROUNDUP((C149/O149),0)+1</f>
        <v>138</v>
      </c>
      <c r="Q149" s="6">
        <f>P149*C149</f>
        <v>20010</v>
      </c>
      <c r="R149" s="6">
        <f>P149*O149</f>
        <v>146.57325000000003</v>
      </c>
      <c r="S149" t="str">
        <f>IF(D149&gt;E149,"Bom",IF(D149=E149,"netro","Alerta"))</f>
        <v>Bom</v>
      </c>
    </row>
    <row r="150" spans="1:19" x14ac:dyDescent="0.3">
      <c r="A150" t="s">
        <v>366</v>
      </c>
      <c r="B150" t="s">
        <v>14</v>
      </c>
      <c r="C150" s="5">
        <f>VLOOKUP(A150,Dim!A:B,2,0)</f>
        <v>0</v>
      </c>
      <c r="D150" s="1">
        <v>0.12759999999999999</v>
      </c>
      <c r="E150" s="1">
        <v>0.1205</v>
      </c>
      <c r="F150">
        <v>0.95</v>
      </c>
      <c r="G150" s="2">
        <v>166835000</v>
      </c>
      <c r="H150">
        <v>0</v>
      </c>
      <c r="I150">
        <v>0</v>
      </c>
      <c r="J150">
        <v>0</v>
      </c>
      <c r="K150">
        <v>0</v>
      </c>
      <c r="L150" s="1">
        <v>0</v>
      </c>
      <c r="M150" s="1">
        <v>0</v>
      </c>
      <c r="N150" s="4">
        <f>E150/12</f>
        <v>1.0041666666666666E-2</v>
      </c>
      <c r="O150" s="5">
        <f>N150*C150</f>
        <v>0</v>
      </c>
      <c r="P150" t="e">
        <f>ROUNDUP((C150/O150),0)+1</f>
        <v>#DIV/0!</v>
      </c>
      <c r="Q150" s="6" t="e">
        <f>P150*C150</f>
        <v>#DIV/0!</v>
      </c>
      <c r="R150" s="6" t="e">
        <f>P150*O150</f>
        <v>#DIV/0!</v>
      </c>
      <c r="S150" t="str">
        <f>IF(D150&gt;E150,"Bom",IF(D150=E150,"netro","Alerta"))</f>
        <v>Bom</v>
      </c>
    </row>
    <row r="151" spans="1:19" x14ac:dyDescent="0.3">
      <c r="A151" t="s">
        <v>174</v>
      </c>
      <c r="B151" t="s">
        <v>28</v>
      </c>
      <c r="C151" s="5">
        <f>VLOOKUP(A151,Dim!A:B,2,0)</f>
        <v>73.12</v>
      </c>
      <c r="D151" s="1">
        <v>4.5600000000000002E-2</v>
      </c>
      <c r="E151" s="1">
        <v>0.16109999999999999</v>
      </c>
      <c r="F151">
        <v>0.63</v>
      </c>
      <c r="G151" s="2">
        <v>37145500</v>
      </c>
      <c r="H151" s="2">
        <v>581478</v>
      </c>
      <c r="I151">
        <v>2</v>
      </c>
      <c r="J151" s="3">
        <v>2192.91</v>
      </c>
      <c r="K151">
        <v>181.14</v>
      </c>
      <c r="L151" s="1">
        <v>8.2600000000000007E-2</v>
      </c>
      <c r="M151" s="1">
        <v>0</v>
      </c>
      <c r="N151" s="4">
        <f>E151/12</f>
        <v>1.3424999999999999E-2</v>
      </c>
      <c r="O151" s="5">
        <f>N151*C151</f>
        <v>0.98163600000000006</v>
      </c>
      <c r="P151">
        <f>ROUNDUP((C151/O151),0)+1</f>
        <v>76</v>
      </c>
      <c r="Q151" s="6">
        <f>P151*C151</f>
        <v>5557.1200000000008</v>
      </c>
      <c r="R151" s="6">
        <f>P151*O151</f>
        <v>74.604336000000004</v>
      </c>
      <c r="S151" t="str">
        <f>IF(D151&gt;E151,"Bom",IF(D151=E151,"netro","Alerta"))</f>
        <v>Alerta</v>
      </c>
    </row>
    <row r="152" spans="1:19" x14ac:dyDescent="0.3">
      <c r="A152" t="s">
        <v>175</v>
      </c>
      <c r="B152" t="s">
        <v>28</v>
      </c>
      <c r="C152" s="5">
        <f>VLOOKUP(A152,Dim!A:B,2,0)</f>
        <v>208</v>
      </c>
      <c r="D152" s="1">
        <v>6.5199999999999994E-2</v>
      </c>
      <c r="E152" s="1">
        <v>7.6200000000000004E-2</v>
      </c>
      <c r="F152">
        <v>0.57999999999999996</v>
      </c>
      <c r="G152" s="2">
        <v>156000000</v>
      </c>
      <c r="H152" s="2">
        <v>285523</v>
      </c>
      <c r="I152">
        <v>2</v>
      </c>
      <c r="J152" s="3">
        <v>4225.84</v>
      </c>
      <c r="K152">
        <v>386.54</v>
      </c>
      <c r="L152" s="1">
        <v>9.1499999999999998E-2</v>
      </c>
      <c r="M152" s="1">
        <v>0.19</v>
      </c>
      <c r="N152" s="4">
        <f>E152/12</f>
        <v>6.3500000000000006E-3</v>
      </c>
      <c r="O152" s="5">
        <f>N152*C152</f>
        <v>1.3208000000000002</v>
      </c>
      <c r="P152">
        <f>ROUNDUP((C152/O152),0)+1</f>
        <v>159</v>
      </c>
      <c r="Q152" s="6">
        <f>P152*C152</f>
        <v>33072</v>
      </c>
      <c r="R152" s="6">
        <f>P152*O152</f>
        <v>210.00720000000004</v>
      </c>
      <c r="S152" t="str">
        <f>IF(D152&gt;E152,"Bom",IF(D152=E152,"netro","Alerta"))</f>
        <v>Alerta</v>
      </c>
    </row>
    <row r="153" spans="1:19" x14ac:dyDescent="0.3">
      <c r="A153" t="s">
        <v>176</v>
      </c>
      <c r="B153" t="s">
        <v>19</v>
      </c>
      <c r="C153" s="5">
        <f>VLOOKUP(A153,Dim!A:B,2,0)</f>
        <v>385.15</v>
      </c>
      <c r="D153" s="1">
        <v>8.0999999999999996E-3</v>
      </c>
      <c r="E153" s="1">
        <v>1.24E-2</v>
      </c>
      <c r="F153">
        <v>1.83</v>
      </c>
      <c r="G153" s="2">
        <v>1172180000</v>
      </c>
      <c r="H153">
        <v>359</v>
      </c>
      <c r="I153">
        <v>9</v>
      </c>
      <c r="J153" s="3">
        <v>36435.5</v>
      </c>
      <c r="K153">
        <v>531.04999999999995</v>
      </c>
      <c r="L153" s="1">
        <v>1.46E-2</v>
      </c>
      <c r="M153" s="1">
        <v>8.0999999999999996E-3</v>
      </c>
      <c r="N153" s="4">
        <f>E153/12</f>
        <v>1.0333333333333334E-3</v>
      </c>
      <c r="O153" s="5">
        <f>N153*C153</f>
        <v>0.39798833333333333</v>
      </c>
      <c r="P153">
        <f>ROUNDUP((C153/O153),0)+1</f>
        <v>969</v>
      </c>
      <c r="Q153" s="6">
        <f>P153*C153</f>
        <v>373210.35</v>
      </c>
      <c r="R153" s="6">
        <f>P153*O153</f>
        <v>385.65069499999998</v>
      </c>
      <c r="S153" t="str">
        <f>IF(D153&gt;E153,"Bom",IF(D153=E153,"netro","Alerta"))</f>
        <v>Alerta</v>
      </c>
    </row>
    <row r="154" spans="1:19" x14ac:dyDescent="0.3">
      <c r="A154" t="s">
        <v>511</v>
      </c>
      <c r="B154" t="s">
        <v>14</v>
      </c>
      <c r="C154" s="5">
        <f>VLOOKUP(A154,Dim!A:B,2,0)</f>
        <v>7.95</v>
      </c>
      <c r="D154" s="1">
        <v>0.18240000000000001</v>
      </c>
      <c r="E154" s="1">
        <v>0.1963</v>
      </c>
      <c r="F154">
        <v>0.75</v>
      </c>
      <c r="G154" s="2">
        <v>278423000</v>
      </c>
      <c r="H154" s="2">
        <v>485727</v>
      </c>
      <c r="I154">
        <v>5</v>
      </c>
      <c r="J154" s="3">
        <v>5104.38</v>
      </c>
      <c r="K154" s="3">
        <v>1027.81</v>
      </c>
      <c r="L154" s="1">
        <v>0.2014</v>
      </c>
      <c r="M154" s="1">
        <v>0</v>
      </c>
      <c r="N154" s="4">
        <f>E154/12</f>
        <v>1.6358333333333332E-2</v>
      </c>
      <c r="O154" s="5">
        <f>N154*C154</f>
        <v>0.13004874999999999</v>
      </c>
      <c r="P154">
        <f>ROUNDUP((C154/O154),0)+1</f>
        <v>63</v>
      </c>
      <c r="Q154" s="6">
        <f>P154*C154</f>
        <v>500.85</v>
      </c>
      <c r="R154" s="6">
        <f>P154*O154</f>
        <v>8.1930712499999991</v>
      </c>
      <c r="S154" t="str">
        <f>IF(D154&gt;E154,"Bom",IF(D154=E154,"netro","Alerta"))</f>
        <v>Alerta</v>
      </c>
    </row>
    <row r="155" spans="1:19" x14ac:dyDescent="0.3">
      <c r="A155" t="s">
        <v>182</v>
      </c>
      <c r="B155" t="s">
        <v>14</v>
      </c>
      <c r="C155" s="5">
        <f>VLOOKUP(A155,Dim!A:B,2,0)</f>
        <v>7.92</v>
      </c>
      <c r="D155" s="1">
        <v>0.15260000000000001</v>
      </c>
      <c r="E155" s="1">
        <v>8.9300000000000004E-2</v>
      </c>
      <c r="F155">
        <v>0.82</v>
      </c>
      <c r="G155" s="2">
        <v>121029000</v>
      </c>
      <c r="H155" s="2">
        <v>154435</v>
      </c>
      <c r="I155">
        <v>0</v>
      </c>
      <c r="J155">
        <v>0</v>
      </c>
      <c r="K155">
        <v>0</v>
      </c>
      <c r="L155" s="1">
        <v>0</v>
      </c>
      <c r="M155" s="1">
        <v>0</v>
      </c>
      <c r="N155" s="4">
        <f>E155/12</f>
        <v>7.4416666666666667E-3</v>
      </c>
      <c r="O155" s="5">
        <f>N155*C155</f>
        <v>5.8937999999999997E-2</v>
      </c>
      <c r="P155">
        <f>ROUNDUP((C155/O155),0)+1</f>
        <v>136</v>
      </c>
      <c r="Q155" s="6">
        <f>P155*C155</f>
        <v>1077.1199999999999</v>
      </c>
      <c r="R155" s="6">
        <f>P155*O155</f>
        <v>8.015568</v>
      </c>
      <c r="S155" t="str">
        <f>IF(D155&gt;E155,"Bom",IF(D155=E155,"netro","Alerta"))</f>
        <v>Bom</v>
      </c>
    </row>
    <row r="156" spans="1:19" x14ac:dyDescent="0.3">
      <c r="A156" t="s">
        <v>179</v>
      </c>
      <c r="B156" t="s">
        <v>19</v>
      </c>
      <c r="C156" s="5">
        <f>VLOOKUP(A156,Dim!A:B,2,0)</f>
        <v>2894.66</v>
      </c>
      <c r="D156" s="1">
        <v>-8.0000000000000002E-3</v>
      </c>
      <c r="E156" s="1">
        <v>2.5399999999999999E-2</v>
      </c>
      <c r="F156">
        <v>1</v>
      </c>
      <c r="G156" s="2">
        <v>3799980000</v>
      </c>
      <c r="H156">
        <v>64</v>
      </c>
      <c r="I156">
        <v>79</v>
      </c>
      <c r="J156" s="3">
        <v>2384.9299999999998</v>
      </c>
      <c r="K156">
        <v>48.11</v>
      </c>
      <c r="L156" s="1">
        <v>2.0199999999999999E-2</v>
      </c>
      <c r="M156" s="1">
        <v>1E-4</v>
      </c>
      <c r="N156" s="4">
        <f>E156/12</f>
        <v>2.1166666666666664E-3</v>
      </c>
      <c r="O156" s="5">
        <f>N156*C156</f>
        <v>6.127030333333332</v>
      </c>
      <c r="P156">
        <f>ROUNDUP((C156/O156),0)+1</f>
        <v>474</v>
      </c>
      <c r="Q156" s="6">
        <f>P156*C156</f>
        <v>1372068.8399999999</v>
      </c>
      <c r="R156" s="6">
        <f>P156*O156</f>
        <v>2904.2123779999993</v>
      </c>
      <c r="S156" t="str">
        <f>IF(D156&gt;E156,"Bom",IF(D156=E156,"netro","Alerta"))</f>
        <v>Alerta</v>
      </c>
    </row>
    <row r="157" spans="1:19" x14ac:dyDescent="0.3">
      <c r="A157" t="s">
        <v>151</v>
      </c>
      <c r="B157" t="s">
        <v>14</v>
      </c>
      <c r="C157" s="5">
        <f>VLOOKUP(A157,Dim!A:B,2,0)</f>
        <v>7.89</v>
      </c>
      <c r="D157" s="1">
        <v>0.13639999999999999</v>
      </c>
      <c r="E157" s="1">
        <v>0.1482</v>
      </c>
      <c r="F157">
        <v>0.83</v>
      </c>
      <c r="G157" s="2">
        <v>86074500</v>
      </c>
      <c r="H157" s="2">
        <v>97737</v>
      </c>
      <c r="I157">
        <v>0</v>
      </c>
      <c r="J157">
        <v>0</v>
      </c>
      <c r="K157">
        <v>0</v>
      </c>
      <c r="L157" s="1">
        <v>0</v>
      </c>
      <c r="M157" s="1">
        <v>0</v>
      </c>
      <c r="N157" s="4">
        <f>E157/12</f>
        <v>1.235E-2</v>
      </c>
      <c r="O157" s="5">
        <f>N157*C157</f>
        <v>9.74415E-2</v>
      </c>
      <c r="P157">
        <f>ROUNDUP((C157/O157),0)+1</f>
        <v>82</v>
      </c>
      <c r="Q157" s="6">
        <f>P157*C157</f>
        <v>646.98</v>
      </c>
      <c r="R157" s="6">
        <f>P157*O157</f>
        <v>7.9902030000000002</v>
      </c>
      <c r="S157" t="str">
        <f>IF(D157&gt;E157,"Bom",IF(D157=E157,"netro","Alerta"))</f>
        <v>Alerta</v>
      </c>
    </row>
    <row r="158" spans="1:19" x14ac:dyDescent="0.3">
      <c r="A158" t="s">
        <v>181</v>
      </c>
      <c r="B158" t="s">
        <v>16</v>
      </c>
      <c r="C158" s="5">
        <f>VLOOKUP(A158,Dim!A:B,2,0)</f>
        <v>65.02</v>
      </c>
      <c r="D158" s="1">
        <v>9.6000000000000002E-2</v>
      </c>
      <c r="E158" s="1">
        <v>8.4900000000000003E-2</v>
      </c>
      <c r="F158">
        <v>0.41</v>
      </c>
      <c r="G158" s="2">
        <v>182066000</v>
      </c>
      <c r="H158" s="2">
        <v>33311</v>
      </c>
      <c r="I158">
        <v>1</v>
      </c>
      <c r="J158" s="3">
        <v>3143.49</v>
      </c>
      <c r="K158">
        <v>769.29</v>
      </c>
      <c r="L158" s="1">
        <v>0.2447</v>
      </c>
      <c r="M158" s="1">
        <v>0.11700000000000001</v>
      </c>
      <c r="N158" s="4">
        <f>E158/12</f>
        <v>7.0750000000000006E-3</v>
      </c>
      <c r="O158" s="5">
        <f>N158*C158</f>
        <v>0.46001649999999999</v>
      </c>
      <c r="P158">
        <f>ROUNDUP((C158/O158),0)+1</f>
        <v>143</v>
      </c>
      <c r="Q158" s="6">
        <f>P158*C158</f>
        <v>9297.8599999999988</v>
      </c>
      <c r="R158" s="6">
        <f>P158*O158</f>
        <v>65.782359499999998</v>
      </c>
      <c r="S158" t="str">
        <f>IF(D158&gt;E158,"Bom",IF(D158=E158,"netro","Alerta"))</f>
        <v>Bom</v>
      </c>
    </row>
    <row r="159" spans="1:19" x14ac:dyDescent="0.3">
      <c r="A159" t="s">
        <v>370</v>
      </c>
      <c r="B159" t="s">
        <v>14</v>
      </c>
      <c r="C159" s="5">
        <f>VLOOKUP(A159,Dim!A:B,2,0)</f>
        <v>7.88</v>
      </c>
      <c r="D159" s="1">
        <v>0.13300000000000001</v>
      </c>
      <c r="E159" s="1">
        <v>0.1411</v>
      </c>
      <c r="F159">
        <v>0.85</v>
      </c>
      <c r="G159" s="2">
        <v>116650000</v>
      </c>
      <c r="H159" s="2">
        <v>221484</v>
      </c>
      <c r="I159">
        <v>0</v>
      </c>
      <c r="J159">
        <v>0</v>
      </c>
      <c r="K159">
        <v>0</v>
      </c>
      <c r="L159" s="1">
        <v>0</v>
      </c>
      <c r="M159" s="1">
        <v>0</v>
      </c>
      <c r="N159" s="4">
        <f>E159/12</f>
        <v>1.1758333333333334E-2</v>
      </c>
      <c r="O159" s="5">
        <f>N159*C159</f>
        <v>9.2655666666666678E-2</v>
      </c>
      <c r="P159">
        <f>ROUNDUP((C159/O159),0)+1</f>
        <v>87</v>
      </c>
      <c r="Q159" s="6">
        <f>P159*C159</f>
        <v>685.56</v>
      </c>
      <c r="R159" s="6">
        <f>P159*O159</f>
        <v>8.0610430000000015</v>
      </c>
      <c r="S159" t="str">
        <f>IF(D159&gt;E159,"Bom",IF(D159=E159,"netro","Alerta"))</f>
        <v>Alerta</v>
      </c>
    </row>
    <row r="160" spans="1:19" x14ac:dyDescent="0.3">
      <c r="A160" t="s">
        <v>183</v>
      </c>
      <c r="B160" t="s">
        <v>14</v>
      </c>
      <c r="C160" s="5">
        <f>VLOOKUP(A160,Dim!A:B,2,0)</f>
        <v>130</v>
      </c>
      <c r="D160" s="1">
        <v>3.2399999999999998E-2</v>
      </c>
      <c r="E160" s="1">
        <v>3.0499999999999999E-2</v>
      </c>
      <c r="F160">
        <v>0.72</v>
      </c>
      <c r="G160" s="2">
        <v>201500000</v>
      </c>
      <c r="H160">
        <v>956</v>
      </c>
      <c r="I160">
        <v>6</v>
      </c>
      <c r="J160">
        <v>2.2999999999999998</v>
      </c>
      <c r="K160">
        <v>0.09</v>
      </c>
      <c r="L160" s="1">
        <v>3.9199999999999999E-2</v>
      </c>
      <c r="M160" s="1">
        <v>0</v>
      </c>
      <c r="N160" s="4">
        <f>E160/12</f>
        <v>2.5416666666666665E-3</v>
      </c>
      <c r="O160" s="5">
        <f>N160*C160</f>
        <v>0.33041666666666664</v>
      </c>
      <c r="P160">
        <f>ROUNDUP((C160/O160),0)+1</f>
        <v>395</v>
      </c>
      <c r="Q160" s="6">
        <f>P160*C160</f>
        <v>51350</v>
      </c>
      <c r="R160" s="6">
        <f>P160*O160</f>
        <v>130.51458333333332</v>
      </c>
      <c r="S160" t="str">
        <f>IF(D160&gt;E160,"Bom",IF(D160=E160,"netro","Alerta"))</f>
        <v>Bom</v>
      </c>
    </row>
    <row r="161" spans="1:19" x14ac:dyDescent="0.3">
      <c r="A161" t="s">
        <v>184</v>
      </c>
      <c r="B161" t="s">
        <v>14</v>
      </c>
      <c r="C161" s="5">
        <f>VLOOKUP(A161,Dim!A:B,2,0)</f>
        <v>138.46</v>
      </c>
      <c r="D161" s="1">
        <v>2.8799999999999999E-2</v>
      </c>
      <c r="E161" s="1">
        <v>2.9399999999999999E-2</v>
      </c>
      <c r="F161">
        <v>0.78</v>
      </c>
      <c r="G161" s="2">
        <v>498456000</v>
      </c>
      <c r="H161" s="2">
        <v>10514</v>
      </c>
      <c r="I161">
        <v>40</v>
      </c>
      <c r="J161">
        <v>3.56</v>
      </c>
      <c r="K161">
        <v>0.13</v>
      </c>
      <c r="L161" s="1">
        <v>3.5400000000000001E-2</v>
      </c>
      <c r="M161" s="1">
        <v>0</v>
      </c>
      <c r="N161" s="4">
        <f>E161/12</f>
        <v>2.4499999999999999E-3</v>
      </c>
      <c r="O161" s="5">
        <f>N161*C161</f>
        <v>0.339227</v>
      </c>
      <c r="P161">
        <f>ROUNDUP((C161/O161),0)+1</f>
        <v>410</v>
      </c>
      <c r="Q161" s="6">
        <f>P161*C161</f>
        <v>56768.600000000006</v>
      </c>
      <c r="R161" s="6">
        <f>P161*O161</f>
        <v>139.08306999999999</v>
      </c>
      <c r="S161" t="str">
        <f>IF(D161&gt;E161,"Bom",IF(D161=E161,"netro","Alerta"))</f>
        <v>Alerta</v>
      </c>
    </row>
    <row r="162" spans="1:19" x14ac:dyDescent="0.3">
      <c r="A162" t="s">
        <v>246</v>
      </c>
      <c r="B162" t="s">
        <v>14</v>
      </c>
      <c r="C162" s="5">
        <f>VLOOKUP(A162,Dim!A:B,2,0)</f>
        <v>7.83</v>
      </c>
      <c r="D162" s="1">
        <v>0.1182</v>
      </c>
      <c r="E162" s="1">
        <v>0.15740000000000001</v>
      </c>
      <c r="F162">
        <v>0.8</v>
      </c>
      <c r="G162" s="2">
        <v>81856200</v>
      </c>
      <c r="H162" s="2">
        <v>141187</v>
      </c>
      <c r="I162">
        <v>0</v>
      </c>
      <c r="J162">
        <v>0</v>
      </c>
      <c r="K162">
        <v>0</v>
      </c>
      <c r="L162" s="1">
        <v>0</v>
      </c>
      <c r="M162" s="1">
        <v>0</v>
      </c>
      <c r="N162" s="4">
        <f>E162/12</f>
        <v>1.3116666666666667E-2</v>
      </c>
      <c r="O162" s="5">
        <f>N162*C162</f>
        <v>0.1027035</v>
      </c>
      <c r="P162">
        <f>ROUNDUP((C162/O162),0)+1</f>
        <v>78</v>
      </c>
      <c r="Q162" s="6">
        <f>P162*C162</f>
        <v>610.74</v>
      </c>
      <c r="R162" s="6">
        <f>P162*O162</f>
        <v>8.0108730000000001</v>
      </c>
      <c r="S162" t="str">
        <f>IF(D162&gt;E162,"Bom",IF(D162=E162,"netro","Alerta"))</f>
        <v>Alerta</v>
      </c>
    </row>
    <row r="163" spans="1:19" x14ac:dyDescent="0.3">
      <c r="A163" t="s">
        <v>248</v>
      </c>
      <c r="B163" t="s">
        <v>47</v>
      </c>
      <c r="C163" s="5">
        <f>VLOOKUP(A163,Dim!A:B,2,0)</f>
        <v>7.8</v>
      </c>
      <c r="D163" s="1">
        <v>0.13650000000000001</v>
      </c>
      <c r="E163" s="1">
        <v>9.0399999999999994E-2</v>
      </c>
      <c r="F163">
        <v>0.87</v>
      </c>
      <c r="G163" s="2">
        <v>238125000</v>
      </c>
      <c r="H163" s="2">
        <v>15467</v>
      </c>
      <c r="I163">
        <v>24</v>
      </c>
      <c r="J163">
        <v>701.66</v>
      </c>
      <c r="K163">
        <v>116.09</v>
      </c>
      <c r="L163" s="1">
        <v>0.16539999999999999</v>
      </c>
      <c r="M163" s="1">
        <v>2.0999999999999999E-3</v>
      </c>
      <c r="N163" s="4">
        <f>E163/12</f>
        <v>7.5333333333333329E-3</v>
      </c>
      <c r="O163" s="5">
        <f>N163*C163</f>
        <v>5.8759999999999993E-2</v>
      </c>
      <c r="P163">
        <f>ROUNDUP((C163/O163),0)+1</f>
        <v>134</v>
      </c>
      <c r="Q163" s="6">
        <f>P163*C163</f>
        <v>1045.2</v>
      </c>
      <c r="R163" s="6">
        <f>P163*O163</f>
        <v>7.8738399999999986</v>
      </c>
      <c r="S163" t="str">
        <f>IF(D163&gt;E163,"Bom",IF(D163=E163,"netro","Alerta"))</f>
        <v>Bom</v>
      </c>
    </row>
    <row r="164" spans="1:19" x14ac:dyDescent="0.3">
      <c r="A164" t="s">
        <v>132</v>
      </c>
      <c r="B164" t="s">
        <v>14</v>
      </c>
      <c r="C164" s="5">
        <f>VLOOKUP(A164,Dim!A:B,2,0)</f>
        <v>7.79</v>
      </c>
      <c r="D164" s="1">
        <v>0.11700000000000001</v>
      </c>
      <c r="E164" s="1">
        <v>0.11890000000000001</v>
      </c>
      <c r="F164">
        <v>0.94</v>
      </c>
      <c r="G164" s="2">
        <v>43133500</v>
      </c>
      <c r="H164" s="2">
        <v>40438</v>
      </c>
      <c r="I164">
        <v>0</v>
      </c>
      <c r="J164">
        <v>0</v>
      </c>
      <c r="K164">
        <v>0</v>
      </c>
      <c r="L164" s="1">
        <v>0</v>
      </c>
      <c r="M164" s="1">
        <v>0</v>
      </c>
      <c r="N164" s="4">
        <f>E164/12</f>
        <v>9.9083333333333332E-3</v>
      </c>
      <c r="O164" s="5">
        <f>N164*C164</f>
        <v>7.718591666666666E-2</v>
      </c>
      <c r="P164">
        <f>ROUNDUP((C164/O164),0)+1</f>
        <v>102</v>
      </c>
      <c r="Q164" s="6">
        <f>P164*C164</f>
        <v>794.58</v>
      </c>
      <c r="R164" s="6">
        <f>P164*O164</f>
        <v>7.8729634999999991</v>
      </c>
      <c r="S164" t="str">
        <f>IF(D164&gt;E164,"Bom",IF(D164=E164,"netro","Alerta"))</f>
        <v>Alerta</v>
      </c>
    </row>
    <row r="165" spans="1:19" x14ac:dyDescent="0.3">
      <c r="A165" t="s">
        <v>538</v>
      </c>
      <c r="B165" t="s">
        <v>19</v>
      </c>
      <c r="C165" s="5">
        <f>VLOOKUP(A165,Dim!A:B,2,0)</f>
        <v>7.98</v>
      </c>
      <c r="D165" s="1">
        <v>0.12759999999999999</v>
      </c>
      <c r="E165" s="1">
        <v>0.1145</v>
      </c>
      <c r="F165">
        <v>0.83</v>
      </c>
      <c r="G165" s="2">
        <v>363274000</v>
      </c>
      <c r="H165" s="2">
        <v>564063</v>
      </c>
      <c r="I165">
        <v>0</v>
      </c>
      <c r="J165">
        <v>0</v>
      </c>
      <c r="K165">
        <v>0</v>
      </c>
      <c r="L165" s="1">
        <v>0</v>
      </c>
      <c r="M165" s="1">
        <v>0</v>
      </c>
      <c r="N165" s="4">
        <f>E165/12</f>
        <v>9.541666666666667E-3</v>
      </c>
      <c r="O165" s="5">
        <f>N165*C165</f>
        <v>7.6142500000000002E-2</v>
      </c>
      <c r="P165">
        <f>ROUNDUP((C165/O165),0)+1</f>
        <v>106</v>
      </c>
      <c r="Q165" s="6">
        <f>P165*C165</f>
        <v>845.88</v>
      </c>
      <c r="R165" s="6">
        <f>P165*O165</f>
        <v>8.0711049999999993</v>
      </c>
      <c r="S165" t="str">
        <f>IF(D165&gt;E165,"Bom",IF(D165=E165,"netro","Alerta"))</f>
        <v>Bom</v>
      </c>
    </row>
    <row r="166" spans="1:19" x14ac:dyDescent="0.3">
      <c r="A166" t="s">
        <v>189</v>
      </c>
      <c r="B166" t="s">
        <v>37</v>
      </c>
      <c r="C166" s="5">
        <f>VLOOKUP(A166,Dim!A:B,2,0)</f>
        <v>98.99</v>
      </c>
      <c r="D166" s="1">
        <v>-3.95E-2</v>
      </c>
      <c r="E166" s="1">
        <v>0</v>
      </c>
      <c r="F166">
        <v>0.94</v>
      </c>
      <c r="G166" s="2">
        <v>11185900</v>
      </c>
      <c r="H166" s="2">
        <v>3561</v>
      </c>
      <c r="I166">
        <v>5</v>
      </c>
      <c r="J166" s="3">
        <v>2386.96</v>
      </c>
      <c r="K166">
        <v>0</v>
      </c>
      <c r="L166" s="1">
        <v>0</v>
      </c>
      <c r="M166" s="1">
        <v>0</v>
      </c>
      <c r="N166" s="4">
        <f>E166/12</f>
        <v>0</v>
      </c>
      <c r="O166" s="5">
        <f>N166*C166</f>
        <v>0</v>
      </c>
      <c r="P166" t="e">
        <f>ROUNDUP((C166/O166),0)+1</f>
        <v>#DIV/0!</v>
      </c>
      <c r="Q166" s="6" t="e">
        <f>P166*C166</f>
        <v>#DIV/0!</v>
      </c>
      <c r="R166" s="6" t="e">
        <f>P166*O166</f>
        <v>#DIV/0!</v>
      </c>
      <c r="S166" t="str">
        <f>IF(D166&gt;E166,"Bom",IF(D166=E166,"netro","Alerta"))</f>
        <v>Alerta</v>
      </c>
    </row>
    <row r="167" spans="1:19" x14ac:dyDescent="0.3">
      <c r="A167" t="s">
        <v>190</v>
      </c>
      <c r="B167" t="s">
        <v>19</v>
      </c>
      <c r="C167" s="5">
        <f>VLOOKUP(A167,Dim!A:B,2,0)</f>
        <v>50.16</v>
      </c>
      <c r="D167" s="1">
        <v>0.14230000000000001</v>
      </c>
      <c r="E167" s="1">
        <v>0.14799999999999999</v>
      </c>
      <c r="F167">
        <v>0.59</v>
      </c>
      <c r="G167" s="2">
        <v>87823400</v>
      </c>
      <c r="H167" s="2">
        <v>97033</v>
      </c>
      <c r="I167">
        <v>0</v>
      </c>
      <c r="J167">
        <v>0</v>
      </c>
      <c r="K167">
        <v>0</v>
      </c>
      <c r="L167" s="1">
        <v>0</v>
      </c>
      <c r="M167" s="1">
        <v>0</v>
      </c>
      <c r="N167" s="4">
        <f>E167/12</f>
        <v>1.2333333333333333E-2</v>
      </c>
      <c r="O167" s="5">
        <f>N167*C167</f>
        <v>0.61863999999999997</v>
      </c>
      <c r="P167">
        <f>ROUNDUP((C167/O167),0)+1</f>
        <v>83</v>
      </c>
      <c r="Q167" s="6">
        <f>P167*C167</f>
        <v>4163.28</v>
      </c>
      <c r="R167" s="6">
        <f>P167*O167</f>
        <v>51.347119999999997</v>
      </c>
      <c r="S167" t="str">
        <f>IF(D167&gt;E167,"Bom",IF(D167=E167,"netro","Alerta"))</f>
        <v>Alerta</v>
      </c>
    </row>
    <row r="168" spans="1:19" x14ac:dyDescent="0.3">
      <c r="A168" t="s">
        <v>191</v>
      </c>
      <c r="B168" t="s">
        <v>14</v>
      </c>
      <c r="C168" s="5">
        <f>VLOOKUP(A168,Dim!A:B,2,0)</f>
        <v>63.39</v>
      </c>
      <c r="D168" s="1">
        <v>0.1583</v>
      </c>
      <c r="E168" s="1">
        <v>0.16059999999999999</v>
      </c>
      <c r="F168">
        <v>0.69</v>
      </c>
      <c r="G168" s="2">
        <v>92160100</v>
      </c>
      <c r="H168" s="2">
        <v>291051</v>
      </c>
      <c r="I168">
        <v>1</v>
      </c>
      <c r="J168" s="3">
        <v>1301.99</v>
      </c>
      <c r="K168">
        <v>0</v>
      </c>
      <c r="L168" s="1">
        <v>0</v>
      </c>
      <c r="M168" s="1">
        <v>0</v>
      </c>
      <c r="N168" s="4">
        <f>E168/12</f>
        <v>1.3383333333333332E-2</v>
      </c>
      <c r="O168" s="5">
        <f>N168*C168</f>
        <v>0.84836949999999989</v>
      </c>
      <c r="P168">
        <f>ROUNDUP((C168/O168),0)+1</f>
        <v>76</v>
      </c>
      <c r="Q168" s="6">
        <f>P168*C168</f>
        <v>4817.6400000000003</v>
      </c>
      <c r="R168" s="6">
        <f>P168*O168</f>
        <v>64.476081999999991</v>
      </c>
      <c r="S168" t="str">
        <f>IF(D168&gt;E168,"Bom",IF(D168=E168,"netro","Alerta"))</f>
        <v>Alerta</v>
      </c>
    </row>
    <row r="169" spans="1:19" x14ac:dyDescent="0.3">
      <c r="A169" t="s">
        <v>29</v>
      </c>
      <c r="B169" t="s">
        <v>16</v>
      </c>
      <c r="C169" s="5">
        <f>VLOOKUP(A169,Dim!A:B,2,0)</f>
        <v>7.67</v>
      </c>
      <c r="D169" s="1">
        <v>0.1069</v>
      </c>
      <c r="E169" s="1">
        <v>9.8199999999999996E-2</v>
      </c>
      <c r="F169">
        <v>0.63</v>
      </c>
      <c r="G169" s="2">
        <v>242571000</v>
      </c>
      <c r="H169" s="2">
        <v>784835</v>
      </c>
      <c r="I169">
        <v>14</v>
      </c>
      <c r="J169">
        <v>548.74</v>
      </c>
      <c r="K169">
        <v>62.3</v>
      </c>
      <c r="L169" s="1">
        <v>0.1135</v>
      </c>
      <c r="M169" s="1">
        <v>3.3000000000000002E-2</v>
      </c>
      <c r="N169" s="4">
        <f>E169/12</f>
        <v>8.1833333333333324E-3</v>
      </c>
      <c r="O169" s="5">
        <f>N169*C169</f>
        <v>6.2766166666666665E-2</v>
      </c>
      <c r="P169">
        <f>ROUNDUP((C169/O169),0)+1</f>
        <v>124</v>
      </c>
      <c r="Q169" s="6">
        <f>P169*C169</f>
        <v>951.08</v>
      </c>
      <c r="R169" s="6">
        <f>P169*O169</f>
        <v>7.7830046666666668</v>
      </c>
      <c r="S169" t="str">
        <f>IF(D169&gt;E169,"Bom",IF(D169=E169,"netro","Alerta"))</f>
        <v>Bom</v>
      </c>
    </row>
    <row r="170" spans="1:19" x14ac:dyDescent="0.3">
      <c r="A170" t="s">
        <v>193</v>
      </c>
      <c r="B170" t="s">
        <v>47</v>
      </c>
      <c r="C170" s="5">
        <f>VLOOKUP(A170,Dim!A:B,2,0)</f>
        <v>107.13</v>
      </c>
      <c r="D170" s="1">
        <v>-1.8E-3</v>
      </c>
      <c r="E170" s="1">
        <v>1.5E-3</v>
      </c>
      <c r="F170">
        <v>1.0900000000000001</v>
      </c>
      <c r="G170" s="2">
        <v>27310300</v>
      </c>
      <c r="H170" s="2">
        <v>19300</v>
      </c>
      <c r="I170">
        <v>0</v>
      </c>
      <c r="J170">
        <v>0</v>
      </c>
      <c r="K170">
        <v>0</v>
      </c>
      <c r="L170" s="1">
        <v>0</v>
      </c>
      <c r="M170" s="1">
        <v>0</v>
      </c>
      <c r="N170" s="4">
        <f>E170/12</f>
        <v>1.25E-4</v>
      </c>
      <c r="O170" s="5">
        <f>N170*C170</f>
        <v>1.339125E-2</v>
      </c>
      <c r="P170">
        <f>ROUNDUP((C170/O170),0)+1</f>
        <v>8001</v>
      </c>
      <c r="Q170" s="6">
        <f>P170*C170</f>
        <v>857147.13</v>
      </c>
      <c r="R170" s="6">
        <f>P170*O170</f>
        <v>107.14339125000001</v>
      </c>
      <c r="S170" t="str">
        <f>IF(D170&gt;E170,"Bom",IF(D170=E170,"netro","Alerta"))</f>
        <v>Alerta</v>
      </c>
    </row>
    <row r="171" spans="1:19" x14ac:dyDescent="0.3">
      <c r="A171" t="s">
        <v>48</v>
      </c>
      <c r="B171" t="s">
        <v>47</v>
      </c>
      <c r="C171" s="5">
        <f>VLOOKUP(A171,Dim!A:B,2,0)</f>
        <v>7.65</v>
      </c>
      <c r="D171" s="1">
        <v>4.9399999999999999E-2</v>
      </c>
      <c r="E171" s="1">
        <v>0.13150000000000001</v>
      </c>
      <c r="F171">
        <v>0.9</v>
      </c>
      <c r="G171" s="2">
        <v>320709000</v>
      </c>
      <c r="H171" s="2">
        <v>517434</v>
      </c>
      <c r="I171">
        <v>1</v>
      </c>
      <c r="J171">
        <v>718.64</v>
      </c>
      <c r="K171">
        <v>44.52</v>
      </c>
      <c r="L171" s="1">
        <v>6.2E-2</v>
      </c>
      <c r="M171" s="1">
        <v>0</v>
      </c>
      <c r="N171" s="4">
        <f>E171/12</f>
        <v>1.0958333333333334E-2</v>
      </c>
      <c r="O171" s="5">
        <f>N171*C171</f>
        <v>8.383125000000001E-2</v>
      </c>
      <c r="P171">
        <f>ROUNDUP((C171/O171),0)+1</f>
        <v>93</v>
      </c>
      <c r="Q171" s="6">
        <f>P171*C171</f>
        <v>711.45</v>
      </c>
      <c r="R171" s="6">
        <f>P171*O171</f>
        <v>7.7963062500000007</v>
      </c>
      <c r="S171" t="str">
        <f>IF(D171&gt;E171,"Bom",IF(D171=E171,"netro","Alerta"))</f>
        <v>Alerta</v>
      </c>
    </row>
    <row r="172" spans="1:19" x14ac:dyDescent="0.3">
      <c r="A172" t="s">
        <v>195</v>
      </c>
      <c r="B172" t="s">
        <v>19</v>
      </c>
      <c r="C172" s="5">
        <f>VLOOKUP(A172,Dim!A:B,2,0)</f>
        <v>99.89</v>
      </c>
      <c r="D172" s="1">
        <v>3.5000000000000003E-2</v>
      </c>
      <c r="E172" s="1">
        <v>5.0200000000000002E-2</v>
      </c>
      <c r="F172">
        <v>1</v>
      </c>
      <c r="G172" s="2">
        <v>35971400</v>
      </c>
      <c r="H172" s="2">
        <v>2839</v>
      </c>
      <c r="I172">
        <v>0</v>
      </c>
      <c r="J172">
        <v>0</v>
      </c>
      <c r="K172">
        <v>0</v>
      </c>
      <c r="L172" s="1">
        <v>0</v>
      </c>
      <c r="M172" s="1">
        <v>0</v>
      </c>
      <c r="N172" s="4">
        <f>E172/12</f>
        <v>4.1833333333333332E-3</v>
      </c>
      <c r="O172" s="5">
        <f>N172*C172</f>
        <v>0.41787316666666663</v>
      </c>
      <c r="P172">
        <f>ROUNDUP((C172/O172),0)+1</f>
        <v>241</v>
      </c>
      <c r="Q172" s="6">
        <f>P172*C172</f>
        <v>24073.49</v>
      </c>
      <c r="R172" s="6">
        <f>P172*O172</f>
        <v>100.70743316666666</v>
      </c>
      <c r="S172" t="str">
        <f>IF(D172&gt;E172,"Bom",IF(D172=E172,"netro","Alerta"))</f>
        <v>Alerta</v>
      </c>
    </row>
    <row r="173" spans="1:19" x14ac:dyDescent="0.3">
      <c r="A173" t="s">
        <v>196</v>
      </c>
      <c r="B173" t="s">
        <v>47</v>
      </c>
      <c r="C173" s="5">
        <f>VLOOKUP(A173,Dim!A:B,2,0)</f>
        <v>66.819999999999993</v>
      </c>
      <c r="D173" s="1">
        <v>0.1053</v>
      </c>
      <c r="E173" s="1">
        <v>7.6100000000000001E-2</v>
      </c>
      <c r="F173">
        <v>0.61</v>
      </c>
      <c r="G173" s="2">
        <v>50115000</v>
      </c>
      <c r="H173" s="2">
        <v>84936</v>
      </c>
      <c r="I173">
        <v>1</v>
      </c>
      <c r="J173">
        <v>697.32</v>
      </c>
      <c r="K173">
        <v>100.72</v>
      </c>
      <c r="L173" s="1">
        <v>0.1444</v>
      </c>
      <c r="M173" s="1">
        <v>0</v>
      </c>
      <c r="N173" s="4">
        <f>E173/12</f>
        <v>6.3416666666666665E-3</v>
      </c>
      <c r="O173" s="5">
        <f>N173*C173</f>
        <v>0.42375016666666659</v>
      </c>
      <c r="P173">
        <f>ROUNDUP((C173/O173),0)+1</f>
        <v>159</v>
      </c>
      <c r="Q173" s="6">
        <f>P173*C173</f>
        <v>10624.38</v>
      </c>
      <c r="R173" s="6">
        <f>P173*O173</f>
        <v>67.376276499999989</v>
      </c>
      <c r="S173" t="str">
        <f>IF(D173&gt;E173,"Bom",IF(D173=E173,"netro","Alerta"))</f>
        <v>Bom</v>
      </c>
    </row>
    <row r="174" spans="1:19" x14ac:dyDescent="0.3">
      <c r="A174" t="s">
        <v>197</v>
      </c>
      <c r="B174" t="s">
        <v>47</v>
      </c>
      <c r="C174" s="5">
        <f>VLOOKUP(A174,Dim!A:B,2,0)</f>
        <v>105.15</v>
      </c>
      <c r="D174" s="1">
        <v>4.1099999999999998E-2</v>
      </c>
      <c r="E174" s="1">
        <v>6.5600000000000006E-2</v>
      </c>
      <c r="F174">
        <v>1.02</v>
      </c>
      <c r="G174" s="2">
        <v>158251000</v>
      </c>
      <c r="H174" s="2">
        <v>81088</v>
      </c>
      <c r="I174">
        <v>0</v>
      </c>
      <c r="J174">
        <v>0</v>
      </c>
      <c r="K174">
        <v>0</v>
      </c>
      <c r="L174" s="1">
        <v>0</v>
      </c>
      <c r="M174" s="1">
        <v>0</v>
      </c>
      <c r="N174" s="4">
        <f>E174/12</f>
        <v>5.4666666666666674E-3</v>
      </c>
      <c r="O174" s="5">
        <f>N174*C174</f>
        <v>0.57482000000000011</v>
      </c>
      <c r="P174">
        <f>ROUNDUP((C174/O174),0)+1</f>
        <v>184</v>
      </c>
      <c r="Q174" s="6">
        <f>P174*C174</f>
        <v>19347.600000000002</v>
      </c>
      <c r="R174" s="6">
        <f>P174*O174</f>
        <v>105.76688000000001</v>
      </c>
      <c r="S174" t="str">
        <f>IF(D174&gt;E174,"Bom",IF(D174=E174,"netro","Alerta"))</f>
        <v>Alerta</v>
      </c>
    </row>
    <row r="175" spans="1:19" x14ac:dyDescent="0.3">
      <c r="A175" t="s">
        <v>31</v>
      </c>
      <c r="B175" t="s">
        <v>14</v>
      </c>
      <c r="C175" s="5">
        <f>VLOOKUP(A175,Dim!A:B,2,0)</f>
        <v>7.59</v>
      </c>
      <c r="D175" s="1">
        <v>8.5000000000000006E-2</v>
      </c>
      <c r="E175" s="1">
        <v>0.1704</v>
      </c>
      <c r="F175">
        <v>0.81</v>
      </c>
      <c r="G175" s="2">
        <v>152181000</v>
      </c>
      <c r="H175" s="2">
        <v>165356</v>
      </c>
      <c r="I175">
        <v>0</v>
      </c>
      <c r="J175">
        <v>0</v>
      </c>
      <c r="K175">
        <v>0</v>
      </c>
      <c r="L175" s="1">
        <v>0</v>
      </c>
      <c r="M175" s="1">
        <v>0</v>
      </c>
      <c r="N175" s="4">
        <f>E175/12</f>
        <v>1.4199999999999999E-2</v>
      </c>
      <c r="O175" s="5">
        <f>N175*C175</f>
        <v>0.10777799999999998</v>
      </c>
      <c r="P175">
        <f>ROUNDUP((C175/O175),0)+1</f>
        <v>72</v>
      </c>
      <c r="Q175" s="6">
        <f>P175*C175</f>
        <v>546.48</v>
      </c>
      <c r="R175" s="6">
        <f>P175*O175</f>
        <v>7.7600159999999985</v>
      </c>
      <c r="S175" t="str">
        <f>IF(D175&gt;E175,"Bom",IF(D175=E175,"netro","Alerta"))</f>
        <v>Alerta</v>
      </c>
    </row>
    <row r="176" spans="1:19" x14ac:dyDescent="0.3">
      <c r="A176" t="s">
        <v>506</v>
      </c>
      <c r="B176" t="s">
        <v>14</v>
      </c>
      <c r="C176" s="5">
        <f>VLOOKUP(A176,Dim!A:B,2,0)</f>
        <v>7.58</v>
      </c>
      <c r="D176" s="1">
        <v>0.13469999999999999</v>
      </c>
      <c r="E176" s="1">
        <v>0.14069999999999999</v>
      </c>
      <c r="F176">
        <v>0.88</v>
      </c>
      <c r="G176" s="2">
        <v>1248590000</v>
      </c>
      <c r="H176" s="2">
        <v>2779070</v>
      </c>
      <c r="I176">
        <v>0</v>
      </c>
      <c r="J176">
        <v>0</v>
      </c>
      <c r="K176">
        <v>0</v>
      </c>
      <c r="L176" s="1">
        <v>0</v>
      </c>
      <c r="M176" s="1">
        <v>0</v>
      </c>
      <c r="N176" s="4">
        <f>E176/12</f>
        <v>1.1724999999999999E-2</v>
      </c>
      <c r="O176" s="5">
        <f>N176*C176</f>
        <v>8.8875499999999996E-2</v>
      </c>
      <c r="P176">
        <f>ROUNDUP((C176/O176),0)+1</f>
        <v>87</v>
      </c>
      <c r="Q176" s="6">
        <f>P176*C176</f>
        <v>659.46</v>
      </c>
      <c r="R176" s="6">
        <f>P176*O176</f>
        <v>7.7321684999999993</v>
      </c>
      <c r="S176" t="str">
        <f>IF(D176&gt;E176,"Bom",IF(D176=E176,"netro","Alerta"))</f>
        <v>Alerta</v>
      </c>
    </row>
    <row r="177" spans="1:19" x14ac:dyDescent="0.3">
      <c r="A177" t="s">
        <v>13</v>
      </c>
      <c r="B177" t="s">
        <v>14</v>
      </c>
      <c r="C177" s="5">
        <f>VLOOKUP(A177,Dim!A:B,2,0)</f>
        <v>7.56</v>
      </c>
      <c r="D177" s="1">
        <v>0.1386</v>
      </c>
      <c r="E177" s="1">
        <v>0.14499999999999999</v>
      </c>
      <c r="F177">
        <v>0.88</v>
      </c>
      <c r="G177" s="2">
        <v>181722000</v>
      </c>
      <c r="H177" s="2">
        <v>391741</v>
      </c>
      <c r="I177">
        <v>0</v>
      </c>
      <c r="J177">
        <v>0</v>
      </c>
      <c r="K177">
        <v>0</v>
      </c>
      <c r="L177" s="1">
        <v>0</v>
      </c>
      <c r="M177" s="1">
        <v>0</v>
      </c>
      <c r="N177" s="4">
        <f>E177/12</f>
        <v>1.2083333333333333E-2</v>
      </c>
      <c r="O177" s="5">
        <f>N177*C177</f>
        <v>9.1349999999999987E-2</v>
      </c>
      <c r="P177">
        <f>ROUNDUP((C177/O177),0)+1</f>
        <v>84</v>
      </c>
      <c r="Q177" s="6">
        <f>P177*C177</f>
        <v>635.04</v>
      </c>
      <c r="R177" s="6">
        <f>P177*O177</f>
        <v>7.6733999999999991</v>
      </c>
      <c r="S177" t="str">
        <f>IF(D177&gt;E177,"Bom",IF(D177=E177,"netro","Alerta"))</f>
        <v>Alerta</v>
      </c>
    </row>
    <row r="178" spans="1:19" x14ac:dyDescent="0.3">
      <c r="A178" t="s">
        <v>200</v>
      </c>
      <c r="B178" t="s">
        <v>14</v>
      </c>
      <c r="C178" s="5">
        <f>VLOOKUP(A178,Dim!A:B,2,0)</f>
        <v>7.54</v>
      </c>
      <c r="D178" s="1">
        <v>0.129</v>
      </c>
      <c r="E178" s="1">
        <v>0.13109999999999999</v>
      </c>
      <c r="F178">
        <v>0.75</v>
      </c>
      <c r="G178" s="2">
        <v>20799000</v>
      </c>
      <c r="H178" s="2">
        <v>12881</v>
      </c>
      <c r="I178">
        <v>0</v>
      </c>
      <c r="J178">
        <v>0</v>
      </c>
      <c r="K178">
        <v>0</v>
      </c>
      <c r="L178" s="1">
        <v>0</v>
      </c>
      <c r="M178" s="1">
        <v>0</v>
      </c>
      <c r="N178" s="4">
        <f>E178/12</f>
        <v>1.0924999999999999E-2</v>
      </c>
      <c r="O178" s="5">
        <f>N178*C178</f>
        <v>8.2374499999999989E-2</v>
      </c>
      <c r="P178">
        <f>ROUNDUP((C178/O178),0)+1</f>
        <v>93</v>
      </c>
      <c r="Q178" s="6">
        <f>P178*C178</f>
        <v>701.22</v>
      </c>
      <c r="R178" s="6">
        <f>P178*O178</f>
        <v>7.6608284999999992</v>
      </c>
      <c r="S178" t="str">
        <f>IF(D178&gt;E178,"Bom",IF(D178=E178,"netro","Alerta"))</f>
        <v>Alerta</v>
      </c>
    </row>
    <row r="179" spans="1:19" x14ac:dyDescent="0.3">
      <c r="A179" t="s">
        <v>42</v>
      </c>
      <c r="B179" t="s">
        <v>19</v>
      </c>
      <c r="C179" s="5">
        <f>VLOOKUP(A179,Dim!A:B,2,0)</f>
        <v>7.53</v>
      </c>
      <c r="D179" s="1">
        <v>0.14960000000000001</v>
      </c>
      <c r="E179" s="1">
        <v>0.15040000000000001</v>
      </c>
      <c r="F179">
        <v>0.83</v>
      </c>
      <c r="G179" s="2">
        <v>67854100</v>
      </c>
      <c r="H179" s="2">
        <v>74354</v>
      </c>
      <c r="I179">
        <v>0</v>
      </c>
      <c r="J179">
        <v>0</v>
      </c>
      <c r="K179">
        <v>0</v>
      </c>
      <c r="L179" s="1">
        <v>0</v>
      </c>
      <c r="M179" s="1">
        <v>0</v>
      </c>
      <c r="N179" s="4">
        <f>E179/12</f>
        <v>1.2533333333333334E-2</v>
      </c>
      <c r="O179" s="5">
        <f>N179*C179</f>
        <v>9.4376000000000002E-2</v>
      </c>
      <c r="P179">
        <f>ROUNDUP((C179/O179),0)+1</f>
        <v>81</v>
      </c>
      <c r="Q179" s="6">
        <f>P179*C179</f>
        <v>609.93000000000006</v>
      </c>
      <c r="R179" s="6">
        <f>P179*O179</f>
        <v>7.6444559999999999</v>
      </c>
      <c r="S179" t="str">
        <f>IF(D179&gt;E179,"Bom",IF(D179=E179,"netro","Alerta"))</f>
        <v>Alerta</v>
      </c>
    </row>
    <row r="180" spans="1:19" x14ac:dyDescent="0.3">
      <c r="A180" t="s">
        <v>203</v>
      </c>
      <c r="B180" t="s">
        <v>28</v>
      </c>
      <c r="C180" s="5">
        <f>VLOOKUP(A180,Dim!A:B,2,0)</f>
        <v>77.099999999999994</v>
      </c>
      <c r="D180" s="1">
        <v>0.1338</v>
      </c>
      <c r="E180" s="1">
        <v>0.1303</v>
      </c>
      <c r="F180">
        <v>0.77</v>
      </c>
      <c r="G180" s="2">
        <v>925200000</v>
      </c>
      <c r="H180" s="2">
        <v>962718</v>
      </c>
      <c r="I180">
        <v>0</v>
      </c>
      <c r="J180">
        <v>0</v>
      </c>
      <c r="K180">
        <v>0</v>
      </c>
      <c r="L180" s="1">
        <v>0.1409</v>
      </c>
      <c r="M180" s="1">
        <v>0</v>
      </c>
      <c r="N180" s="4">
        <f>E180/12</f>
        <v>1.0858333333333333E-2</v>
      </c>
      <c r="O180" s="5">
        <f>N180*C180</f>
        <v>0.83717749999999991</v>
      </c>
      <c r="P180">
        <f>ROUNDUP((C180/O180),0)+1</f>
        <v>94</v>
      </c>
      <c r="Q180" s="6">
        <f>P180*C180</f>
        <v>7247.4</v>
      </c>
      <c r="R180" s="6">
        <f>P180*O180</f>
        <v>78.694684999999993</v>
      </c>
      <c r="S180" t="str">
        <f>IF(D180&gt;E180,"Bom",IF(D180=E180,"netro","Alerta"))</f>
        <v>Bom</v>
      </c>
    </row>
    <row r="181" spans="1:19" x14ac:dyDescent="0.3">
      <c r="A181" t="s">
        <v>119</v>
      </c>
      <c r="B181" t="s">
        <v>14</v>
      </c>
      <c r="C181" s="5">
        <f>VLOOKUP(A181,Dim!A:B,2,0)</f>
        <v>7.5</v>
      </c>
      <c r="D181" s="1">
        <v>1.2713000000000001</v>
      </c>
      <c r="E181" s="1">
        <v>0.1013</v>
      </c>
      <c r="F181">
        <v>0.76</v>
      </c>
      <c r="G181" s="2">
        <v>148685000</v>
      </c>
      <c r="H181" s="2">
        <v>212280</v>
      </c>
      <c r="I181">
        <v>0</v>
      </c>
      <c r="J181">
        <v>0</v>
      </c>
      <c r="K181">
        <v>0</v>
      </c>
      <c r="L181" s="1">
        <v>0</v>
      </c>
      <c r="M181" s="1">
        <v>0</v>
      </c>
      <c r="N181" s="4">
        <f>E181/12</f>
        <v>8.4416666666666668E-3</v>
      </c>
      <c r="O181" s="5">
        <f>N181*C181</f>
        <v>6.3312499999999994E-2</v>
      </c>
      <c r="P181">
        <f>ROUNDUP((C181/O181),0)+1</f>
        <v>120</v>
      </c>
      <c r="Q181" s="6">
        <f>P181*C181</f>
        <v>900</v>
      </c>
      <c r="R181" s="6">
        <f>P181*O181</f>
        <v>7.5974999999999993</v>
      </c>
      <c r="S181" t="str">
        <f>IF(D181&gt;E181,"Bom",IF(D181=E181,"netro","Alerta"))</f>
        <v>Bom</v>
      </c>
    </row>
    <row r="182" spans="1:19" x14ac:dyDescent="0.3">
      <c r="A182" t="s">
        <v>120</v>
      </c>
      <c r="B182" t="s">
        <v>14</v>
      </c>
      <c r="C182" s="5">
        <f>VLOOKUP(A182,Dim!A:B,2,0)</f>
        <v>7.5</v>
      </c>
      <c r="D182" s="1">
        <v>7.6100000000000001E-2</v>
      </c>
      <c r="E182" s="1">
        <v>0.1278</v>
      </c>
      <c r="F182">
        <v>0.84</v>
      </c>
      <c r="G182" s="2">
        <v>2464190000</v>
      </c>
      <c r="H182" s="2">
        <v>5797170</v>
      </c>
      <c r="I182">
        <v>0</v>
      </c>
      <c r="J182">
        <v>0</v>
      </c>
      <c r="K182">
        <v>0</v>
      </c>
      <c r="L182" s="1">
        <v>0</v>
      </c>
      <c r="M182" s="1">
        <v>0</v>
      </c>
      <c r="N182" s="4">
        <f>E182/12</f>
        <v>1.065E-2</v>
      </c>
      <c r="O182" s="5">
        <f>N182*C182</f>
        <v>7.9875000000000002E-2</v>
      </c>
      <c r="P182">
        <f>ROUNDUP((C182/O182),0)+1</f>
        <v>95</v>
      </c>
      <c r="Q182" s="6">
        <f>P182*C182</f>
        <v>712.5</v>
      </c>
      <c r="R182" s="6">
        <f>P182*O182</f>
        <v>7.5881249999999998</v>
      </c>
      <c r="S182" t="str">
        <f>IF(D182&gt;E182,"Bom",IF(D182=E182,"netro","Alerta"))</f>
        <v>Alerta</v>
      </c>
    </row>
    <row r="183" spans="1:19" x14ac:dyDescent="0.3">
      <c r="A183" t="s">
        <v>206</v>
      </c>
      <c r="B183" t="s">
        <v>16</v>
      </c>
      <c r="C183" s="5">
        <f>VLOOKUP(A183,Dim!A:B,2,0)</f>
        <v>45.9</v>
      </c>
      <c r="D183" s="1">
        <v>0.10970000000000001</v>
      </c>
      <c r="E183" s="1">
        <v>0.2001</v>
      </c>
      <c r="F183">
        <v>0.51</v>
      </c>
      <c r="G183" s="2">
        <v>1002510000</v>
      </c>
      <c r="H183" s="2">
        <v>606862</v>
      </c>
      <c r="I183">
        <v>6</v>
      </c>
      <c r="J183" s="3">
        <v>8339.58</v>
      </c>
      <c r="K183" s="3">
        <v>1113.25</v>
      </c>
      <c r="L183" s="1">
        <v>0.13350000000000001</v>
      </c>
      <c r="M183" s="1">
        <v>4.1399999999999999E-2</v>
      </c>
      <c r="N183" s="4">
        <f>E183/12</f>
        <v>1.6674999999999999E-2</v>
      </c>
      <c r="O183" s="5">
        <f>N183*C183</f>
        <v>0.76538249999999997</v>
      </c>
      <c r="P183">
        <f>ROUNDUP((C183/O183),0)+1</f>
        <v>61</v>
      </c>
      <c r="Q183" s="6">
        <f>P183*C183</f>
        <v>2799.9</v>
      </c>
      <c r="R183" s="6">
        <f>P183*O183</f>
        <v>46.688332500000001</v>
      </c>
      <c r="S183" t="str">
        <f>IF(D183&gt;E183,"Bom",IF(D183=E183,"netro","Alerta"))</f>
        <v>Alerta</v>
      </c>
    </row>
    <row r="184" spans="1:19" x14ac:dyDescent="0.3">
      <c r="A184" t="s">
        <v>207</v>
      </c>
      <c r="B184" t="s">
        <v>28</v>
      </c>
      <c r="C184" s="5">
        <f>VLOOKUP(A184,Dim!A:B,2,0)</f>
        <v>49.55</v>
      </c>
      <c r="D184" s="1">
        <v>3.1699999999999999E-2</v>
      </c>
      <c r="E184" s="1">
        <v>3.2500000000000001E-2</v>
      </c>
      <c r="F184">
        <v>0.75</v>
      </c>
      <c r="G184" s="2">
        <v>171195000</v>
      </c>
      <c r="H184" s="2">
        <v>1668</v>
      </c>
      <c r="I184">
        <v>2</v>
      </c>
      <c r="J184" s="3">
        <v>13823.7</v>
      </c>
      <c r="K184" s="3">
        <v>1000.5</v>
      </c>
      <c r="L184" s="1">
        <v>7.2400000000000006E-2</v>
      </c>
      <c r="M184" s="1">
        <v>0.17100000000000001</v>
      </c>
      <c r="N184" s="4">
        <f>E184/12</f>
        <v>2.7083333333333334E-3</v>
      </c>
      <c r="O184" s="5">
        <f>N184*C184</f>
        <v>0.13419791666666667</v>
      </c>
      <c r="P184">
        <f>ROUNDUP((C184/O184),0)+1</f>
        <v>371</v>
      </c>
      <c r="Q184" s="6">
        <f>P184*C184</f>
        <v>18383.05</v>
      </c>
      <c r="R184" s="6">
        <f>P184*O184</f>
        <v>49.787427083333334</v>
      </c>
      <c r="S184" t="str">
        <f>IF(D184&gt;E184,"Bom",IF(D184=E184,"netro","Alerta"))</f>
        <v>Alerta</v>
      </c>
    </row>
    <row r="185" spans="1:19" x14ac:dyDescent="0.3">
      <c r="A185" t="s">
        <v>208</v>
      </c>
      <c r="B185" t="s">
        <v>19</v>
      </c>
      <c r="C185" s="5">
        <f>VLOOKUP(A185,Dim!A:B,2,0)</f>
        <v>74.47</v>
      </c>
      <c r="D185" s="1">
        <v>0.1537</v>
      </c>
      <c r="E185" s="1">
        <v>0.1825</v>
      </c>
      <c r="F185">
        <v>0.79</v>
      </c>
      <c r="G185" s="2">
        <v>605202000</v>
      </c>
      <c r="H185" s="2">
        <v>1115190</v>
      </c>
      <c r="I185">
        <v>0</v>
      </c>
      <c r="J185">
        <v>0</v>
      </c>
      <c r="K185">
        <v>0</v>
      </c>
      <c r="L185" s="1">
        <v>0</v>
      </c>
      <c r="M185" s="1">
        <v>0</v>
      </c>
      <c r="N185" s="4">
        <f>E185/12</f>
        <v>1.5208333333333332E-2</v>
      </c>
      <c r="O185" s="5">
        <f>N185*C185</f>
        <v>1.1325645833333333</v>
      </c>
      <c r="P185">
        <f>ROUNDUP((C185/O185),0)+1</f>
        <v>67</v>
      </c>
      <c r="Q185" s="6">
        <f>P185*C185</f>
        <v>4989.49</v>
      </c>
      <c r="R185" s="6">
        <f>P185*O185</f>
        <v>75.881827083333334</v>
      </c>
      <c r="S185" t="str">
        <f>IF(D185&gt;E185,"Bom",IF(D185=E185,"netro","Alerta"))</f>
        <v>Alerta</v>
      </c>
    </row>
    <row r="186" spans="1:19" x14ac:dyDescent="0.3">
      <c r="A186" t="s">
        <v>209</v>
      </c>
      <c r="B186" t="s">
        <v>14</v>
      </c>
      <c r="C186" s="5">
        <f>VLOOKUP(A186,Dim!A:B,2,0)</f>
        <v>136.5</v>
      </c>
      <c r="D186" s="1">
        <v>5.5399999999999998E-2</v>
      </c>
      <c r="E186" s="1">
        <v>0.1648</v>
      </c>
      <c r="F186">
        <v>1.1499999999999999</v>
      </c>
      <c r="G186" s="2">
        <v>218400000</v>
      </c>
      <c r="H186" s="2">
        <v>155569</v>
      </c>
      <c r="I186">
        <v>3</v>
      </c>
      <c r="J186" s="3">
        <v>1796.05</v>
      </c>
      <c r="K186">
        <v>226.74</v>
      </c>
      <c r="L186" s="1">
        <v>0.12620000000000001</v>
      </c>
      <c r="M186" s="1">
        <v>0</v>
      </c>
      <c r="N186" s="4">
        <f>E186/12</f>
        <v>1.3733333333333334E-2</v>
      </c>
      <c r="O186" s="5">
        <f>N186*C186</f>
        <v>1.8746</v>
      </c>
      <c r="P186">
        <f>ROUNDUP((C186/O186),0)+1</f>
        <v>74</v>
      </c>
      <c r="Q186" s="6">
        <f>P186*C186</f>
        <v>10101</v>
      </c>
      <c r="R186" s="6">
        <f>P186*O186</f>
        <v>138.72040000000001</v>
      </c>
      <c r="S186" t="str">
        <f>IF(D186&gt;E186,"Bom",IF(D186=E186,"netro","Alerta"))</f>
        <v>Alerta</v>
      </c>
    </row>
    <row r="187" spans="1:19" x14ac:dyDescent="0.3">
      <c r="A187" t="s">
        <v>273</v>
      </c>
      <c r="B187" t="s">
        <v>19</v>
      </c>
      <c r="C187" s="5">
        <f>VLOOKUP(A187,Dim!A:B,2,0)</f>
        <v>7.27</v>
      </c>
      <c r="D187" s="1">
        <v>0.14460000000000001</v>
      </c>
      <c r="E187" s="1">
        <v>0.1467</v>
      </c>
      <c r="F187">
        <v>0.81</v>
      </c>
      <c r="G187" s="2">
        <v>563594000</v>
      </c>
      <c r="H187" s="2">
        <v>1653150</v>
      </c>
      <c r="I187">
        <v>0</v>
      </c>
      <c r="J187">
        <v>0</v>
      </c>
      <c r="K187">
        <v>0</v>
      </c>
      <c r="L187" s="1">
        <v>0</v>
      </c>
      <c r="M187" s="1">
        <v>0</v>
      </c>
      <c r="N187" s="4">
        <f>E187/12</f>
        <v>1.2225E-2</v>
      </c>
      <c r="O187" s="5">
        <f>N187*C187</f>
        <v>8.8875749999999989E-2</v>
      </c>
      <c r="P187">
        <f>ROUNDUP((C187/O187),0)+1</f>
        <v>83</v>
      </c>
      <c r="Q187" s="6">
        <f>P187*C187</f>
        <v>603.41</v>
      </c>
      <c r="R187" s="6">
        <f>P187*O187</f>
        <v>7.3766872499999989</v>
      </c>
      <c r="S187" t="str">
        <f>IF(D187&gt;E187,"Bom",IF(D187=E187,"netro","Alerta"))</f>
        <v>Alerta</v>
      </c>
    </row>
    <row r="188" spans="1:19" x14ac:dyDescent="0.3">
      <c r="A188" t="s">
        <v>503</v>
      </c>
      <c r="B188" t="s">
        <v>14</v>
      </c>
      <c r="C188" s="5">
        <f>VLOOKUP(A188,Dim!A:B,2,0)</f>
        <v>7.13</v>
      </c>
      <c r="D188" s="1">
        <v>0.1239</v>
      </c>
      <c r="E188" s="1">
        <v>0.14940000000000001</v>
      </c>
      <c r="F188">
        <v>0.76</v>
      </c>
      <c r="G188" s="2">
        <v>146476000</v>
      </c>
      <c r="H188" s="2">
        <v>116850</v>
      </c>
      <c r="I188">
        <v>0</v>
      </c>
      <c r="J188">
        <v>0</v>
      </c>
      <c r="K188">
        <v>0</v>
      </c>
      <c r="L188" s="1">
        <v>0</v>
      </c>
      <c r="M188" s="1">
        <v>0</v>
      </c>
      <c r="N188" s="4">
        <f>E188/12</f>
        <v>1.2450000000000001E-2</v>
      </c>
      <c r="O188" s="5">
        <f>N188*C188</f>
        <v>8.87685E-2</v>
      </c>
      <c r="P188">
        <f>ROUNDUP((C188/O188),0)+1</f>
        <v>82</v>
      </c>
      <c r="Q188" s="6">
        <f>P188*C188</f>
        <v>584.66</v>
      </c>
      <c r="R188" s="6">
        <f>P188*O188</f>
        <v>7.2790169999999996</v>
      </c>
      <c r="S188" t="str">
        <f>IF(D188&gt;E188,"Bom",IF(D188=E188,"netro","Alerta"))</f>
        <v>Alerta</v>
      </c>
    </row>
    <row r="189" spans="1:19" x14ac:dyDescent="0.3">
      <c r="A189" t="s">
        <v>212</v>
      </c>
      <c r="B189" t="s">
        <v>14</v>
      </c>
      <c r="C189" s="5">
        <f>VLOOKUP(A189,Dim!A:B,2,0)</f>
        <v>78.52</v>
      </c>
      <c r="D189" s="1">
        <v>8.0600000000000005E-2</v>
      </c>
      <c r="E189" s="1">
        <v>0.1241</v>
      </c>
      <c r="F189">
        <v>0.84</v>
      </c>
      <c r="G189" s="2">
        <v>94224000</v>
      </c>
      <c r="H189" s="2">
        <v>9627</v>
      </c>
      <c r="I189">
        <v>0</v>
      </c>
      <c r="J189">
        <v>0</v>
      </c>
      <c r="K189">
        <v>0</v>
      </c>
      <c r="L189" s="1">
        <v>0</v>
      </c>
      <c r="M189" s="1">
        <v>0</v>
      </c>
      <c r="N189" s="4">
        <f>E189/12</f>
        <v>1.0341666666666667E-2</v>
      </c>
      <c r="O189" s="5">
        <f>N189*C189</f>
        <v>0.8120276666666667</v>
      </c>
      <c r="P189">
        <f>ROUNDUP((C189/O189),0)+1</f>
        <v>98</v>
      </c>
      <c r="Q189" s="6">
        <f>P189*C189</f>
        <v>7694.96</v>
      </c>
      <c r="R189" s="6">
        <f>P189*O189</f>
        <v>79.578711333333331</v>
      </c>
      <c r="S189" t="str">
        <f>IF(D189&gt;E189,"Bom",IF(D189=E189,"netro","Alerta"))</f>
        <v>Alerta</v>
      </c>
    </row>
    <row r="190" spans="1:19" x14ac:dyDescent="0.3">
      <c r="A190" t="s">
        <v>213</v>
      </c>
      <c r="B190" t="s">
        <v>106</v>
      </c>
      <c r="C190" s="5">
        <f>VLOOKUP(A190,Dim!A:B,2,0)</f>
        <v>267.99</v>
      </c>
      <c r="D190" s="1">
        <v>0.11890000000000001</v>
      </c>
      <c r="E190" s="1">
        <v>0.1188</v>
      </c>
      <c r="F190">
        <v>0.82</v>
      </c>
      <c r="G190" s="2">
        <v>53598000</v>
      </c>
      <c r="H190" s="2">
        <v>34787</v>
      </c>
      <c r="I190">
        <v>1</v>
      </c>
      <c r="J190" s="3">
        <v>9630.65</v>
      </c>
      <c r="K190" s="3">
        <v>1230.69</v>
      </c>
      <c r="L190" s="1">
        <v>0.1278</v>
      </c>
      <c r="M190" s="1">
        <v>0</v>
      </c>
      <c r="N190" s="4">
        <f>E190/12</f>
        <v>9.9000000000000008E-3</v>
      </c>
      <c r="O190" s="5">
        <f>N190*C190</f>
        <v>2.6531010000000004</v>
      </c>
      <c r="P190">
        <f>ROUNDUP((C190/O190),0)+1</f>
        <v>103</v>
      </c>
      <c r="Q190" s="6">
        <f>P190*C190</f>
        <v>27602.97</v>
      </c>
      <c r="R190" s="6">
        <f>P190*O190</f>
        <v>273.26940300000001</v>
      </c>
      <c r="S190" t="str">
        <f>IF(D190&gt;E190,"Bom",IF(D190=E190,"netro","Alerta"))</f>
        <v>Bom</v>
      </c>
    </row>
    <row r="191" spans="1:19" x14ac:dyDescent="0.3">
      <c r="A191" t="s">
        <v>135</v>
      </c>
      <c r="B191" t="s">
        <v>14</v>
      </c>
      <c r="C191" s="5">
        <f>VLOOKUP(A191,Dim!A:B,2,0)</f>
        <v>7.08</v>
      </c>
      <c r="D191" s="1">
        <v>0.20019999999999999</v>
      </c>
      <c r="E191" s="1">
        <v>0.15790000000000001</v>
      </c>
      <c r="F191">
        <v>0.73</v>
      </c>
      <c r="G191" s="2">
        <v>47711400</v>
      </c>
      <c r="H191" s="2">
        <v>64481</v>
      </c>
      <c r="I191">
        <v>0</v>
      </c>
      <c r="J191">
        <v>0</v>
      </c>
      <c r="K191">
        <v>0</v>
      </c>
      <c r="L191" s="1">
        <v>0</v>
      </c>
      <c r="M191" s="1">
        <v>0</v>
      </c>
      <c r="N191" s="4">
        <f>E191/12</f>
        <v>1.3158333333333334E-2</v>
      </c>
      <c r="O191" s="5">
        <f>N191*C191</f>
        <v>9.3161000000000008E-2</v>
      </c>
      <c r="P191">
        <f>ROUNDUP((C191/O191),0)+1</f>
        <v>77</v>
      </c>
      <c r="Q191" s="6">
        <f>P191*C191</f>
        <v>545.16</v>
      </c>
      <c r="R191" s="6">
        <f>P191*O191</f>
        <v>7.1733970000000005</v>
      </c>
      <c r="S191" t="str">
        <f>IF(D191&gt;E191,"Bom",IF(D191=E191,"netro","Alerta"))</f>
        <v>Bom</v>
      </c>
    </row>
    <row r="192" spans="1:19" x14ac:dyDescent="0.3">
      <c r="A192" t="s">
        <v>215</v>
      </c>
      <c r="B192" t="s">
        <v>47</v>
      </c>
      <c r="C192" s="5">
        <f>VLOOKUP(A192,Dim!A:B,2,0)</f>
        <v>85.98</v>
      </c>
      <c r="D192" s="1">
        <v>0.31009999999999999</v>
      </c>
      <c r="E192" s="1">
        <v>0.3735</v>
      </c>
      <c r="F192">
        <v>0.8</v>
      </c>
      <c r="G192" s="2">
        <v>72223200</v>
      </c>
      <c r="H192">
        <v>18</v>
      </c>
      <c r="I192">
        <v>1</v>
      </c>
      <c r="J192" s="3">
        <v>2454.64</v>
      </c>
      <c r="K192">
        <v>292.13</v>
      </c>
      <c r="L192" s="1">
        <v>0.11899999999999999</v>
      </c>
      <c r="M192" s="1">
        <v>0</v>
      </c>
      <c r="N192" s="4">
        <f>E192/12</f>
        <v>3.1125E-2</v>
      </c>
      <c r="O192" s="5">
        <f>N192*C192</f>
        <v>2.6761275000000002</v>
      </c>
      <c r="P192">
        <f>ROUNDUP((C192/O192),0)+1</f>
        <v>34</v>
      </c>
      <c r="Q192" s="6">
        <f>P192*C192</f>
        <v>2923.32</v>
      </c>
      <c r="R192" s="6">
        <f>P192*O192</f>
        <v>90.988335000000006</v>
      </c>
      <c r="S192" t="str">
        <f>IF(D192&gt;E192,"Bom",IF(D192=E192,"netro","Alerta"))</f>
        <v>Alerta</v>
      </c>
    </row>
    <row r="193" spans="1:19" x14ac:dyDescent="0.3">
      <c r="A193" t="s">
        <v>53</v>
      </c>
      <c r="B193" t="s">
        <v>16</v>
      </c>
      <c r="C193" s="5">
        <f>VLOOKUP(A193,Dim!A:B,2,0)</f>
        <v>6.94</v>
      </c>
      <c r="D193" s="1">
        <v>0.18</v>
      </c>
      <c r="E193" s="1">
        <v>0.1426</v>
      </c>
      <c r="F193">
        <v>0.7</v>
      </c>
      <c r="G193" s="2">
        <v>687900000</v>
      </c>
      <c r="H193" s="2">
        <v>817071</v>
      </c>
      <c r="I193">
        <v>3</v>
      </c>
      <c r="J193" s="3">
        <v>8021.42</v>
      </c>
      <c r="K193">
        <v>355.98</v>
      </c>
      <c r="L193" s="1">
        <v>4.4400000000000002E-2</v>
      </c>
      <c r="M193" s="1">
        <v>2.1600000000000001E-2</v>
      </c>
      <c r="N193" s="4">
        <f>E193/12</f>
        <v>1.1883333333333334E-2</v>
      </c>
      <c r="O193" s="5">
        <f>N193*C193</f>
        <v>8.247033333333334E-2</v>
      </c>
      <c r="P193">
        <f>ROUNDUP((C193/O193),0)+1</f>
        <v>86</v>
      </c>
      <c r="Q193" s="6">
        <f>P193*C193</f>
        <v>596.84</v>
      </c>
      <c r="R193" s="6">
        <f>P193*O193</f>
        <v>7.0924486666666668</v>
      </c>
      <c r="S193" t="str">
        <f>IF(D193&gt;E193,"Bom",IF(D193=E193,"netro","Alerta"))</f>
        <v>Bom</v>
      </c>
    </row>
    <row r="194" spans="1:19" x14ac:dyDescent="0.3">
      <c r="A194" t="s">
        <v>523</v>
      </c>
      <c r="B194" t="s">
        <v>19</v>
      </c>
      <c r="C194" s="5">
        <f>VLOOKUP(A194,Dim!A:B,2,0)</f>
        <v>6.89</v>
      </c>
      <c r="D194" s="1">
        <v>0.1192</v>
      </c>
      <c r="E194" s="1">
        <v>0.15390000000000001</v>
      </c>
      <c r="F194">
        <v>0.74</v>
      </c>
      <c r="G194" s="2">
        <v>323632000</v>
      </c>
      <c r="H194" s="2">
        <v>346814</v>
      </c>
      <c r="I194">
        <v>25</v>
      </c>
      <c r="J194" s="3">
        <v>4573.6000000000004</v>
      </c>
      <c r="K194">
        <v>0</v>
      </c>
      <c r="L194" s="1">
        <v>0</v>
      </c>
      <c r="M194" s="1">
        <v>0</v>
      </c>
      <c r="N194" s="4">
        <f>E194/12</f>
        <v>1.2825000000000001E-2</v>
      </c>
      <c r="O194" s="5">
        <f>N194*C194</f>
        <v>8.8364250000000005E-2</v>
      </c>
      <c r="P194">
        <f>ROUNDUP((C194/O194),0)+1</f>
        <v>79</v>
      </c>
      <c r="Q194" s="6">
        <f>P194*C194</f>
        <v>544.30999999999995</v>
      </c>
      <c r="R194" s="6">
        <f>P194*O194</f>
        <v>6.9807757500000003</v>
      </c>
      <c r="S194" t="str">
        <f>IF(D194&gt;E194,"Bom",IF(D194=E194,"netro","Alerta"))</f>
        <v>Alerta</v>
      </c>
    </row>
    <row r="195" spans="1:19" x14ac:dyDescent="0.3">
      <c r="A195" t="s">
        <v>63</v>
      </c>
      <c r="B195" t="s">
        <v>14</v>
      </c>
      <c r="C195" s="5">
        <f>VLOOKUP(A195,Dim!A:B,2,0)</f>
        <v>6.79</v>
      </c>
      <c r="D195" s="1">
        <v>0.128</v>
      </c>
      <c r="E195" s="1">
        <v>0.15179999999999999</v>
      </c>
      <c r="F195">
        <v>0.8</v>
      </c>
      <c r="G195" s="2">
        <v>39691600</v>
      </c>
      <c r="H195" s="2">
        <v>53251</v>
      </c>
      <c r="I195">
        <v>1</v>
      </c>
      <c r="J195">
        <v>275.33999999999997</v>
      </c>
      <c r="K195">
        <v>0</v>
      </c>
      <c r="L195" s="1">
        <v>0</v>
      </c>
      <c r="M195" s="1">
        <v>0</v>
      </c>
      <c r="N195" s="4">
        <f>E195/12</f>
        <v>1.265E-2</v>
      </c>
      <c r="O195" s="5">
        <f>N195*C195</f>
        <v>8.5893499999999998E-2</v>
      </c>
      <c r="P195">
        <f>ROUNDUP((C195/O195),0)+1</f>
        <v>81</v>
      </c>
      <c r="Q195" s="6">
        <f>P195*C195</f>
        <v>549.99</v>
      </c>
      <c r="R195" s="6">
        <f>P195*O195</f>
        <v>6.9573735000000001</v>
      </c>
      <c r="S195" t="str">
        <f>IF(D195&gt;E195,"Bom",IF(D195=E195,"netro","Alerta"))</f>
        <v>Alerta</v>
      </c>
    </row>
    <row r="196" spans="1:19" x14ac:dyDescent="0.3">
      <c r="A196" t="s">
        <v>282</v>
      </c>
      <c r="B196" t="s">
        <v>14</v>
      </c>
      <c r="C196" s="5">
        <f>VLOOKUP(A196,Dim!A:B,2,0)</f>
        <v>6.73</v>
      </c>
      <c r="D196" s="1">
        <v>0.1235</v>
      </c>
      <c r="E196" s="1">
        <v>0.122</v>
      </c>
      <c r="F196">
        <v>0.82</v>
      </c>
      <c r="G196" s="2">
        <v>297439000</v>
      </c>
      <c r="H196" s="2">
        <v>586844</v>
      </c>
      <c r="I196">
        <v>0</v>
      </c>
      <c r="J196">
        <v>0</v>
      </c>
      <c r="K196">
        <v>0</v>
      </c>
      <c r="L196" s="1">
        <v>0</v>
      </c>
      <c r="M196" s="1">
        <v>0</v>
      </c>
      <c r="N196" s="4">
        <f>E196/12</f>
        <v>1.0166666666666666E-2</v>
      </c>
      <c r="O196" s="5">
        <f>N196*C196</f>
        <v>6.8421666666666672E-2</v>
      </c>
      <c r="P196">
        <f>ROUNDUP((C196/O196),0)+1</f>
        <v>100</v>
      </c>
      <c r="Q196" s="6">
        <f>P196*C196</f>
        <v>673</v>
      </c>
      <c r="R196" s="6">
        <f>P196*O196</f>
        <v>6.8421666666666674</v>
      </c>
      <c r="S196" t="str">
        <f>IF(D196&gt;E196,"Bom",IF(D196=E196,"netro","Alerta"))</f>
        <v>Bom</v>
      </c>
    </row>
    <row r="197" spans="1:19" x14ac:dyDescent="0.3">
      <c r="A197" t="s">
        <v>220</v>
      </c>
      <c r="B197" t="s">
        <v>14</v>
      </c>
      <c r="C197" s="5">
        <f>VLOOKUP(A197,Dim!A:B,2,0)</f>
        <v>93.39</v>
      </c>
      <c r="D197" s="1">
        <v>0.1318</v>
      </c>
      <c r="E197" s="1">
        <v>0.13020000000000001</v>
      </c>
      <c r="F197">
        <v>0.96</v>
      </c>
      <c r="G197" s="2">
        <v>1439900000</v>
      </c>
      <c r="H197" s="2">
        <v>2529880</v>
      </c>
      <c r="I197">
        <v>0</v>
      </c>
      <c r="J197">
        <v>0</v>
      </c>
      <c r="K197">
        <v>0</v>
      </c>
      <c r="L197" s="1">
        <v>0</v>
      </c>
      <c r="M197" s="1">
        <v>0</v>
      </c>
      <c r="N197" s="4">
        <f>E197/12</f>
        <v>1.085E-2</v>
      </c>
      <c r="O197" s="5">
        <f>N197*C197</f>
        <v>1.0132814999999999</v>
      </c>
      <c r="P197">
        <f>ROUNDUP((C197/O197),0)+1</f>
        <v>94</v>
      </c>
      <c r="Q197" s="6">
        <f>P197*C197</f>
        <v>8778.66</v>
      </c>
      <c r="R197" s="6">
        <f>P197*O197</f>
        <v>95.248460999999992</v>
      </c>
      <c r="S197" t="str">
        <f>IF(D197&gt;E197,"Bom",IF(D197=E197,"netro","Alerta"))</f>
        <v>Bom</v>
      </c>
    </row>
    <row r="198" spans="1:19" x14ac:dyDescent="0.3">
      <c r="A198" t="s">
        <v>402</v>
      </c>
      <c r="B198" t="s">
        <v>14</v>
      </c>
      <c r="C198" s="5">
        <f>VLOOKUP(A198,Dim!A:B,2,0)</f>
        <v>6.65</v>
      </c>
      <c r="D198" s="1">
        <v>0.17430000000000001</v>
      </c>
      <c r="E198" s="1">
        <v>0.1363</v>
      </c>
      <c r="F198">
        <v>0.76</v>
      </c>
      <c r="G198" s="2">
        <v>909771000</v>
      </c>
      <c r="H198" s="2">
        <v>1921270</v>
      </c>
      <c r="I198">
        <v>0</v>
      </c>
      <c r="J198">
        <v>0</v>
      </c>
      <c r="K198">
        <v>0</v>
      </c>
      <c r="L198" s="1">
        <v>0</v>
      </c>
      <c r="M198" s="1">
        <v>0</v>
      </c>
      <c r="N198" s="4">
        <f>E198/12</f>
        <v>1.1358333333333333E-2</v>
      </c>
      <c r="O198" s="5">
        <f>N198*C198</f>
        <v>7.5532916666666672E-2</v>
      </c>
      <c r="P198">
        <f>ROUNDUP((C198/O198),0)+1</f>
        <v>90</v>
      </c>
      <c r="Q198" s="6">
        <f>P198*C198</f>
        <v>598.5</v>
      </c>
      <c r="R198" s="6">
        <f>P198*O198</f>
        <v>6.7979625000000006</v>
      </c>
      <c r="S198" t="str">
        <f>IF(D198&gt;E198,"Bom",IF(D198=E198,"netro","Alerta"))</f>
        <v>Bom</v>
      </c>
    </row>
    <row r="199" spans="1:19" x14ac:dyDescent="0.3">
      <c r="A199" t="s">
        <v>222</v>
      </c>
      <c r="B199" t="s">
        <v>19</v>
      </c>
      <c r="C199" s="5">
        <f>VLOOKUP(A199,Dim!A:B,2,0)</f>
        <v>67.11</v>
      </c>
      <c r="D199" s="1">
        <v>5.1200000000000002E-2</v>
      </c>
      <c r="E199" s="1">
        <v>0.14710000000000001</v>
      </c>
      <c r="F199">
        <v>0.6</v>
      </c>
      <c r="G199" s="2">
        <v>31052300</v>
      </c>
      <c r="H199" s="2">
        <v>5688</v>
      </c>
      <c r="I199">
        <v>2</v>
      </c>
      <c r="J199" s="3">
        <v>1289.1199999999999</v>
      </c>
      <c r="K199">
        <v>0</v>
      </c>
      <c r="L199" s="1">
        <v>0</v>
      </c>
      <c r="M199" s="1">
        <v>0</v>
      </c>
      <c r="N199" s="4">
        <f>E199/12</f>
        <v>1.2258333333333335E-2</v>
      </c>
      <c r="O199" s="5">
        <f>N199*C199</f>
        <v>0.82265675000000005</v>
      </c>
      <c r="P199">
        <f>ROUNDUP((C199/O199),0)+1</f>
        <v>83</v>
      </c>
      <c r="Q199" s="6">
        <f>P199*C199</f>
        <v>5570.13</v>
      </c>
      <c r="R199" s="6">
        <f>P199*O199</f>
        <v>68.280510250000006</v>
      </c>
      <c r="S199" t="str">
        <f>IF(D199&gt;E199,"Bom",IF(D199=E199,"netro","Alerta"))</f>
        <v>Alerta</v>
      </c>
    </row>
    <row r="200" spans="1:19" x14ac:dyDescent="0.3">
      <c r="A200" t="s">
        <v>41</v>
      </c>
      <c r="B200" t="s">
        <v>19</v>
      </c>
      <c r="C200" s="5">
        <f>VLOOKUP(A200,Dim!A:B,2,0)</f>
        <v>6.59</v>
      </c>
      <c r="D200" s="1">
        <v>0.1179</v>
      </c>
      <c r="E200" s="1">
        <v>0.1618</v>
      </c>
      <c r="F200">
        <v>0.78</v>
      </c>
      <c r="G200" s="2">
        <v>136591000</v>
      </c>
      <c r="H200" s="2">
        <v>208530</v>
      </c>
      <c r="I200">
        <v>0</v>
      </c>
      <c r="J200">
        <v>0</v>
      </c>
      <c r="K200">
        <v>0</v>
      </c>
      <c r="L200" s="1">
        <v>0</v>
      </c>
      <c r="M200" s="1">
        <v>0</v>
      </c>
      <c r="N200" s="4">
        <f>E200/12</f>
        <v>1.3483333333333333E-2</v>
      </c>
      <c r="O200" s="5">
        <f>N200*C200</f>
        <v>8.8855166666666666E-2</v>
      </c>
      <c r="P200">
        <f>ROUNDUP((C200/O200),0)+1</f>
        <v>76</v>
      </c>
      <c r="Q200" s="6">
        <f>P200*C200</f>
        <v>500.84</v>
      </c>
      <c r="R200" s="6">
        <f>P200*O200</f>
        <v>6.7529926666666666</v>
      </c>
      <c r="S200" t="str">
        <f>IF(D200&gt;E200,"Bom",IF(D200=E200,"netro","Alerta"))</f>
        <v>Alerta</v>
      </c>
    </row>
    <row r="201" spans="1:19" x14ac:dyDescent="0.3">
      <c r="A201" t="s">
        <v>224</v>
      </c>
      <c r="B201" t="s">
        <v>19</v>
      </c>
      <c r="C201" s="5">
        <f>VLOOKUP(A201,Dim!A:B,2,0)</f>
        <v>159.6</v>
      </c>
      <c r="D201" s="1">
        <v>7.5700000000000003E-2</v>
      </c>
      <c r="E201" s="1">
        <v>8.2100000000000006E-2</v>
      </c>
      <c r="F201">
        <v>0.98</v>
      </c>
      <c r="G201" s="2">
        <v>5392500000</v>
      </c>
      <c r="H201" s="2">
        <v>6949670</v>
      </c>
      <c r="I201">
        <v>27</v>
      </c>
      <c r="J201" s="3">
        <v>3271.59</v>
      </c>
      <c r="K201">
        <v>265.08</v>
      </c>
      <c r="L201" s="1">
        <v>8.1000000000000003E-2</v>
      </c>
      <c r="M201" s="1">
        <v>3.4700000000000002E-2</v>
      </c>
      <c r="N201" s="4">
        <f>E201/12</f>
        <v>6.8416666666666669E-3</v>
      </c>
      <c r="O201" s="5">
        <f>N201*C201</f>
        <v>1.0919300000000001</v>
      </c>
      <c r="P201">
        <f>ROUNDUP((C201/O201),0)+1</f>
        <v>148</v>
      </c>
      <c r="Q201" s="6">
        <f>P201*C201</f>
        <v>23620.799999999999</v>
      </c>
      <c r="R201" s="6">
        <f>P201*O201</f>
        <v>161.60564000000002</v>
      </c>
      <c r="S201" t="str">
        <f>IF(D201&gt;E201,"Bom",IF(D201=E201,"netro","Alerta"))</f>
        <v>Alerta</v>
      </c>
    </row>
    <row r="202" spans="1:19" x14ac:dyDescent="0.3">
      <c r="A202" t="s">
        <v>225</v>
      </c>
      <c r="B202" t="s">
        <v>28</v>
      </c>
      <c r="C202" s="5">
        <f>VLOOKUP(A202,Dim!A:B,2,0)</f>
        <v>141.15</v>
      </c>
      <c r="D202" s="1">
        <v>6.7999999999999996E-3</v>
      </c>
      <c r="E202" s="1">
        <v>0.1603</v>
      </c>
      <c r="F202">
        <v>0.97</v>
      </c>
      <c r="G202" s="2">
        <v>247444000</v>
      </c>
      <c r="H202" s="2">
        <v>656238</v>
      </c>
      <c r="I202">
        <v>0</v>
      </c>
      <c r="J202">
        <v>0</v>
      </c>
      <c r="K202">
        <v>0</v>
      </c>
      <c r="L202" s="1">
        <v>0</v>
      </c>
      <c r="M202" s="1">
        <v>0</v>
      </c>
      <c r="N202" s="4">
        <f>E202/12</f>
        <v>1.3358333333333333E-2</v>
      </c>
      <c r="O202" s="5">
        <f>N202*C202</f>
        <v>1.88552875</v>
      </c>
      <c r="P202">
        <f>ROUNDUP((C202/O202),0)+1</f>
        <v>76</v>
      </c>
      <c r="Q202" s="6">
        <f>P202*C202</f>
        <v>10727.4</v>
      </c>
      <c r="R202" s="6">
        <f>P202*O202</f>
        <v>143.300185</v>
      </c>
      <c r="S202" t="str">
        <f>IF(D202&gt;E202,"Bom",IF(D202=E202,"netro","Alerta"))</f>
        <v>Alerta</v>
      </c>
    </row>
    <row r="203" spans="1:19" x14ac:dyDescent="0.3">
      <c r="A203" t="s">
        <v>226</v>
      </c>
      <c r="B203" t="s">
        <v>28</v>
      </c>
      <c r="C203" s="5">
        <f>VLOOKUP(A203,Dim!A:B,2,0)</f>
        <v>116.49</v>
      </c>
      <c r="D203" s="1">
        <v>7.17E-2</v>
      </c>
      <c r="E203" s="1">
        <v>9.9199999999999997E-2</v>
      </c>
      <c r="F203">
        <v>0.75</v>
      </c>
      <c r="G203" s="2">
        <v>1376650000</v>
      </c>
      <c r="H203" s="2">
        <v>1606750</v>
      </c>
      <c r="I203">
        <v>13</v>
      </c>
      <c r="J203" s="3">
        <v>7567.45</v>
      </c>
      <c r="K203">
        <v>768.25</v>
      </c>
      <c r="L203" s="1">
        <v>0.10150000000000001</v>
      </c>
      <c r="M203" s="1">
        <v>0.23480000000000001</v>
      </c>
      <c r="N203" s="4">
        <f>E203/12</f>
        <v>8.266666666666667E-3</v>
      </c>
      <c r="O203" s="5">
        <f>N203*C203</f>
        <v>0.96298399999999995</v>
      </c>
      <c r="P203">
        <f>ROUNDUP((C203/O203),0)+1</f>
        <v>122</v>
      </c>
      <c r="Q203" s="6">
        <f>P203*C203</f>
        <v>14211.779999999999</v>
      </c>
      <c r="R203" s="6">
        <f>P203*O203</f>
        <v>117.48404799999999</v>
      </c>
      <c r="S203" t="str">
        <f>IF(D203&gt;E203,"Bom",IF(D203=E203,"netro","Alerta"))</f>
        <v>Alerta</v>
      </c>
    </row>
    <row r="204" spans="1:19" x14ac:dyDescent="0.3">
      <c r="A204" t="s">
        <v>227</v>
      </c>
      <c r="B204" t="s">
        <v>14</v>
      </c>
      <c r="C204" s="5">
        <f>VLOOKUP(A204,Dim!A:B,2,0)</f>
        <v>126.65</v>
      </c>
      <c r="D204" s="1">
        <v>9.1999999999999998E-2</v>
      </c>
      <c r="E204" s="1">
        <v>9.8500000000000004E-2</v>
      </c>
      <c r="F204">
        <v>0.99</v>
      </c>
      <c r="G204" s="2">
        <v>2943100000</v>
      </c>
      <c r="H204" s="2">
        <v>3683900</v>
      </c>
      <c r="I204">
        <v>103</v>
      </c>
      <c r="J204" s="3">
        <v>4508.2</v>
      </c>
      <c r="K204">
        <v>395.41</v>
      </c>
      <c r="L204" s="1">
        <v>8.77E-2</v>
      </c>
      <c r="M204" s="1">
        <v>8.2000000000000007E-3</v>
      </c>
      <c r="N204" s="4">
        <f>E204/12</f>
        <v>8.2083333333333331E-3</v>
      </c>
      <c r="O204" s="5">
        <f>N204*C204</f>
        <v>1.0395854166666667</v>
      </c>
      <c r="P204">
        <f>ROUNDUP((C204/O204),0)+1</f>
        <v>123</v>
      </c>
      <c r="Q204" s="6">
        <f>P204*C204</f>
        <v>15577.95</v>
      </c>
      <c r="R204" s="6">
        <f>P204*O204</f>
        <v>127.86900625</v>
      </c>
      <c r="S204" t="str">
        <f>IF(D204&gt;E204,"Bom",IF(D204=E204,"netro","Alerta"))</f>
        <v>Alerta</v>
      </c>
    </row>
    <row r="205" spans="1:19" x14ac:dyDescent="0.3">
      <c r="A205" t="s">
        <v>228</v>
      </c>
      <c r="B205" t="s">
        <v>47</v>
      </c>
      <c r="C205" s="5">
        <f>VLOOKUP(A205,Dim!A:B,2,0)</f>
        <v>186.81</v>
      </c>
      <c r="D205" s="1">
        <v>0.1011</v>
      </c>
      <c r="E205" s="1">
        <v>9.8299999999999998E-2</v>
      </c>
      <c r="F205">
        <v>0.9</v>
      </c>
      <c r="G205" s="2">
        <v>98309500</v>
      </c>
      <c r="H205">
        <v>0</v>
      </c>
      <c r="I205">
        <v>1</v>
      </c>
      <c r="J205" s="3">
        <v>2883.93</v>
      </c>
      <c r="K205">
        <v>350.72</v>
      </c>
      <c r="L205" s="1">
        <v>0.1216</v>
      </c>
      <c r="M205" s="1">
        <v>0</v>
      </c>
      <c r="N205" s="4">
        <f>E205/12</f>
        <v>8.1916666666666665E-3</v>
      </c>
      <c r="O205" s="5">
        <f>N205*C205</f>
        <v>1.5302852499999999</v>
      </c>
      <c r="P205">
        <f>ROUNDUP((C205/O205),0)+1</f>
        <v>124</v>
      </c>
      <c r="Q205" s="6">
        <f>P205*C205</f>
        <v>23164.44</v>
      </c>
      <c r="R205" s="6">
        <f>P205*O205</f>
        <v>189.755371</v>
      </c>
      <c r="S205" t="str">
        <f>IF(D205&gt;E205,"Bom",IF(D205=E205,"netro","Alerta"))</f>
        <v>Bom</v>
      </c>
    </row>
    <row r="206" spans="1:19" x14ac:dyDescent="0.3">
      <c r="A206" t="s">
        <v>216</v>
      </c>
      <c r="B206" t="s">
        <v>19</v>
      </c>
      <c r="C206" s="5">
        <f>VLOOKUP(A206,Dim!A:B,2,0)</f>
        <v>6.18</v>
      </c>
      <c r="D206" s="1">
        <v>0.10630000000000001</v>
      </c>
      <c r="E206" s="1">
        <v>0.108</v>
      </c>
      <c r="F206">
        <v>0.82</v>
      </c>
      <c r="G206" s="2">
        <v>1420070000</v>
      </c>
      <c r="H206" s="2">
        <v>1291070</v>
      </c>
      <c r="I206">
        <v>0</v>
      </c>
      <c r="J206">
        <v>0</v>
      </c>
      <c r="K206">
        <v>0</v>
      </c>
      <c r="L206" s="1">
        <v>0</v>
      </c>
      <c r="M206" s="1">
        <v>0</v>
      </c>
      <c r="N206" s="4">
        <f>E206/12</f>
        <v>8.9999999999999993E-3</v>
      </c>
      <c r="O206" s="5">
        <f>N206*C206</f>
        <v>5.5619999999999996E-2</v>
      </c>
      <c r="P206">
        <f>ROUNDUP((C206/O206),0)+1</f>
        <v>113</v>
      </c>
      <c r="Q206" s="6">
        <f>P206*C206</f>
        <v>698.33999999999992</v>
      </c>
      <c r="R206" s="6">
        <f>P206*O206</f>
        <v>6.2850599999999996</v>
      </c>
      <c r="S206" t="str">
        <f>IF(D206&gt;E206,"Bom",IF(D206=E206,"netro","Alerta"))</f>
        <v>Alerta</v>
      </c>
    </row>
    <row r="207" spans="1:19" x14ac:dyDescent="0.3">
      <c r="A207" t="s">
        <v>546</v>
      </c>
      <c r="B207" t="s">
        <v>14</v>
      </c>
      <c r="C207" s="5">
        <f>VLOOKUP(A207,Dim!A:B,2,0)</f>
        <v>6.14</v>
      </c>
      <c r="D207" s="1">
        <v>0.13769999999999999</v>
      </c>
      <c r="E207" s="1">
        <v>0.1242</v>
      </c>
      <c r="F207">
        <v>0.78</v>
      </c>
      <c r="G207" s="2">
        <v>265875000</v>
      </c>
      <c r="H207" s="2">
        <v>768761</v>
      </c>
      <c r="I207">
        <v>0</v>
      </c>
      <c r="J207">
        <v>0</v>
      </c>
      <c r="K207">
        <v>0</v>
      </c>
      <c r="L207" s="1">
        <v>0</v>
      </c>
      <c r="M207" s="1">
        <v>0</v>
      </c>
      <c r="N207" s="4">
        <f>E207/12</f>
        <v>1.035E-2</v>
      </c>
      <c r="O207" s="5">
        <f>N207*C207</f>
        <v>6.3548999999999994E-2</v>
      </c>
      <c r="P207">
        <f>ROUNDUP((C207/O207),0)+1</f>
        <v>98</v>
      </c>
      <c r="Q207" s="6">
        <f>P207*C207</f>
        <v>601.71999999999991</v>
      </c>
      <c r="R207" s="6">
        <f>P207*O207</f>
        <v>6.2278019999999996</v>
      </c>
      <c r="S207" t="str">
        <f>IF(D207&gt;E207,"Bom",IF(D207=E207,"netro","Alerta"))</f>
        <v>Bom</v>
      </c>
    </row>
    <row r="208" spans="1:19" x14ac:dyDescent="0.3">
      <c r="A208" t="s">
        <v>140</v>
      </c>
      <c r="B208" t="s">
        <v>19</v>
      </c>
      <c r="C208" s="5">
        <f>VLOOKUP(A208,Dim!A:B,2,0)</f>
        <v>6.11</v>
      </c>
      <c r="D208" s="1">
        <v>0.1144</v>
      </c>
      <c r="E208" s="1">
        <v>0.11260000000000001</v>
      </c>
      <c r="F208">
        <v>0.67</v>
      </c>
      <c r="G208" s="2">
        <v>30569700</v>
      </c>
      <c r="H208">
        <v>786</v>
      </c>
      <c r="I208">
        <v>1</v>
      </c>
      <c r="J208" s="3">
        <v>1856.86</v>
      </c>
      <c r="K208">
        <v>253.54</v>
      </c>
      <c r="L208" s="1">
        <v>0.13650000000000001</v>
      </c>
      <c r="M208" s="1">
        <v>0</v>
      </c>
      <c r="N208" s="4">
        <f>E208/12</f>
        <v>9.3833333333333338E-3</v>
      </c>
      <c r="O208" s="5">
        <f>N208*C208</f>
        <v>5.733216666666667E-2</v>
      </c>
      <c r="P208">
        <f>ROUNDUP((C208/O208),0)+1</f>
        <v>108</v>
      </c>
      <c r="Q208" s="6">
        <f>P208*C208</f>
        <v>659.88</v>
      </c>
      <c r="R208" s="6">
        <f>P208*O208</f>
        <v>6.1918740000000003</v>
      </c>
      <c r="S208" t="str">
        <f>IF(D208&gt;E208,"Bom",IF(D208=E208,"netro","Alerta"))</f>
        <v>Bom</v>
      </c>
    </row>
    <row r="209" spans="1:19" x14ac:dyDescent="0.3">
      <c r="A209" t="s">
        <v>232</v>
      </c>
      <c r="B209" t="s">
        <v>37</v>
      </c>
      <c r="C209" s="5">
        <f>VLOOKUP(A209,Dim!A:B,2,0)</f>
        <v>85</v>
      </c>
      <c r="D209" s="1">
        <v>8.5900000000000004E-2</v>
      </c>
      <c r="E209" s="1">
        <v>8.7099999999999997E-2</v>
      </c>
      <c r="F209">
        <v>0.79</v>
      </c>
      <c r="G209" s="2">
        <v>48743200</v>
      </c>
      <c r="H209" s="2">
        <v>7777</v>
      </c>
      <c r="I209">
        <v>2</v>
      </c>
      <c r="J209" s="3">
        <v>1526.78</v>
      </c>
      <c r="K209">
        <v>0</v>
      </c>
      <c r="L209" s="1">
        <v>0</v>
      </c>
      <c r="M209" s="1">
        <v>0</v>
      </c>
      <c r="N209" s="4">
        <f>E209/12</f>
        <v>7.2583333333333328E-3</v>
      </c>
      <c r="O209" s="5">
        <f>N209*C209</f>
        <v>0.61695833333333328</v>
      </c>
      <c r="P209">
        <f>ROUNDUP((C209/O209),0)+1</f>
        <v>139</v>
      </c>
      <c r="Q209" s="6">
        <f>P209*C209</f>
        <v>11815</v>
      </c>
      <c r="R209" s="6">
        <f>P209*O209</f>
        <v>85.757208333333324</v>
      </c>
      <c r="S209" t="str">
        <f>IF(D209&gt;E209,"Bom",IF(D209=E209,"netro","Alerta"))</f>
        <v>Alerta</v>
      </c>
    </row>
    <row r="210" spans="1:19" x14ac:dyDescent="0.3">
      <c r="A210" t="s">
        <v>233</v>
      </c>
      <c r="B210" t="s">
        <v>16</v>
      </c>
      <c r="C210" s="5">
        <f>VLOOKUP(A210,Dim!A:B,2,0)</f>
        <v>92.04</v>
      </c>
      <c r="D210" s="1">
        <v>7.2599999999999998E-2</v>
      </c>
      <c r="E210" s="1">
        <v>7.1900000000000006E-2</v>
      </c>
      <c r="F210">
        <v>1</v>
      </c>
      <c r="G210" s="2">
        <v>302628000</v>
      </c>
      <c r="H210" s="2">
        <v>5184730</v>
      </c>
      <c r="I210">
        <v>1</v>
      </c>
      <c r="J210" s="3">
        <v>2246.5300000000002</v>
      </c>
      <c r="K210">
        <v>169.13</v>
      </c>
      <c r="L210" s="1">
        <v>7.5300000000000006E-2</v>
      </c>
      <c r="M210" s="1">
        <v>3.9300000000000002E-2</v>
      </c>
      <c r="N210" s="4">
        <f>E210/12</f>
        <v>5.9916666666666668E-3</v>
      </c>
      <c r="O210" s="5">
        <f>N210*C210</f>
        <v>0.5514730000000001</v>
      </c>
      <c r="P210">
        <f>ROUNDUP((C210/O210),0)+1</f>
        <v>168</v>
      </c>
      <c r="Q210" s="6">
        <f>P210*C210</f>
        <v>15462.720000000001</v>
      </c>
      <c r="R210" s="6">
        <f>P210*O210</f>
        <v>92.647464000000014</v>
      </c>
      <c r="S210" t="str">
        <f>IF(D210&gt;E210,"Bom",IF(D210=E210,"netro","Alerta"))</f>
        <v>Bom</v>
      </c>
    </row>
    <row r="211" spans="1:19" x14ac:dyDescent="0.3">
      <c r="A211" t="s">
        <v>143</v>
      </c>
      <c r="B211" t="s">
        <v>14</v>
      </c>
      <c r="C211" s="5">
        <f>VLOOKUP(A211,Dim!A:B,2,0)</f>
        <v>5.9</v>
      </c>
      <c r="D211" s="1">
        <v>0.14069999999999999</v>
      </c>
      <c r="E211" s="1">
        <v>0.13400000000000001</v>
      </c>
      <c r="F211">
        <v>0.69</v>
      </c>
      <c r="G211" s="2">
        <v>64956000</v>
      </c>
      <c r="H211" s="2">
        <v>69199</v>
      </c>
      <c r="I211">
        <v>0</v>
      </c>
      <c r="J211">
        <v>0</v>
      </c>
      <c r="K211">
        <v>0</v>
      </c>
      <c r="L211" s="1">
        <v>0</v>
      </c>
      <c r="M211" s="1">
        <v>0</v>
      </c>
      <c r="N211" s="4">
        <f>E211/12</f>
        <v>1.1166666666666667E-2</v>
      </c>
      <c r="O211" s="5">
        <f>N211*C211</f>
        <v>6.5883333333333335E-2</v>
      </c>
      <c r="P211">
        <f>ROUNDUP((C211/O211),0)+1</f>
        <v>91</v>
      </c>
      <c r="Q211" s="6">
        <f>P211*C211</f>
        <v>536.9</v>
      </c>
      <c r="R211" s="6">
        <f>P211*O211</f>
        <v>5.9953833333333337</v>
      </c>
      <c r="S211" t="str">
        <f>IF(D211&gt;E211,"Bom",IF(D211=E211,"netro","Alerta"))</f>
        <v>Bom</v>
      </c>
    </row>
    <row r="212" spans="1:19" x14ac:dyDescent="0.3">
      <c r="A212" t="s">
        <v>517</v>
      </c>
      <c r="B212" t="s">
        <v>14</v>
      </c>
      <c r="C212" s="5">
        <f>VLOOKUP(A212,Dim!A:B,2,0)</f>
        <v>5.65</v>
      </c>
      <c r="D212" s="1">
        <v>0.14460000000000001</v>
      </c>
      <c r="E212" s="1">
        <v>0.14050000000000001</v>
      </c>
      <c r="F212">
        <v>0.65</v>
      </c>
      <c r="G212" s="2">
        <v>152246000</v>
      </c>
      <c r="H212" s="2">
        <v>190427</v>
      </c>
      <c r="I212">
        <v>7</v>
      </c>
      <c r="J212" s="3">
        <v>2221.5100000000002</v>
      </c>
      <c r="K212">
        <v>321.02</v>
      </c>
      <c r="L212" s="1">
        <v>0.14449999999999999</v>
      </c>
      <c r="M212" s="1">
        <v>3.1399999999999997E-2</v>
      </c>
      <c r="N212" s="4">
        <f>E212/12</f>
        <v>1.1708333333333334E-2</v>
      </c>
      <c r="O212" s="5">
        <f>N212*C212</f>
        <v>6.6152083333333347E-2</v>
      </c>
      <c r="P212">
        <f>ROUNDUP((C212/O212),0)+1</f>
        <v>87</v>
      </c>
      <c r="Q212" s="6">
        <f>P212*C212</f>
        <v>491.55</v>
      </c>
      <c r="R212" s="6">
        <f>P212*O212</f>
        <v>5.7552312500000014</v>
      </c>
      <c r="S212" t="str">
        <f>IF(D212&gt;E212,"Bom",IF(D212=E212,"netro","Alerta"))</f>
        <v>Bom</v>
      </c>
    </row>
    <row r="213" spans="1:19" x14ac:dyDescent="0.3">
      <c r="A213" t="s">
        <v>236</v>
      </c>
      <c r="B213" t="s">
        <v>19</v>
      </c>
      <c r="C213" s="5">
        <f>VLOOKUP(A213,Dim!A:B,2,0)</f>
        <v>145.44999999999999</v>
      </c>
      <c r="D213" s="1">
        <v>7.3899999999999993E-2</v>
      </c>
      <c r="E213" s="1">
        <v>0.114</v>
      </c>
      <c r="F213">
        <v>1.1399999999999999</v>
      </c>
      <c r="G213" s="2">
        <v>68105800</v>
      </c>
      <c r="H213" s="2">
        <v>47638</v>
      </c>
      <c r="I213">
        <v>0</v>
      </c>
      <c r="J213">
        <v>0</v>
      </c>
      <c r="K213">
        <v>0</v>
      </c>
      <c r="L213" s="1">
        <v>0</v>
      </c>
      <c r="M213" s="1">
        <v>0</v>
      </c>
      <c r="N213" s="4">
        <f>E213/12</f>
        <v>9.4999999999999998E-3</v>
      </c>
      <c r="O213" s="5">
        <f>N213*C213</f>
        <v>1.3817749999999998</v>
      </c>
      <c r="P213">
        <f>ROUNDUP((C213/O213),0)+1</f>
        <v>107</v>
      </c>
      <c r="Q213" s="6">
        <f>P213*C213</f>
        <v>15563.15</v>
      </c>
      <c r="R213" s="6">
        <f>P213*O213</f>
        <v>147.84992499999998</v>
      </c>
      <c r="S213" t="str">
        <f>IF(D213&gt;E213,"Bom",IF(D213=E213,"netro","Alerta"))</f>
        <v>Alerta</v>
      </c>
    </row>
    <row r="214" spans="1:19" x14ac:dyDescent="0.3">
      <c r="A214" t="s">
        <v>237</v>
      </c>
      <c r="B214" t="s">
        <v>14</v>
      </c>
      <c r="C214" s="5">
        <f>VLOOKUP(A214,Dim!A:B,2,0)</f>
        <v>77.89</v>
      </c>
      <c r="D214" s="1">
        <v>0.1439</v>
      </c>
      <c r="E214" s="1">
        <v>0.14380000000000001</v>
      </c>
      <c r="F214">
        <v>0.88</v>
      </c>
      <c r="G214" s="2">
        <v>196778000</v>
      </c>
      <c r="H214" s="2">
        <v>524707</v>
      </c>
      <c r="I214">
        <v>0</v>
      </c>
      <c r="J214">
        <v>0</v>
      </c>
      <c r="K214">
        <v>0</v>
      </c>
      <c r="L214" s="1">
        <v>0</v>
      </c>
      <c r="M214" s="1">
        <v>0</v>
      </c>
      <c r="N214" s="4">
        <f>E214/12</f>
        <v>1.1983333333333334E-2</v>
      </c>
      <c r="O214" s="5">
        <f>N214*C214</f>
        <v>0.93338183333333336</v>
      </c>
      <c r="P214">
        <f>ROUNDUP((C214/O214),0)+1</f>
        <v>85</v>
      </c>
      <c r="Q214" s="6">
        <f>P214*C214</f>
        <v>6620.65</v>
      </c>
      <c r="R214" s="6">
        <f>P214*O214</f>
        <v>79.337455833333337</v>
      </c>
      <c r="S214" t="str">
        <f>IF(D214&gt;E214,"Bom",IF(D214=E214,"netro","Alerta"))</f>
        <v>Bom</v>
      </c>
    </row>
    <row r="215" spans="1:19" x14ac:dyDescent="0.3">
      <c r="A215" t="s">
        <v>238</v>
      </c>
      <c r="B215" t="s">
        <v>47</v>
      </c>
      <c r="C215" s="5">
        <f>VLOOKUP(A215,Dim!A:B,2,0)</f>
        <v>87.73</v>
      </c>
      <c r="D215" s="1">
        <v>9.9599999999999994E-2</v>
      </c>
      <c r="E215" s="1">
        <v>9.1899999999999996E-2</v>
      </c>
      <c r="F215">
        <v>0.8</v>
      </c>
      <c r="G215" s="2">
        <v>1110670000</v>
      </c>
      <c r="H215" s="2">
        <v>876902</v>
      </c>
      <c r="I215">
        <v>6</v>
      </c>
      <c r="J215" s="3">
        <v>2999.22</v>
      </c>
      <c r="K215">
        <v>278.32</v>
      </c>
      <c r="L215" s="1">
        <v>9.2799999999999994E-2</v>
      </c>
      <c r="M215" s="1">
        <v>0</v>
      </c>
      <c r="N215" s="4">
        <f>E215/12</f>
        <v>7.658333333333333E-3</v>
      </c>
      <c r="O215" s="5">
        <f>N215*C215</f>
        <v>0.67186558333333335</v>
      </c>
      <c r="P215">
        <f>ROUNDUP((C215/O215),0)+1</f>
        <v>132</v>
      </c>
      <c r="Q215" s="6">
        <f>P215*C215</f>
        <v>11580.36</v>
      </c>
      <c r="R215" s="6">
        <f>P215*O215</f>
        <v>88.686256999999998</v>
      </c>
      <c r="S215" t="str">
        <f>IF(D215&gt;E215,"Bom",IF(D215=E215,"netro","Alerta"))</f>
        <v>Bom</v>
      </c>
    </row>
    <row r="216" spans="1:19" x14ac:dyDescent="0.3">
      <c r="A216" t="s">
        <v>239</v>
      </c>
      <c r="B216" t="s">
        <v>16</v>
      </c>
      <c r="C216" s="5">
        <f>VLOOKUP(A216,Dim!A:B,2,0)</f>
        <v>83.82</v>
      </c>
      <c r="D216" s="1">
        <v>7.4999999999999997E-2</v>
      </c>
      <c r="E216" s="1">
        <v>9.8299999999999998E-2</v>
      </c>
      <c r="F216">
        <v>0.81</v>
      </c>
      <c r="G216" s="2">
        <v>1787880000</v>
      </c>
      <c r="H216" s="2">
        <v>4543930</v>
      </c>
      <c r="I216">
        <v>13</v>
      </c>
      <c r="J216" s="3">
        <v>7329.36</v>
      </c>
      <c r="K216">
        <v>809.3</v>
      </c>
      <c r="L216" s="1">
        <v>0.1104</v>
      </c>
      <c r="M216" s="1">
        <v>3.39E-2</v>
      </c>
      <c r="N216" s="4">
        <f>E216/12</f>
        <v>8.1916666666666665E-3</v>
      </c>
      <c r="O216" s="5">
        <f>N216*C216</f>
        <v>0.68662549999999989</v>
      </c>
      <c r="P216">
        <f>ROUNDUP((C216/O216),0)+1</f>
        <v>124</v>
      </c>
      <c r="Q216" s="6">
        <f>P216*C216</f>
        <v>10393.679999999998</v>
      </c>
      <c r="R216" s="6">
        <f>P216*O216</f>
        <v>85.141561999999993</v>
      </c>
      <c r="S216" t="str">
        <f>IF(D216&gt;E216,"Bom",IF(D216=E216,"netro","Alerta"))</f>
        <v>Alerta</v>
      </c>
    </row>
    <row r="217" spans="1:19" x14ac:dyDescent="0.3">
      <c r="A217" t="s">
        <v>240</v>
      </c>
      <c r="B217" t="s">
        <v>14</v>
      </c>
      <c r="C217" s="5">
        <f>VLOOKUP(A217,Dim!A:B,2,0)</f>
        <v>101.49</v>
      </c>
      <c r="D217" s="1">
        <v>6.5299999999999997E-2</v>
      </c>
      <c r="E217" s="1">
        <v>0.1062</v>
      </c>
      <c r="F217">
        <v>1.1399999999999999</v>
      </c>
      <c r="G217" s="2">
        <v>903132000</v>
      </c>
      <c r="H217" s="2">
        <v>358138</v>
      </c>
      <c r="I217">
        <v>22</v>
      </c>
      <c r="J217" s="3">
        <v>7570.35</v>
      </c>
      <c r="K217">
        <v>667.59</v>
      </c>
      <c r="L217" s="1">
        <v>8.8200000000000001E-2</v>
      </c>
      <c r="M217" s="1">
        <v>0</v>
      </c>
      <c r="N217" s="4">
        <f>E217/12</f>
        <v>8.8500000000000002E-3</v>
      </c>
      <c r="O217" s="5">
        <f>N217*C217</f>
        <v>0.8981865</v>
      </c>
      <c r="P217">
        <f>ROUNDUP((C217/O217),0)+1</f>
        <v>114</v>
      </c>
      <c r="Q217" s="6">
        <f>P217*C217</f>
        <v>11569.859999999999</v>
      </c>
      <c r="R217" s="6">
        <f>P217*O217</f>
        <v>102.393261</v>
      </c>
      <c r="S217" t="str">
        <f>IF(D217&gt;E217,"Bom",IF(D217=E217,"netro","Alerta"))</f>
        <v>Alerta</v>
      </c>
    </row>
    <row r="218" spans="1:19" x14ac:dyDescent="0.3">
      <c r="A218" t="s">
        <v>241</v>
      </c>
      <c r="B218" t="s">
        <v>91</v>
      </c>
      <c r="C218" s="5">
        <f>VLOOKUP(A218,Dim!A:B,2,0)</f>
        <v>137.34</v>
      </c>
      <c r="D218" s="1">
        <v>5.6300000000000003E-2</v>
      </c>
      <c r="E218" s="1">
        <v>0.1447</v>
      </c>
      <c r="F218">
        <v>0.95</v>
      </c>
      <c r="G218" s="2">
        <v>396651000</v>
      </c>
      <c r="H218" s="2">
        <v>609331</v>
      </c>
      <c r="I218">
        <v>21</v>
      </c>
      <c r="J218" s="3">
        <v>7241.91</v>
      </c>
      <c r="K218">
        <v>487.21</v>
      </c>
      <c r="L218" s="1">
        <v>6.7299999999999999E-2</v>
      </c>
      <c r="M218" s="1">
        <v>1</v>
      </c>
      <c r="N218" s="4">
        <f>E218/12</f>
        <v>1.2058333333333332E-2</v>
      </c>
      <c r="O218" s="5">
        <f>N218*C218</f>
        <v>1.6560914999999998</v>
      </c>
      <c r="P218">
        <f>ROUNDUP((C218/O218),0)+1</f>
        <v>84</v>
      </c>
      <c r="Q218" s="6">
        <f>P218*C218</f>
        <v>11536.56</v>
      </c>
      <c r="R218" s="6">
        <f>P218*O218</f>
        <v>139.11168599999999</v>
      </c>
      <c r="S218" t="str">
        <f>IF(D218&gt;E218,"Bom",IF(D218=E218,"netro","Alerta"))</f>
        <v>Alerta</v>
      </c>
    </row>
    <row r="219" spans="1:19" x14ac:dyDescent="0.3">
      <c r="A219" t="s">
        <v>242</v>
      </c>
      <c r="B219" t="s">
        <v>106</v>
      </c>
      <c r="C219" s="5">
        <f>VLOOKUP(A219,Dim!A:B,2,0)</f>
        <v>85.04</v>
      </c>
      <c r="D219" s="1">
        <v>-8.2000000000000007E-3</v>
      </c>
      <c r="E219" s="1">
        <v>2.3099999999999999E-2</v>
      </c>
      <c r="F219">
        <v>0.82</v>
      </c>
      <c r="G219" s="2">
        <v>95414900</v>
      </c>
      <c r="H219" s="2">
        <v>3809</v>
      </c>
      <c r="I219">
        <v>2</v>
      </c>
      <c r="J219" s="3">
        <v>3311.13</v>
      </c>
      <c r="K219">
        <v>0</v>
      </c>
      <c r="L219" s="1">
        <v>0</v>
      </c>
      <c r="M219" s="1">
        <v>0</v>
      </c>
      <c r="N219" s="4">
        <f>E219/12</f>
        <v>1.9249999999999998E-3</v>
      </c>
      <c r="O219" s="5">
        <f>N219*C219</f>
        <v>0.16370199999999999</v>
      </c>
      <c r="P219">
        <f>ROUNDUP((C219/O219),0)+1</f>
        <v>521</v>
      </c>
      <c r="Q219" s="6">
        <f>P219*C219</f>
        <v>44305.840000000004</v>
      </c>
      <c r="R219" s="6">
        <f>P219*O219</f>
        <v>85.288741999999999</v>
      </c>
      <c r="S219" t="str">
        <f>IF(D219&gt;E219,"Bom",IF(D219=E219,"netro","Alerta"))</f>
        <v>Alerta</v>
      </c>
    </row>
    <row r="220" spans="1:19" x14ac:dyDescent="0.3">
      <c r="A220" t="s">
        <v>243</v>
      </c>
      <c r="B220" t="s">
        <v>106</v>
      </c>
      <c r="C220" s="5">
        <f>VLOOKUP(A220,Dim!A:B,2,0)</f>
        <v>93.2</v>
      </c>
      <c r="D220" s="1">
        <v>9.9599999999999994E-2</v>
      </c>
      <c r="E220" s="1">
        <v>0.11459999999999999</v>
      </c>
      <c r="F220">
        <v>0.62</v>
      </c>
      <c r="G220" s="2">
        <v>79296500</v>
      </c>
      <c r="H220" s="2">
        <v>8679</v>
      </c>
      <c r="I220">
        <v>1</v>
      </c>
      <c r="J220" s="3">
        <v>1052.99</v>
      </c>
      <c r="K220">
        <v>129.4</v>
      </c>
      <c r="L220" s="1">
        <v>0.1229</v>
      </c>
      <c r="M220" s="1">
        <v>0</v>
      </c>
      <c r="N220" s="4">
        <f>E220/12</f>
        <v>9.5499999999999995E-3</v>
      </c>
      <c r="O220" s="5">
        <f>N220*C220</f>
        <v>0.89005999999999996</v>
      </c>
      <c r="P220">
        <f>ROUNDUP((C220/O220),0)+1</f>
        <v>106</v>
      </c>
      <c r="Q220" s="6">
        <f>P220*C220</f>
        <v>9879.2000000000007</v>
      </c>
      <c r="R220" s="6">
        <f>P220*O220</f>
        <v>94.34635999999999</v>
      </c>
      <c r="S220" t="str">
        <f>IF(D220&gt;E220,"Bom",IF(D220=E220,"netro","Alerta"))</f>
        <v>Alerta</v>
      </c>
    </row>
    <row r="221" spans="1:19" x14ac:dyDescent="0.3">
      <c r="A221" t="s">
        <v>244</v>
      </c>
      <c r="B221" t="s">
        <v>106</v>
      </c>
      <c r="C221" s="5">
        <f>VLOOKUP(A221,Dim!A:B,2,0)</f>
        <v>1249</v>
      </c>
      <c r="D221" s="1">
        <v>8.4000000000000005E-2</v>
      </c>
      <c r="E221" s="1">
        <v>8.3099999999999993E-2</v>
      </c>
      <c r="F221">
        <v>1</v>
      </c>
      <c r="G221" s="2">
        <v>145336000</v>
      </c>
      <c r="H221">
        <v>55</v>
      </c>
      <c r="I221">
        <v>1</v>
      </c>
      <c r="J221" s="3">
        <v>7092.19</v>
      </c>
      <c r="K221">
        <v>639.9</v>
      </c>
      <c r="L221" s="1">
        <v>9.0200000000000002E-2</v>
      </c>
      <c r="M221" s="1">
        <v>0</v>
      </c>
      <c r="N221" s="4">
        <f>E221/12</f>
        <v>6.9249999999999997E-3</v>
      </c>
      <c r="O221" s="5">
        <f>N221*C221</f>
        <v>8.6493249999999993</v>
      </c>
      <c r="P221">
        <f>ROUNDUP((C221/O221),0)+1</f>
        <v>146</v>
      </c>
      <c r="Q221" s="6">
        <f>P221*C221</f>
        <v>182354</v>
      </c>
      <c r="R221" s="6">
        <f>P221*O221</f>
        <v>1262.8014499999999</v>
      </c>
      <c r="S221" t="str">
        <f>IF(D221&gt;E221,"Bom",IF(D221=E221,"netro","Alerta"))</f>
        <v>Bom</v>
      </c>
    </row>
    <row r="222" spans="1:19" x14ac:dyDescent="0.3">
      <c r="A222" t="s">
        <v>245</v>
      </c>
      <c r="B222" t="s">
        <v>19</v>
      </c>
      <c r="C222" s="5">
        <f>VLOOKUP(A222,Dim!A:B,2,0)</f>
        <v>181.5</v>
      </c>
      <c r="D222" s="1">
        <v>-4.1999999999999997E-3</v>
      </c>
      <c r="E222" s="1">
        <v>8.0000000000000002E-3</v>
      </c>
      <c r="F222">
        <v>1.0900000000000001</v>
      </c>
      <c r="G222" s="2">
        <v>237094000</v>
      </c>
      <c r="H222">
        <v>0</v>
      </c>
      <c r="I222">
        <v>1</v>
      </c>
      <c r="J222" s="3">
        <v>18295.7</v>
      </c>
      <c r="K222">
        <v>136.63</v>
      </c>
      <c r="L222" s="1">
        <v>7.4999999999999997E-3</v>
      </c>
      <c r="M222" s="1">
        <v>1.83E-2</v>
      </c>
      <c r="N222" s="4">
        <f>E222/12</f>
        <v>6.6666666666666664E-4</v>
      </c>
      <c r="O222" s="5">
        <f>N222*C222</f>
        <v>0.121</v>
      </c>
      <c r="P222">
        <f>ROUNDUP((C222/O222),0)+1</f>
        <v>1501</v>
      </c>
      <c r="Q222" s="6">
        <f>P222*C222</f>
        <v>272431.5</v>
      </c>
      <c r="R222" s="6">
        <f>P222*O222</f>
        <v>181.62099999999998</v>
      </c>
      <c r="S222" t="str">
        <f>IF(D222&gt;E222,"Bom",IF(D222=E222,"netro","Alerta"))</f>
        <v>Alerta</v>
      </c>
    </row>
    <row r="223" spans="1:19" x14ac:dyDescent="0.3">
      <c r="A223" t="s">
        <v>426</v>
      </c>
      <c r="B223" t="s">
        <v>19</v>
      </c>
      <c r="C223" s="5">
        <f>VLOOKUP(A223,Dim!A:B,2,0)</f>
        <v>5.34</v>
      </c>
      <c r="D223" s="1">
        <v>-4.7199999999999999E-2</v>
      </c>
      <c r="E223" s="1">
        <v>7.6300000000000007E-2</v>
      </c>
      <c r="F223">
        <v>0.37</v>
      </c>
      <c r="G223" s="2">
        <v>5483080</v>
      </c>
      <c r="H223" s="2">
        <v>10279</v>
      </c>
      <c r="I223">
        <v>0</v>
      </c>
      <c r="J223">
        <v>0</v>
      </c>
      <c r="K223">
        <v>0</v>
      </c>
      <c r="L223" s="1">
        <v>0</v>
      </c>
      <c r="M223" s="1">
        <v>0</v>
      </c>
      <c r="N223" s="4">
        <f>E223/12</f>
        <v>6.3583333333333339E-3</v>
      </c>
      <c r="O223" s="5">
        <f>N223*C223</f>
        <v>3.3953500000000005E-2</v>
      </c>
      <c r="P223">
        <f>ROUNDUP((C223/O223),0)+1</f>
        <v>159</v>
      </c>
      <c r="Q223" s="6">
        <f>P223*C223</f>
        <v>849.06</v>
      </c>
      <c r="R223" s="6">
        <f>P223*O223</f>
        <v>5.3986065000000005</v>
      </c>
      <c r="S223" t="str">
        <f>IF(D223&gt;E223,"Bom",IF(D223=E223,"netro","Alerta"))</f>
        <v>Alerta</v>
      </c>
    </row>
    <row r="224" spans="1:19" x14ac:dyDescent="0.3">
      <c r="A224" t="s">
        <v>515</v>
      </c>
      <c r="B224" t="s">
        <v>19</v>
      </c>
      <c r="C224" s="5">
        <f>VLOOKUP(A224,Dim!A:B,2,0)</f>
        <v>5</v>
      </c>
      <c r="D224" s="1">
        <v>0.12720000000000001</v>
      </c>
      <c r="E224" s="1">
        <v>0.1255</v>
      </c>
      <c r="F224">
        <v>0.5</v>
      </c>
      <c r="G224" s="2">
        <v>414131000</v>
      </c>
      <c r="H224" s="2">
        <v>535029</v>
      </c>
      <c r="I224">
        <v>10</v>
      </c>
      <c r="J224" s="3">
        <v>6063.13</v>
      </c>
      <c r="K224" s="3">
        <v>1038.98</v>
      </c>
      <c r="L224" s="1">
        <v>0.1714</v>
      </c>
      <c r="M224" s="1">
        <v>0</v>
      </c>
      <c r="N224" s="4">
        <f>E224/12</f>
        <v>1.0458333333333333E-2</v>
      </c>
      <c r="O224" s="5">
        <f>N224*C224</f>
        <v>5.2291666666666667E-2</v>
      </c>
      <c r="P224">
        <f>ROUNDUP((C224/O224),0)+1</f>
        <v>97</v>
      </c>
      <c r="Q224" s="6">
        <f>P224*C224</f>
        <v>485</v>
      </c>
      <c r="R224" s="6">
        <f>P224*O224</f>
        <v>5.0722916666666666</v>
      </c>
      <c r="S224" t="str">
        <f>IF(D224&gt;E224,"Bom",IF(D224=E224,"netro","Alerta"))</f>
        <v>Bom</v>
      </c>
    </row>
    <row r="225" spans="1:19" x14ac:dyDescent="0.3">
      <c r="A225" t="s">
        <v>124</v>
      </c>
      <c r="B225" t="s">
        <v>28</v>
      </c>
      <c r="C225" s="5">
        <f>VLOOKUP(A225,Dim!A:B,2,0)</f>
        <v>4.82</v>
      </c>
      <c r="D225" s="1">
        <v>-0.22359999999999999</v>
      </c>
      <c r="E225" s="1">
        <v>0</v>
      </c>
      <c r="F225">
        <v>0.25</v>
      </c>
      <c r="G225" s="2">
        <v>25955300</v>
      </c>
      <c r="H225" s="2">
        <v>1488</v>
      </c>
      <c r="I225">
        <v>1</v>
      </c>
      <c r="J225">
        <v>540.6</v>
      </c>
      <c r="K225">
        <v>1.1599999999999999</v>
      </c>
      <c r="L225" s="1">
        <v>2.0999999999999999E-3</v>
      </c>
      <c r="M225" s="1">
        <v>1</v>
      </c>
      <c r="N225" s="4">
        <f>E225/12</f>
        <v>0</v>
      </c>
      <c r="O225" s="5">
        <f>N225*C225</f>
        <v>0</v>
      </c>
      <c r="P225" t="e">
        <f>ROUNDUP((C225/O225),0)+1</f>
        <v>#DIV/0!</v>
      </c>
      <c r="Q225" s="6" t="e">
        <f>P225*C225</f>
        <v>#DIV/0!</v>
      </c>
      <c r="R225" s="6" t="e">
        <f>P225*O225</f>
        <v>#DIV/0!</v>
      </c>
      <c r="S225" t="str">
        <f>IF(D225&gt;E225,"Bom",IF(D225=E225,"netro","Alerta"))</f>
        <v>Alerta</v>
      </c>
    </row>
    <row r="226" spans="1:19" x14ac:dyDescent="0.3">
      <c r="A226" t="s">
        <v>249</v>
      </c>
      <c r="B226" t="s">
        <v>14</v>
      </c>
      <c r="C226" s="5">
        <f>VLOOKUP(A226,Dim!A:B,2,0)</f>
        <v>47.64</v>
      </c>
      <c r="D226" s="1">
        <v>0.12759999999999999</v>
      </c>
      <c r="E226" s="1">
        <v>0.20369999999999999</v>
      </c>
      <c r="F226">
        <v>0.52</v>
      </c>
      <c r="G226" s="2">
        <v>45659300</v>
      </c>
      <c r="H226" s="2">
        <v>132914</v>
      </c>
      <c r="I226">
        <v>0</v>
      </c>
      <c r="J226">
        <v>0</v>
      </c>
      <c r="K226">
        <v>0</v>
      </c>
      <c r="L226" s="1">
        <v>0</v>
      </c>
      <c r="M226" s="1">
        <v>0</v>
      </c>
      <c r="N226" s="4">
        <f>E226/12</f>
        <v>1.6975000000000001E-2</v>
      </c>
      <c r="O226" s="5">
        <f>N226*C226</f>
        <v>0.80868899999999999</v>
      </c>
      <c r="P226">
        <f>ROUNDUP((C226/O226),0)+1</f>
        <v>60</v>
      </c>
      <c r="Q226" s="6">
        <f>P226*C226</f>
        <v>2858.4</v>
      </c>
      <c r="R226" s="6">
        <f>P226*O226</f>
        <v>48.521340000000002</v>
      </c>
      <c r="S226" t="str">
        <f>IF(D226&gt;E226,"Bom",IF(D226=E226,"netro","Alerta"))</f>
        <v>Alerta</v>
      </c>
    </row>
    <row r="227" spans="1:19" x14ac:dyDescent="0.3">
      <c r="A227" t="s">
        <v>450</v>
      </c>
      <c r="B227" t="s">
        <v>19</v>
      </c>
      <c r="C227" s="5">
        <f>VLOOKUP(A227,Dim!A:B,2,0)</f>
        <v>4.79</v>
      </c>
      <c r="D227" s="1">
        <v>5.7799999999999997E-2</v>
      </c>
      <c r="E227" s="1">
        <v>4.4200000000000003E-2</v>
      </c>
      <c r="F227">
        <v>0.61</v>
      </c>
      <c r="G227" s="2">
        <v>442324000</v>
      </c>
      <c r="H227" s="2">
        <v>476777</v>
      </c>
      <c r="I227">
        <v>2</v>
      </c>
      <c r="J227" s="3">
        <v>2518.56</v>
      </c>
      <c r="K227">
        <v>240.13</v>
      </c>
      <c r="L227" s="1">
        <v>9.5299999999999996E-2</v>
      </c>
      <c r="M227" s="1">
        <v>0.39190000000000003</v>
      </c>
      <c r="N227" s="4">
        <f>E227/12</f>
        <v>3.6833333333333336E-3</v>
      </c>
      <c r="O227" s="5">
        <f>N227*C227</f>
        <v>1.7643166666666668E-2</v>
      </c>
      <c r="P227">
        <f>ROUNDUP((C227/O227),0)+1</f>
        <v>273</v>
      </c>
      <c r="Q227" s="6">
        <f>P227*C227</f>
        <v>1307.67</v>
      </c>
      <c r="R227" s="6">
        <f>P227*O227</f>
        <v>4.8165845000000003</v>
      </c>
      <c r="S227" t="str">
        <f>IF(D227&gt;E227,"Bom",IF(D227=E227,"netro","Alerta"))</f>
        <v>Bom</v>
      </c>
    </row>
    <row r="228" spans="1:19" x14ac:dyDescent="0.3">
      <c r="A228" t="s">
        <v>251</v>
      </c>
      <c r="B228" t="s">
        <v>14</v>
      </c>
      <c r="C228" s="5">
        <f>VLOOKUP(A228,Dim!A:B,2,0)</f>
        <v>89.5</v>
      </c>
      <c r="D228" s="1">
        <v>0.1183</v>
      </c>
      <c r="E228" s="1">
        <v>0.15049999999999999</v>
      </c>
      <c r="F228">
        <v>0.89</v>
      </c>
      <c r="G228" s="2">
        <v>345234000</v>
      </c>
      <c r="H228" s="2">
        <v>660156</v>
      </c>
      <c r="I228">
        <v>0</v>
      </c>
      <c r="J228">
        <v>0</v>
      </c>
      <c r="K228">
        <v>0</v>
      </c>
      <c r="L228" s="1">
        <v>0</v>
      </c>
      <c r="M228" s="1">
        <v>0</v>
      </c>
      <c r="N228" s="4">
        <f>E228/12</f>
        <v>1.2541666666666666E-2</v>
      </c>
      <c r="O228" s="5">
        <f>N228*C228</f>
        <v>1.1224791666666667</v>
      </c>
      <c r="P228">
        <f>ROUNDUP((C228/O228),0)+1</f>
        <v>81</v>
      </c>
      <c r="Q228" s="6">
        <f>P228*C228</f>
        <v>7249.5</v>
      </c>
      <c r="R228" s="6">
        <f>P228*O228</f>
        <v>90.920812499999997</v>
      </c>
      <c r="S228" t="str">
        <f>IF(D228&gt;E228,"Bom",IF(D228=E228,"netro","Alerta"))</f>
        <v>Alerta</v>
      </c>
    </row>
    <row r="229" spans="1:19" x14ac:dyDescent="0.3">
      <c r="A229" t="s">
        <v>234</v>
      </c>
      <c r="B229" t="s">
        <v>19</v>
      </c>
      <c r="C229" s="5">
        <f>VLOOKUP(A229,Dim!A:B,2,0)</f>
        <v>4.2</v>
      </c>
      <c r="D229" s="1">
        <v>-2.3999999999999998E-3</v>
      </c>
      <c r="E229" s="1">
        <v>0</v>
      </c>
      <c r="F229">
        <v>0.6</v>
      </c>
      <c r="G229" s="2">
        <v>6373180</v>
      </c>
      <c r="H229">
        <v>586</v>
      </c>
      <c r="I229">
        <v>0</v>
      </c>
      <c r="J229">
        <v>0</v>
      </c>
      <c r="K229">
        <v>0</v>
      </c>
      <c r="L229" s="1">
        <v>0</v>
      </c>
      <c r="M229" s="1">
        <v>0</v>
      </c>
      <c r="N229" s="4">
        <f>E229/12</f>
        <v>0</v>
      </c>
      <c r="O229" s="5">
        <f>N229*C229</f>
        <v>0</v>
      </c>
      <c r="P229" t="e">
        <f>ROUNDUP((C229/O229),0)+1</f>
        <v>#DIV/0!</v>
      </c>
      <c r="Q229" s="6" t="e">
        <f>P229*C229</f>
        <v>#DIV/0!</v>
      </c>
      <c r="R229" s="6" t="e">
        <f>P229*O229</f>
        <v>#DIV/0!</v>
      </c>
      <c r="S229" t="str">
        <f>IF(D229&gt;E229,"Bom",IF(D229=E229,"netro","Alerta"))</f>
        <v>Alerta</v>
      </c>
    </row>
    <row r="230" spans="1:19" x14ac:dyDescent="0.3">
      <c r="A230" t="s">
        <v>461</v>
      </c>
      <c r="B230" t="s">
        <v>47</v>
      </c>
      <c r="C230" s="5">
        <f>VLOOKUP(A230,Dim!A:B,2,0)</f>
        <v>3.95</v>
      </c>
      <c r="D230" s="1">
        <v>-4.8800000000000003E-2</v>
      </c>
      <c r="E230" s="1">
        <v>0</v>
      </c>
      <c r="F230">
        <v>2.76</v>
      </c>
      <c r="G230" s="2">
        <v>31332400</v>
      </c>
      <c r="H230" s="2">
        <v>26919</v>
      </c>
      <c r="I230">
        <v>0</v>
      </c>
      <c r="J230">
        <v>0</v>
      </c>
      <c r="K230">
        <v>0</v>
      </c>
      <c r="L230" s="1">
        <v>0</v>
      </c>
      <c r="M230" s="1">
        <v>0</v>
      </c>
      <c r="N230" s="4">
        <f>E230/12</f>
        <v>0</v>
      </c>
      <c r="O230" s="5">
        <f>N230*C230</f>
        <v>0</v>
      </c>
      <c r="P230" t="e">
        <f>ROUNDUP((C230/O230),0)+1</f>
        <v>#DIV/0!</v>
      </c>
      <c r="Q230" s="6" t="e">
        <f>P230*C230</f>
        <v>#DIV/0!</v>
      </c>
      <c r="R230" s="6" t="e">
        <f>P230*O230</f>
        <v>#DIV/0!</v>
      </c>
      <c r="S230" t="str">
        <f>IF(D230&gt;E230,"Bom",IF(D230=E230,"netro","Alerta"))</f>
        <v>Alerta</v>
      </c>
    </row>
    <row r="231" spans="1:19" x14ac:dyDescent="0.3">
      <c r="A231" t="s">
        <v>247</v>
      </c>
      <c r="B231" t="s">
        <v>19</v>
      </c>
      <c r="C231" s="5">
        <f>VLOOKUP(A231,Dim!A:B,2,0)</f>
        <v>3.94</v>
      </c>
      <c r="D231" s="1">
        <v>4.0000000000000002E-4</v>
      </c>
      <c r="E231" s="1">
        <v>1.2200000000000001E-2</v>
      </c>
      <c r="F231">
        <v>0.64</v>
      </c>
      <c r="G231" s="2">
        <v>11023900</v>
      </c>
      <c r="H231" s="2">
        <v>19954</v>
      </c>
      <c r="I231">
        <v>0</v>
      </c>
      <c r="J231">
        <v>0</v>
      </c>
      <c r="K231">
        <v>0</v>
      </c>
      <c r="L231" s="1">
        <v>0</v>
      </c>
      <c r="M231" s="1">
        <v>0</v>
      </c>
      <c r="N231" s="4">
        <f>E231/12</f>
        <v>1.0166666666666668E-3</v>
      </c>
      <c r="O231" s="5">
        <f>N231*C231</f>
        <v>4.0056666666666669E-3</v>
      </c>
      <c r="P231">
        <f>ROUNDUP((C231/O231),0)+1</f>
        <v>985</v>
      </c>
      <c r="Q231" s="6">
        <f>P231*C231</f>
        <v>3880.9</v>
      </c>
      <c r="R231" s="6">
        <f>P231*O231</f>
        <v>3.945581666666667</v>
      </c>
      <c r="S231" t="str">
        <f>IF(D231&gt;E231,"Bom",IF(D231=E231,"netro","Alerta"))</f>
        <v>Alerta</v>
      </c>
    </row>
    <row r="232" spans="1:19" x14ac:dyDescent="0.3">
      <c r="A232" t="s">
        <v>134</v>
      </c>
      <c r="B232" t="s">
        <v>14</v>
      </c>
      <c r="C232" s="5">
        <f>VLOOKUP(A232,Dim!A:B,2,0)</f>
        <v>3.91</v>
      </c>
      <c r="D232" s="1">
        <v>7.2400000000000006E-2</v>
      </c>
      <c r="E232" s="1">
        <v>2.5399999999999999E-2</v>
      </c>
      <c r="F232">
        <v>0.39</v>
      </c>
      <c r="G232" s="2">
        <v>66864700</v>
      </c>
      <c r="H232" s="2">
        <v>153219</v>
      </c>
      <c r="I232">
        <v>4</v>
      </c>
      <c r="J232" s="3">
        <v>2709.81</v>
      </c>
      <c r="K232">
        <v>504.29</v>
      </c>
      <c r="L232" s="1">
        <v>0.18609999999999999</v>
      </c>
      <c r="M232" s="1">
        <v>8.5400000000000004E-2</v>
      </c>
      <c r="N232" s="4">
        <f>E232/12</f>
        <v>2.1166666666666664E-3</v>
      </c>
      <c r="O232" s="5">
        <f>N232*C232</f>
        <v>8.276166666666666E-3</v>
      </c>
      <c r="P232">
        <f>ROUNDUP((C232/O232),0)+1</f>
        <v>474</v>
      </c>
      <c r="Q232" s="6">
        <f>P232*C232</f>
        <v>1853.3400000000001</v>
      </c>
      <c r="R232" s="6">
        <f>P232*O232</f>
        <v>3.9229029999999998</v>
      </c>
      <c r="S232" t="str">
        <f>IF(D232&gt;E232,"Bom",IF(D232=E232,"netro","Alerta"))</f>
        <v>Bom</v>
      </c>
    </row>
    <row r="233" spans="1:19" x14ac:dyDescent="0.3">
      <c r="A233" t="s">
        <v>256</v>
      </c>
      <c r="B233" t="s">
        <v>47</v>
      </c>
      <c r="C233" s="5">
        <f>VLOOKUP(A233,Dim!A:B,2,0)</f>
        <v>74.09</v>
      </c>
      <c r="D233" s="1">
        <v>0.126</v>
      </c>
      <c r="E233" s="1">
        <v>0.1229</v>
      </c>
      <c r="F233">
        <v>0.74</v>
      </c>
      <c r="G233" s="2">
        <v>334302000</v>
      </c>
      <c r="H233" s="2">
        <v>133954</v>
      </c>
      <c r="I233">
        <v>5</v>
      </c>
      <c r="J233" s="3">
        <v>2777.94</v>
      </c>
      <c r="K233">
        <v>375.13</v>
      </c>
      <c r="L233" s="1">
        <v>0.13500000000000001</v>
      </c>
      <c r="M233" s="1">
        <v>8.3999999999999995E-3</v>
      </c>
      <c r="N233" s="4">
        <f>E233/12</f>
        <v>1.0241666666666666E-2</v>
      </c>
      <c r="O233" s="5">
        <f>N233*C233</f>
        <v>0.7588050833333333</v>
      </c>
      <c r="P233">
        <f>ROUNDUP((C233/O233),0)+1</f>
        <v>99</v>
      </c>
      <c r="Q233" s="6">
        <f>P233*C233</f>
        <v>7334.9100000000008</v>
      </c>
      <c r="R233" s="6">
        <f>P233*O233</f>
        <v>75.121703249999996</v>
      </c>
      <c r="S233" t="str">
        <f>IF(D233&gt;E233,"Bom",IF(D233=E233,"netro","Alerta"))</f>
        <v>Bom</v>
      </c>
    </row>
    <row r="234" spans="1:19" x14ac:dyDescent="0.3">
      <c r="A234" t="s">
        <v>257</v>
      </c>
      <c r="B234" t="s">
        <v>37</v>
      </c>
      <c r="C234" s="5">
        <f>VLOOKUP(A234,Dim!A:B,2,0)</f>
        <v>74.66</v>
      </c>
      <c r="D234" s="1">
        <v>9.9900000000000003E-2</v>
      </c>
      <c r="E234" s="1">
        <v>9.8199999999999996E-2</v>
      </c>
      <c r="F234">
        <v>0.63</v>
      </c>
      <c r="G234" s="2">
        <v>84418500</v>
      </c>
      <c r="H234" s="2">
        <v>50991</v>
      </c>
      <c r="I234">
        <v>5</v>
      </c>
      <c r="J234" s="3">
        <v>3206.92</v>
      </c>
      <c r="K234">
        <v>447.58</v>
      </c>
      <c r="L234" s="1">
        <v>0.1396</v>
      </c>
      <c r="M234" s="1">
        <v>1.8700000000000001E-2</v>
      </c>
      <c r="N234" s="4">
        <f>E234/12</f>
        <v>8.1833333333333324E-3</v>
      </c>
      <c r="O234" s="5">
        <f>N234*C234</f>
        <v>0.61096766666666658</v>
      </c>
      <c r="P234">
        <f>ROUNDUP((C234/O234),0)+1</f>
        <v>124</v>
      </c>
      <c r="Q234" s="6">
        <f>P234*C234</f>
        <v>9257.84</v>
      </c>
      <c r="R234" s="6">
        <f>P234*O234</f>
        <v>75.759990666666653</v>
      </c>
      <c r="S234" t="str">
        <f>IF(D234&gt;E234,"Bom",IF(D234=E234,"netro","Alerta"))</f>
        <v>Bom</v>
      </c>
    </row>
    <row r="235" spans="1:19" x14ac:dyDescent="0.3">
      <c r="A235" t="s">
        <v>258</v>
      </c>
      <c r="B235" t="s">
        <v>14</v>
      </c>
      <c r="C235" s="5">
        <f>VLOOKUP(A235,Dim!A:B,2,0)</f>
        <v>57.8</v>
      </c>
      <c r="D235" s="1">
        <v>0.1673</v>
      </c>
      <c r="E235" s="1">
        <v>0.16139999999999999</v>
      </c>
      <c r="F235">
        <v>0.73</v>
      </c>
      <c r="G235" s="2">
        <v>2175730000</v>
      </c>
      <c r="H235" s="2">
        <v>4024250</v>
      </c>
      <c r="I235">
        <v>0</v>
      </c>
      <c r="J235">
        <v>0</v>
      </c>
      <c r="K235">
        <v>0</v>
      </c>
      <c r="L235" s="1">
        <v>0</v>
      </c>
      <c r="M235" s="1">
        <v>0</v>
      </c>
      <c r="N235" s="4">
        <f>E235/12</f>
        <v>1.3449999999999998E-2</v>
      </c>
      <c r="O235" s="5">
        <f>N235*C235</f>
        <v>0.77740999999999982</v>
      </c>
      <c r="P235">
        <f>ROUNDUP((C235/O235),0)+1</f>
        <v>76</v>
      </c>
      <c r="Q235" s="6">
        <f>P235*C235</f>
        <v>4392.8</v>
      </c>
      <c r="R235" s="6">
        <f>P235*O235</f>
        <v>59.083159999999985</v>
      </c>
      <c r="S235" t="str">
        <f>IF(D235&gt;E235,"Bom",IF(D235=E235,"netro","Alerta"))</f>
        <v>Bom</v>
      </c>
    </row>
    <row r="236" spans="1:19" x14ac:dyDescent="0.3">
      <c r="A236" t="s">
        <v>259</v>
      </c>
      <c r="B236" t="s">
        <v>14</v>
      </c>
      <c r="C236" s="5">
        <f>VLOOKUP(A236,Dim!A:B,2,0)</f>
        <v>69.13</v>
      </c>
      <c r="D236" s="1">
        <v>0.14990000000000001</v>
      </c>
      <c r="E236" s="1">
        <v>0.1426</v>
      </c>
      <c r="F236">
        <v>0.83</v>
      </c>
      <c r="G236" s="2">
        <v>132730000</v>
      </c>
      <c r="H236" s="2">
        <v>74613</v>
      </c>
      <c r="I236">
        <v>1</v>
      </c>
      <c r="J236">
        <v>45.73</v>
      </c>
      <c r="K236">
        <v>0</v>
      </c>
      <c r="L236" s="1">
        <v>0</v>
      </c>
      <c r="M236" s="1">
        <v>0</v>
      </c>
      <c r="N236" s="4">
        <f>E236/12</f>
        <v>1.1883333333333334E-2</v>
      </c>
      <c r="O236" s="5">
        <f>N236*C236</f>
        <v>0.8214948333333334</v>
      </c>
      <c r="P236">
        <f>ROUNDUP((C236/O236),0)+1</f>
        <v>86</v>
      </c>
      <c r="Q236" s="6">
        <f>P236*C236</f>
        <v>5945.1799999999994</v>
      </c>
      <c r="R236" s="6">
        <f>P236*O236</f>
        <v>70.648555666666667</v>
      </c>
      <c r="S236" t="str">
        <f>IF(D236&gt;E236,"Bom",IF(D236=E236,"netro","Alerta"))</f>
        <v>Bom</v>
      </c>
    </row>
    <row r="237" spans="1:19" x14ac:dyDescent="0.3">
      <c r="A237" t="s">
        <v>260</v>
      </c>
      <c r="B237" t="s">
        <v>14</v>
      </c>
      <c r="C237" s="5">
        <f>VLOOKUP(A237,Dim!A:B,2,0)</f>
        <v>50.71</v>
      </c>
      <c r="D237" s="1">
        <v>0.18490000000000001</v>
      </c>
      <c r="E237" s="1">
        <v>0.2427</v>
      </c>
      <c r="F237">
        <v>0.3</v>
      </c>
      <c r="G237" s="2">
        <v>9515730</v>
      </c>
      <c r="H237" s="2">
        <v>5791</v>
      </c>
      <c r="I237">
        <v>0</v>
      </c>
      <c r="J237">
        <v>0</v>
      </c>
      <c r="K237">
        <v>0</v>
      </c>
      <c r="L237" s="1">
        <v>0</v>
      </c>
      <c r="M237" s="1">
        <v>0</v>
      </c>
      <c r="N237" s="4">
        <f>E237/12</f>
        <v>2.0225E-2</v>
      </c>
      <c r="O237" s="5">
        <f>N237*C237</f>
        <v>1.0256097500000001</v>
      </c>
      <c r="P237">
        <f>ROUNDUP((C237/O237),0)+1</f>
        <v>51</v>
      </c>
      <c r="Q237" s="6">
        <f>P237*C237</f>
        <v>2586.21</v>
      </c>
      <c r="R237" s="6">
        <f>P237*O237</f>
        <v>52.306097250000008</v>
      </c>
      <c r="S237" t="str">
        <f>IF(D237&gt;E237,"Bom",IF(D237=E237,"netro","Alerta"))</f>
        <v>Alerta</v>
      </c>
    </row>
    <row r="238" spans="1:19" x14ac:dyDescent="0.3">
      <c r="A238" t="s">
        <v>261</v>
      </c>
      <c r="B238" t="s">
        <v>14</v>
      </c>
      <c r="C238" s="5">
        <f>VLOOKUP(A238,Dim!A:B,2,0)</f>
        <v>64.73</v>
      </c>
      <c r="D238" s="1">
        <v>-8.0000000000000002E-3</v>
      </c>
      <c r="E238" s="1">
        <v>0.1341</v>
      </c>
      <c r="F238">
        <v>0.95</v>
      </c>
      <c r="G238" s="2">
        <v>48427800</v>
      </c>
      <c r="H238" s="2">
        <v>75860</v>
      </c>
      <c r="I238">
        <v>0</v>
      </c>
      <c r="J238">
        <v>0</v>
      </c>
      <c r="K238">
        <v>0</v>
      </c>
      <c r="L238" s="1">
        <v>0</v>
      </c>
      <c r="M238" s="1">
        <v>0</v>
      </c>
      <c r="N238" s="4">
        <f>E238/12</f>
        <v>1.1174999999999999E-2</v>
      </c>
      <c r="O238" s="5">
        <f>N238*C238</f>
        <v>0.72335775000000002</v>
      </c>
      <c r="P238">
        <f>ROUNDUP((C238/O238),0)+1</f>
        <v>91</v>
      </c>
      <c r="Q238" s="6">
        <f>P238*C238</f>
        <v>5890.43</v>
      </c>
      <c r="R238" s="6">
        <f>P238*O238</f>
        <v>65.825555250000008</v>
      </c>
      <c r="S238" t="str">
        <f>IF(D238&gt;E238,"Bom",IF(D238=E238,"netro","Alerta"))</f>
        <v>Alerta</v>
      </c>
    </row>
    <row r="239" spans="1:19" x14ac:dyDescent="0.3">
      <c r="A239" t="s">
        <v>262</v>
      </c>
      <c r="B239" t="s">
        <v>14</v>
      </c>
      <c r="C239" s="5">
        <f>VLOOKUP(A239,Dim!A:B,2,0)</f>
        <v>68.430000000000007</v>
      </c>
      <c r="D239" s="1">
        <v>0.1069</v>
      </c>
      <c r="E239" s="1">
        <v>0.10730000000000001</v>
      </c>
      <c r="F239">
        <v>0.88</v>
      </c>
      <c r="G239" s="2">
        <v>61620800</v>
      </c>
      <c r="H239" s="2">
        <v>129889</v>
      </c>
      <c r="I239">
        <v>0</v>
      </c>
      <c r="J239">
        <v>0</v>
      </c>
      <c r="K239">
        <v>0</v>
      </c>
      <c r="L239" s="1">
        <v>0</v>
      </c>
      <c r="M239" s="1">
        <v>0</v>
      </c>
      <c r="N239" s="4">
        <f>E239/12</f>
        <v>8.9416666666666672E-3</v>
      </c>
      <c r="O239" s="5">
        <f>N239*C239</f>
        <v>0.61187825000000007</v>
      </c>
      <c r="P239">
        <f>ROUNDUP((C239/O239),0)+1</f>
        <v>113</v>
      </c>
      <c r="Q239" s="6">
        <f>P239*C239</f>
        <v>7732.5900000000011</v>
      </c>
      <c r="R239" s="6">
        <f>P239*O239</f>
        <v>69.14224225000001</v>
      </c>
      <c r="S239" t="str">
        <f>IF(D239&gt;E239,"Bom",IF(D239=E239,"netro","Alerta"))</f>
        <v>Alerta</v>
      </c>
    </row>
    <row r="240" spans="1:19" x14ac:dyDescent="0.3">
      <c r="A240" t="s">
        <v>263</v>
      </c>
      <c r="B240" t="s">
        <v>14</v>
      </c>
      <c r="C240" s="5">
        <f>VLOOKUP(A240,Dim!A:B,2,0)</f>
        <v>78.489999999999995</v>
      </c>
      <c r="D240" s="1">
        <v>0.1179</v>
      </c>
      <c r="E240" s="1">
        <v>0.11990000000000001</v>
      </c>
      <c r="F240">
        <v>0.83</v>
      </c>
      <c r="G240" s="2">
        <v>490562000</v>
      </c>
      <c r="H240" s="2">
        <v>925454</v>
      </c>
      <c r="I240">
        <v>0</v>
      </c>
      <c r="J240">
        <v>0</v>
      </c>
      <c r="K240">
        <v>0</v>
      </c>
      <c r="L240" s="1">
        <v>0</v>
      </c>
      <c r="M240" s="1">
        <v>0</v>
      </c>
      <c r="N240" s="4">
        <f>E240/12</f>
        <v>9.9916666666666678E-3</v>
      </c>
      <c r="O240" s="5">
        <f>N240*C240</f>
        <v>0.78424591666666665</v>
      </c>
      <c r="P240">
        <f>ROUNDUP((C240/O240),0)+1</f>
        <v>102</v>
      </c>
      <c r="Q240" s="6">
        <f>P240*C240</f>
        <v>8005.98</v>
      </c>
      <c r="R240" s="6">
        <f>P240*O240</f>
        <v>79.993083499999997</v>
      </c>
      <c r="S240" t="str">
        <f>IF(D240&gt;E240,"Bom",IF(D240=E240,"netro","Alerta"))</f>
        <v>Alerta</v>
      </c>
    </row>
    <row r="241" spans="1:19" x14ac:dyDescent="0.3">
      <c r="A241" t="s">
        <v>264</v>
      </c>
      <c r="B241" t="s">
        <v>25</v>
      </c>
      <c r="C241" s="5">
        <f>VLOOKUP(A241,Dim!A:B,2,0)</f>
        <v>99.8</v>
      </c>
      <c r="D241" s="1">
        <v>7.6200000000000004E-2</v>
      </c>
      <c r="E241" s="1">
        <v>7.8100000000000003E-2</v>
      </c>
      <c r="F241">
        <v>0.88</v>
      </c>
      <c r="G241" s="2">
        <v>348236000</v>
      </c>
      <c r="H241" s="2">
        <v>7031</v>
      </c>
      <c r="I241">
        <v>16</v>
      </c>
      <c r="J241" s="3">
        <v>3403.34</v>
      </c>
      <c r="K241">
        <v>321.70999999999998</v>
      </c>
      <c r="L241" s="1">
        <v>9.4500000000000001E-2</v>
      </c>
      <c r="M241" s="1">
        <v>1.24E-2</v>
      </c>
      <c r="N241" s="4">
        <f>E241/12</f>
        <v>6.5083333333333339E-3</v>
      </c>
      <c r="O241" s="5">
        <f>N241*C241</f>
        <v>0.64953166666666673</v>
      </c>
      <c r="P241">
        <f>ROUNDUP((C241/O241),0)+1</f>
        <v>155</v>
      </c>
      <c r="Q241" s="6">
        <f>P241*C241</f>
        <v>15469</v>
      </c>
      <c r="R241" s="6">
        <f>P241*O241</f>
        <v>100.67740833333335</v>
      </c>
      <c r="S241" t="str">
        <f>IF(D241&gt;E241,"Bom",IF(D241=E241,"netro","Alerta"))</f>
        <v>Alerta</v>
      </c>
    </row>
    <row r="242" spans="1:19" x14ac:dyDescent="0.3">
      <c r="A242" t="s">
        <v>265</v>
      </c>
      <c r="B242" t="s">
        <v>23</v>
      </c>
      <c r="C242" s="5">
        <f>VLOOKUP(A242,Dim!A:B,2,0)</f>
        <v>82.01</v>
      </c>
      <c r="D242" s="1">
        <v>9.0200000000000002E-2</v>
      </c>
      <c r="E242" s="1">
        <v>0</v>
      </c>
      <c r="F242">
        <v>1.04</v>
      </c>
      <c r="G242" s="2">
        <v>104897000</v>
      </c>
      <c r="H242">
        <v>0</v>
      </c>
      <c r="I242">
        <v>0</v>
      </c>
      <c r="J242">
        <v>0</v>
      </c>
      <c r="K242">
        <v>0</v>
      </c>
      <c r="L242" s="1">
        <v>0</v>
      </c>
      <c r="M242" s="1">
        <v>0</v>
      </c>
      <c r="N242" s="4">
        <f>E242/12</f>
        <v>0</v>
      </c>
      <c r="O242" s="5">
        <f>N242*C242</f>
        <v>0</v>
      </c>
      <c r="P242" t="e">
        <f>ROUNDUP((C242/O242),0)+1</f>
        <v>#DIV/0!</v>
      </c>
      <c r="Q242" s="6" t="e">
        <f>P242*C242</f>
        <v>#DIV/0!</v>
      </c>
      <c r="R242" s="6" t="e">
        <f>P242*O242</f>
        <v>#DIV/0!</v>
      </c>
      <c r="S242" t="str">
        <f>IF(D242&gt;E242,"Bom",IF(D242=E242,"netro","Alerta"))</f>
        <v>Bom</v>
      </c>
    </row>
    <row r="243" spans="1:19" x14ac:dyDescent="0.3">
      <c r="A243" t="s">
        <v>266</v>
      </c>
      <c r="B243" t="s">
        <v>16</v>
      </c>
      <c r="C243" s="5">
        <f>VLOOKUP(A243,Dim!A:B,2,0)</f>
        <v>180</v>
      </c>
      <c r="D243" s="1">
        <v>2.8299999999999999E-2</v>
      </c>
      <c r="E243" s="1">
        <v>2.7E-2</v>
      </c>
      <c r="F243">
        <v>0.95</v>
      </c>
      <c r="G243" s="2">
        <v>300331000</v>
      </c>
      <c r="H243" s="2">
        <v>520816</v>
      </c>
      <c r="I243">
        <v>0</v>
      </c>
      <c r="J243">
        <v>0</v>
      </c>
      <c r="K243">
        <v>0</v>
      </c>
      <c r="L243" s="1">
        <v>0</v>
      </c>
      <c r="M243" s="1">
        <v>0</v>
      </c>
      <c r="N243" s="4">
        <f>E243/12</f>
        <v>2.2499999999999998E-3</v>
      </c>
      <c r="O243" s="5">
        <f>N243*C243</f>
        <v>0.40499999999999997</v>
      </c>
      <c r="P243">
        <f>ROUNDUP((C243/O243),0)+1</f>
        <v>446</v>
      </c>
      <c r="Q243" s="6">
        <f>P243*C243</f>
        <v>80280</v>
      </c>
      <c r="R243" s="6">
        <f>P243*O243</f>
        <v>180.63</v>
      </c>
      <c r="S243" t="str">
        <f>IF(D243&gt;E243,"Bom",IF(D243=E243,"netro","Alerta"))</f>
        <v>Bom</v>
      </c>
    </row>
    <row r="244" spans="1:19" x14ac:dyDescent="0.3">
      <c r="A244" t="s">
        <v>267</v>
      </c>
      <c r="B244" t="s">
        <v>16</v>
      </c>
      <c r="C244" s="5">
        <f>VLOOKUP(A244,Dim!A:B,2,0)</f>
        <v>150</v>
      </c>
      <c r="D244" s="1">
        <v>4.7300000000000002E-2</v>
      </c>
      <c r="E244" s="1">
        <v>5.0299999999999997E-2</v>
      </c>
      <c r="F244">
        <v>0.95</v>
      </c>
      <c r="G244" s="2">
        <v>197658000</v>
      </c>
      <c r="H244" s="2">
        <v>6012730</v>
      </c>
      <c r="I244">
        <v>0</v>
      </c>
      <c r="J244">
        <v>0</v>
      </c>
      <c r="K244">
        <v>0</v>
      </c>
      <c r="L244" s="1">
        <v>0</v>
      </c>
      <c r="M244" s="1">
        <v>0</v>
      </c>
      <c r="N244" s="4">
        <f>E244/12</f>
        <v>4.1916666666666665E-3</v>
      </c>
      <c r="O244" s="5">
        <f>N244*C244</f>
        <v>0.62874999999999992</v>
      </c>
      <c r="P244">
        <f>ROUNDUP((C244/O244),0)+1</f>
        <v>240</v>
      </c>
      <c r="Q244" s="6">
        <f>P244*C244</f>
        <v>36000</v>
      </c>
      <c r="R244" s="6">
        <f>P244*O244</f>
        <v>150.89999999999998</v>
      </c>
      <c r="S244" t="str">
        <f>IF(D244&gt;E244,"Bom",IF(D244=E244,"netro","Alerta"))</f>
        <v>Alerta</v>
      </c>
    </row>
    <row r="245" spans="1:19" x14ac:dyDescent="0.3">
      <c r="A245" t="s">
        <v>268</v>
      </c>
      <c r="B245" t="s">
        <v>19</v>
      </c>
      <c r="C245" s="5">
        <f>VLOOKUP(A245,Dim!A:B,2,0)</f>
        <v>69.5</v>
      </c>
      <c r="D245" s="1">
        <v>0.1193</v>
      </c>
      <c r="E245" s="1">
        <v>8.6400000000000005E-2</v>
      </c>
      <c r="F245">
        <v>0.65</v>
      </c>
      <c r="G245" s="2">
        <v>104292000</v>
      </c>
      <c r="H245" s="2">
        <v>42112</v>
      </c>
      <c r="I245">
        <v>233</v>
      </c>
      <c r="J245" s="3">
        <v>7143.03</v>
      </c>
      <c r="K245" s="3">
        <v>1034.4100000000001</v>
      </c>
      <c r="L245" s="1">
        <v>0.14480000000000001</v>
      </c>
      <c r="M245" s="1">
        <v>0</v>
      </c>
      <c r="N245" s="4">
        <f>E245/12</f>
        <v>7.2000000000000007E-3</v>
      </c>
      <c r="O245" s="5">
        <f>N245*C245</f>
        <v>0.50040000000000007</v>
      </c>
      <c r="P245">
        <f>ROUNDUP((C245/O245),0)+1</f>
        <v>140</v>
      </c>
      <c r="Q245" s="6">
        <f>P245*C245</f>
        <v>9730</v>
      </c>
      <c r="R245" s="6">
        <f>P245*O245</f>
        <v>70.056000000000012</v>
      </c>
      <c r="S245" t="str">
        <f>IF(D245&gt;E245,"Bom",IF(D245=E245,"netro","Alerta"))</f>
        <v>Bom</v>
      </c>
    </row>
    <row r="246" spans="1:19" x14ac:dyDescent="0.3">
      <c r="A246" t="s">
        <v>269</v>
      </c>
      <c r="B246" t="s">
        <v>14</v>
      </c>
      <c r="C246" s="5">
        <f>VLOOKUP(A246,Dim!A:B,2,0)</f>
        <v>63.5</v>
      </c>
      <c r="D246" s="1">
        <v>0.19500000000000001</v>
      </c>
      <c r="E246" s="1">
        <v>0.1176</v>
      </c>
      <c r="F246">
        <v>0.66</v>
      </c>
      <c r="G246" s="2">
        <v>135969000</v>
      </c>
      <c r="H246" s="2">
        <v>444650</v>
      </c>
      <c r="I246">
        <v>0</v>
      </c>
      <c r="J246">
        <v>0</v>
      </c>
      <c r="K246">
        <v>0</v>
      </c>
      <c r="L246" s="1">
        <v>0</v>
      </c>
      <c r="M246" s="1">
        <v>0</v>
      </c>
      <c r="N246" s="4">
        <f>E246/12</f>
        <v>9.7999999999999997E-3</v>
      </c>
      <c r="O246" s="5">
        <f>N246*C246</f>
        <v>0.62229999999999996</v>
      </c>
      <c r="P246">
        <f>ROUNDUP((C246/O246),0)+1</f>
        <v>104</v>
      </c>
      <c r="Q246" s="6">
        <f>P246*C246</f>
        <v>6604</v>
      </c>
      <c r="R246" s="6">
        <f>P246*O246</f>
        <v>64.719200000000001</v>
      </c>
      <c r="S246" t="str">
        <f>IF(D246&gt;E246,"Bom",IF(D246=E246,"netro","Alerta"))</f>
        <v>Bom</v>
      </c>
    </row>
    <row r="247" spans="1:19" x14ac:dyDescent="0.3">
      <c r="A247" t="s">
        <v>270</v>
      </c>
      <c r="B247" t="s">
        <v>19</v>
      </c>
      <c r="C247" s="5">
        <f>VLOOKUP(A247,Dim!A:B,2,0)</f>
        <v>78.19</v>
      </c>
      <c r="D247" s="1">
        <v>0.16550000000000001</v>
      </c>
      <c r="E247" s="1">
        <v>0.16520000000000001</v>
      </c>
      <c r="F247">
        <v>0.79</v>
      </c>
      <c r="G247" s="2">
        <v>70687700</v>
      </c>
      <c r="H247" s="2">
        <v>88678</v>
      </c>
      <c r="I247">
        <v>0</v>
      </c>
      <c r="J247">
        <v>0</v>
      </c>
      <c r="K247">
        <v>0</v>
      </c>
      <c r="L247" s="1">
        <v>0</v>
      </c>
      <c r="M247" s="1">
        <v>0</v>
      </c>
      <c r="N247" s="4">
        <f>E247/12</f>
        <v>1.3766666666666668E-2</v>
      </c>
      <c r="O247" s="5">
        <f>N247*C247</f>
        <v>1.0764156666666667</v>
      </c>
      <c r="P247">
        <f>ROUNDUP((C247/O247),0)+1</f>
        <v>74</v>
      </c>
      <c r="Q247" s="6">
        <f>P247*C247</f>
        <v>5786.0599999999995</v>
      </c>
      <c r="R247" s="6">
        <f>P247*O247</f>
        <v>79.654759333333331</v>
      </c>
      <c r="S247" t="str">
        <f>IF(D247&gt;E247,"Bom",IF(D247=E247,"netro","Alerta"))</f>
        <v>Bom</v>
      </c>
    </row>
    <row r="248" spans="1:19" x14ac:dyDescent="0.3">
      <c r="A248" t="s">
        <v>271</v>
      </c>
      <c r="B248" t="s">
        <v>19</v>
      </c>
      <c r="C248" s="5">
        <f>VLOOKUP(A248,Dim!A:B,2,0)</f>
        <v>141.1</v>
      </c>
      <c r="D248" s="1">
        <v>-2.52E-2</v>
      </c>
      <c r="E248" s="1">
        <v>0.1981</v>
      </c>
      <c r="F248">
        <v>2.31</v>
      </c>
      <c r="G248" s="2">
        <v>7760500</v>
      </c>
      <c r="H248" s="2">
        <v>18146</v>
      </c>
      <c r="I248">
        <v>0</v>
      </c>
      <c r="J248">
        <v>0</v>
      </c>
      <c r="K248">
        <v>0</v>
      </c>
      <c r="L248" s="1">
        <v>0</v>
      </c>
      <c r="M248" s="1">
        <v>0</v>
      </c>
      <c r="N248" s="4">
        <f>E248/12</f>
        <v>1.6508333333333333E-2</v>
      </c>
      <c r="O248" s="5">
        <f>N248*C248</f>
        <v>2.3293258333333333</v>
      </c>
      <c r="P248">
        <f>ROUNDUP((C248/O248),0)+1</f>
        <v>62</v>
      </c>
      <c r="Q248" s="6">
        <f>P248*C248</f>
        <v>8748.1999999999989</v>
      </c>
      <c r="R248" s="6">
        <f>P248*O248</f>
        <v>144.41820166666668</v>
      </c>
      <c r="S248" t="str">
        <f>IF(D248&gt;E248,"Bom",IF(D248=E248,"netro","Alerta"))</f>
        <v>Alerta</v>
      </c>
    </row>
    <row r="249" spans="1:19" x14ac:dyDescent="0.3">
      <c r="A249" t="s">
        <v>487</v>
      </c>
      <c r="B249" t="s">
        <v>19</v>
      </c>
      <c r="C249" s="5">
        <f>VLOOKUP(A249,Dim!A:B,2,0)</f>
        <v>3.1</v>
      </c>
      <c r="D249" s="1">
        <v>6.0000000000000001E-3</v>
      </c>
      <c r="E249" s="1">
        <v>4.5499999999999999E-2</v>
      </c>
      <c r="F249">
        <v>0.53</v>
      </c>
      <c r="G249" s="2">
        <v>108659000</v>
      </c>
      <c r="H249" s="2">
        <v>20054</v>
      </c>
      <c r="I249">
        <v>0</v>
      </c>
      <c r="J249">
        <v>0</v>
      </c>
      <c r="K249">
        <v>0</v>
      </c>
      <c r="L249" s="1">
        <v>0</v>
      </c>
      <c r="M249" s="1">
        <v>0</v>
      </c>
      <c r="N249" s="4">
        <f>E249/12</f>
        <v>3.7916666666666667E-3</v>
      </c>
      <c r="O249" s="5">
        <f>N249*C249</f>
        <v>1.1754166666666668E-2</v>
      </c>
      <c r="P249">
        <f>ROUNDUP((C249/O249),0)+1</f>
        <v>265</v>
      </c>
      <c r="Q249" s="6">
        <f>P249*C249</f>
        <v>821.5</v>
      </c>
      <c r="R249" s="6">
        <f>P249*O249</f>
        <v>3.1148541666666669</v>
      </c>
      <c r="S249" t="str">
        <f>IF(D249&gt;E249,"Bom",IF(D249=E249,"netro","Alerta"))</f>
        <v>Alerta</v>
      </c>
    </row>
    <row r="250" spans="1:19" x14ac:dyDescent="0.3">
      <c r="A250" t="s">
        <v>451</v>
      </c>
      <c r="B250" t="s">
        <v>16</v>
      </c>
      <c r="C250" s="5">
        <f>VLOOKUP(A250,Dim!A:B,2,0)</f>
        <v>2.61</v>
      </c>
      <c r="D250" s="1">
        <v>4.1000000000000003E-3</v>
      </c>
      <c r="E250" s="1">
        <v>0</v>
      </c>
      <c r="F250">
        <v>0.24</v>
      </c>
      <c r="G250" s="2">
        <v>10962000</v>
      </c>
      <c r="H250" s="2">
        <v>1236</v>
      </c>
      <c r="I250">
        <v>1</v>
      </c>
      <c r="J250" s="3">
        <v>2290.84</v>
      </c>
      <c r="K250">
        <v>710.94</v>
      </c>
      <c r="L250" s="1">
        <v>0.31030000000000002</v>
      </c>
      <c r="M250" s="1">
        <v>0.28399999999999997</v>
      </c>
      <c r="N250" s="4">
        <f>E250/12</f>
        <v>0</v>
      </c>
      <c r="O250" s="5">
        <f>N250*C250</f>
        <v>0</v>
      </c>
      <c r="P250" t="e">
        <f>ROUNDUP((C250/O250),0)+1</f>
        <v>#DIV/0!</v>
      </c>
      <c r="Q250" s="6" t="e">
        <f>P250*C250</f>
        <v>#DIV/0!</v>
      </c>
      <c r="R250" s="6" t="e">
        <f>P250*O250</f>
        <v>#DIV/0!</v>
      </c>
      <c r="S250" t="str">
        <f>IF(D250&gt;E250,"Bom",IF(D250=E250,"netro","Alerta"))</f>
        <v>Bom</v>
      </c>
    </row>
    <row r="251" spans="1:19" x14ac:dyDescent="0.3">
      <c r="A251" t="s">
        <v>526</v>
      </c>
      <c r="B251" t="s">
        <v>19</v>
      </c>
      <c r="C251" s="5">
        <f>VLOOKUP(A251,Dim!A:B,2,0)</f>
        <v>2.54</v>
      </c>
      <c r="D251" s="1">
        <v>0.10589999999999999</v>
      </c>
      <c r="E251" s="1">
        <v>0.15129999999999999</v>
      </c>
      <c r="F251">
        <v>0.25</v>
      </c>
      <c r="G251" s="2">
        <v>75854800</v>
      </c>
      <c r="H251" s="2">
        <v>109438</v>
      </c>
      <c r="I251">
        <v>0</v>
      </c>
      <c r="J251">
        <v>0</v>
      </c>
      <c r="K251">
        <v>0</v>
      </c>
      <c r="L251" s="1">
        <v>0</v>
      </c>
      <c r="M251" s="1">
        <v>0</v>
      </c>
      <c r="N251" s="4">
        <f>E251/12</f>
        <v>1.2608333333333333E-2</v>
      </c>
      <c r="O251" s="5">
        <f>N251*C251</f>
        <v>3.2025166666666667E-2</v>
      </c>
      <c r="P251">
        <f>ROUNDUP((C251/O251),0)+1</f>
        <v>81</v>
      </c>
      <c r="Q251" s="6">
        <f>P251*C251</f>
        <v>205.74</v>
      </c>
      <c r="R251" s="6">
        <f>P251*O251</f>
        <v>2.5940384999999999</v>
      </c>
      <c r="S251" t="str">
        <f>IF(D251&gt;E251,"Bom",IF(D251=E251,"netro","Alerta"))</f>
        <v>Alerta</v>
      </c>
    </row>
    <row r="252" spans="1:19" x14ac:dyDescent="0.3">
      <c r="A252" t="s">
        <v>275</v>
      </c>
      <c r="B252" t="s">
        <v>19</v>
      </c>
      <c r="C252" s="5">
        <f>VLOOKUP(A252,Dim!A:B,2,0)</f>
        <v>62.15</v>
      </c>
      <c r="D252" s="1">
        <v>9.8199999999999996E-2</v>
      </c>
      <c r="E252" s="1">
        <v>9.1899999999999996E-2</v>
      </c>
      <c r="F252">
        <v>0.61</v>
      </c>
      <c r="G252" s="2">
        <v>1290690000</v>
      </c>
      <c r="H252" s="2">
        <v>2277730</v>
      </c>
      <c r="I252">
        <v>6</v>
      </c>
      <c r="J252" s="3">
        <v>11032.3</v>
      </c>
      <c r="K252" s="3">
        <v>1138.0899999999999</v>
      </c>
      <c r="L252" s="1">
        <v>0.1032</v>
      </c>
      <c r="M252" s="1">
        <v>2.6499999999999999E-2</v>
      </c>
      <c r="N252" s="4">
        <f>E252/12</f>
        <v>7.658333333333333E-3</v>
      </c>
      <c r="O252" s="5">
        <f>N252*C252</f>
        <v>0.47596541666666664</v>
      </c>
      <c r="P252">
        <f>ROUNDUP((C252/O252),0)+1</f>
        <v>132</v>
      </c>
      <c r="Q252" s="6">
        <f>P252*C252</f>
        <v>8203.7999999999993</v>
      </c>
      <c r="R252" s="6">
        <f>P252*O252</f>
        <v>62.827434999999994</v>
      </c>
      <c r="S252" t="str">
        <f>IF(D252&gt;E252,"Bom",IF(D252=E252,"netro","Alerta"))</f>
        <v>Bom</v>
      </c>
    </row>
    <row r="253" spans="1:19" x14ac:dyDescent="0.3">
      <c r="A253" t="s">
        <v>536</v>
      </c>
      <c r="B253" t="s">
        <v>14</v>
      </c>
      <c r="C253" s="5">
        <f>VLOOKUP(A253,Dim!A:B,2,0)</f>
        <v>2.5</v>
      </c>
      <c r="D253" s="1">
        <v>0.3795</v>
      </c>
      <c r="E253" s="1">
        <v>7.4300000000000005E-2</v>
      </c>
      <c r="F253">
        <v>0.43</v>
      </c>
      <c r="G253" s="2">
        <v>6141280</v>
      </c>
      <c r="H253" s="2">
        <v>18283</v>
      </c>
      <c r="I253">
        <v>0</v>
      </c>
      <c r="J253">
        <v>0</v>
      </c>
      <c r="K253">
        <v>0</v>
      </c>
      <c r="L253" s="1">
        <v>0</v>
      </c>
      <c r="M253" s="1">
        <v>0</v>
      </c>
      <c r="N253" s="4">
        <f>E253/12</f>
        <v>6.1916666666666674E-3</v>
      </c>
      <c r="O253" s="5">
        <f>N253*C253</f>
        <v>1.5479166666666669E-2</v>
      </c>
      <c r="P253">
        <f>ROUNDUP((C253/O253),0)+1</f>
        <v>163</v>
      </c>
      <c r="Q253" s="6">
        <f>P253*C253</f>
        <v>407.5</v>
      </c>
      <c r="R253" s="6">
        <f>P253*O253</f>
        <v>2.5231041666666671</v>
      </c>
      <c r="S253" t="str">
        <f>IF(D253&gt;E253,"Bom",IF(D253=E253,"netro","Alerta"))</f>
        <v>Bom</v>
      </c>
    </row>
    <row r="254" spans="1:19" x14ac:dyDescent="0.3">
      <c r="A254" t="s">
        <v>277</v>
      </c>
      <c r="B254" t="s">
        <v>19</v>
      </c>
      <c r="C254" s="5">
        <f>VLOOKUP(A254,Dim!A:B,2,0)</f>
        <v>93</v>
      </c>
      <c r="D254" s="1">
        <v>-7.3000000000000001E-3</v>
      </c>
      <c r="E254" s="1">
        <v>5.6099999999999997E-2</v>
      </c>
      <c r="F254">
        <v>0.95</v>
      </c>
      <c r="G254" s="2">
        <v>62401300</v>
      </c>
      <c r="H254" s="2">
        <v>85468</v>
      </c>
      <c r="I254">
        <v>0</v>
      </c>
      <c r="J254">
        <v>0</v>
      </c>
      <c r="K254">
        <v>0</v>
      </c>
      <c r="L254" s="1">
        <v>0</v>
      </c>
      <c r="M254" s="1">
        <v>0</v>
      </c>
      <c r="N254" s="4">
        <f>E254/12</f>
        <v>4.6749999999999995E-3</v>
      </c>
      <c r="O254" s="5">
        <f>N254*C254</f>
        <v>0.43477499999999997</v>
      </c>
      <c r="P254">
        <f>ROUNDUP((C254/O254),0)+1</f>
        <v>215</v>
      </c>
      <c r="Q254" s="6">
        <f>P254*C254</f>
        <v>19995</v>
      </c>
      <c r="R254" s="6">
        <f>P254*O254</f>
        <v>93.476624999999999</v>
      </c>
      <c r="S254" t="str">
        <f>IF(D254&gt;E254,"Bom",IF(D254=E254,"netro","Alerta"))</f>
        <v>Alerta</v>
      </c>
    </row>
    <row r="255" spans="1:19" x14ac:dyDescent="0.3">
      <c r="A255" t="s">
        <v>278</v>
      </c>
      <c r="B255" t="s">
        <v>37</v>
      </c>
      <c r="C255" s="5">
        <f>VLOOKUP(A255,Dim!A:B,2,0)</f>
        <v>851</v>
      </c>
      <c r="D255" s="1">
        <v>0.1399</v>
      </c>
      <c r="E255" s="1">
        <v>0.23730000000000001</v>
      </c>
      <c r="F255">
        <v>1.45</v>
      </c>
      <c r="G255" s="2">
        <v>125694000</v>
      </c>
      <c r="H255" s="2">
        <v>6590</v>
      </c>
      <c r="I255">
        <v>1</v>
      </c>
      <c r="J255">
        <v>0</v>
      </c>
      <c r="K255">
        <v>0</v>
      </c>
      <c r="L255" s="1">
        <v>0</v>
      </c>
      <c r="M255" s="1">
        <v>0</v>
      </c>
      <c r="N255" s="4">
        <f>E255/12</f>
        <v>1.9775000000000001E-2</v>
      </c>
      <c r="O255" s="5">
        <f>N255*C255</f>
        <v>16.828524999999999</v>
      </c>
      <c r="P255">
        <f>ROUNDUP((C255/O255),0)+1</f>
        <v>52</v>
      </c>
      <c r="Q255" s="6">
        <f>P255*C255</f>
        <v>44252</v>
      </c>
      <c r="R255" s="6">
        <f>P255*O255</f>
        <v>875.08330000000001</v>
      </c>
      <c r="S255" t="str">
        <f>IF(D255&gt;E255,"Bom",IF(D255=E255,"netro","Alerta"))</f>
        <v>Alerta</v>
      </c>
    </row>
    <row r="256" spans="1:19" x14ac:dyDescent="0.3">
      <c r="A256" t="s">
        <v>279</v>
      </c>
      <c r="B256" t="s">
        <v>19</v>
      </c>
      <c r="C256" s="5">
        <f>VLOOKUP(A256,Dim!A:B,2,0)</f>
        <v>1100</v>
      </c>
      <c r="D256" s="1">
        <v>4.9000000000000002E-2</v>
      </c>
      <c r="E256" s="1">
        <v>8.5900000000000004E-2</v>
      </c>
      <c r="F256">
        <v>1.18</v>
      </c>
      <c r="G256" s="2">
        <v>196516000</v>
      </c>
      <c r="H256">
        <v>0</v>
      </c>
      <c r="I256">
        <v>0</v>
      </c>
      <c r="J256">
        <v>0</v>
      </c>
      <c r="K256">
        <v>0</v>
      </c>
      <c r="L256" s="1">
        <v>0</v>
      </c>
      <c r="M256" s="1">
        <v>0</v>
      </c>
      <c r="N256" s="4">
        <f>E256/12</f>
        <v>7.1583333333333334E-3</v>
      </c>
      <c r="O256" s="5">
        <f>N256*C256</f>
        <v>7.8741666666666665</v>
      </c>
      <c r="P256">
        <f>ROUNDUP((C256/O256),0)+1</f>
        <v>141</v>
      </c>
      <c r="Q256" s="6">
        <f>P256*C256</f>
        <v>155100</v>
      </c>
      <c r="R256" s="6">
        <f>P256*O256</f>
        <v>1110.2574999999999</v>
      </c>
      <c r="S256" t="str">
        <f>IF(D256&gt;E256,"Bom",IF(D256=E256,"netro","Alerta"))</f>
        <v>Alerta</v>
      </c>
    </row>
    <row r="257" spans="1:19" x14ac:dyDescent="0.3">
      <c r="A257" t="s">
        <v>280</v>
      </c>
      <c r="B257" t="s">
        <v>19</v>
      </c>
      <c r="C257" s="5">
        <f>VLOOKUP(A257,Dim!A:B,2,0)</f>
        <v>79.349999999999994</v>
      </c>
      <c r="D257" s="1">
        <v>0.1212</v>
      </c>
      <c r="E257" s="1">
        <v>0.1135</v>
      </c>
      <c r="F257">
        <v>0.88</v>
      </c>
      <c r="G257" s="2">
        <v>556606000</v>
      </c>
      <c r="H257" s="2">
        <v>992842</v>
      </c>
      <c r="I257">
        <v>0</v>
      </c>
      <c r="J257">
        <v>0</v>
      </c>
      <c r="K257">
        <v>0</v>
      </c>
      <c r="L257" s="1">
        <v>0</v>
      </c>
      <c r="M257" s="1">
        <v>0</v>
      </c>
      <c r="N257" s="4">
        <f>E257/12</f>
        <v>9.4583333333333342E-3</v>
      </c>
      <c r="O257" s="5">
        <f>N257*C257</f>
        <v>0.75051875000000001</v>
      </c>
      <c r="P257">
        <f>ROUNDUP((C257/O257),0)+1</f>
        <v>107</v>
      </c>
      <c r="Q257" s="6">
        <f>P257*C257</f>
        <v>8490.4499999999989</v>
      </c>
      <c r="R257" s="6">
        <f>P257*O257</f>
        <v>80.305506250000008</v>
      </c>
      <c r="S257" t="str">
        <f>IF(D257&gt;E257,"Bom",IF(D257=E257,"netro","Alerta"))</f>
        <v>Bom</v>
      </c>
    </row>
    <row r="258" spans="1:19" x14ac:dyDescent="0.3">
      <c r="A258" t="s">
        <v>391</v>
      </c>
      <c r="B258" t="s">
        <v>37</v>
      </c>
      <c r="C258" s="5">
        <f>VLOOKUP(A258,Dim!A:B,2,0)</f>
        <v>1.7</v>
      </c>
      <c r="D258" s="1">
        <v>-0.90180000000000005</v>
      </c>
      <c r="E258" s="1">
        <v>0</v>
      </c>
      <c r="F258">
        <v>0.09</v>
      </c>
      <c r="G258" s="2">
        <v>215089</v>
      </c>
      <c r="H258">
        <v>79</v>
      </c>
      <c r="I258">
        <v>0</v>
      </c>
      <c r="J258">
        <v>0</v>
      </c>
      <c r="K258">
        <v>0</v>
      </c>
      <c r="L258" s="1">
        <v>0</v>
      </c>
      <c r="M258" s="1">
        <v>0</v>
      </c>
      <c r="N258" s="4">
        <f>E258/12</f>
        <v>0</v>
      </c>
      <c r="O258" s="5">
        <f>N258*C258</f>
        <v>0</v>
      </c>
      <c r="P258" t="e">
        <f>ROUNDUP((C258/O258),0)+1</f>
        <v>#DIV/0!</v>
      </c>
      <c r="Q258" s="6" t="e">
        <f>P258*C258</f>
        <v>#DIV/0!</v>
      </c>
      <c r="R258" s="6" t="e">
        <f>P258*O258</f>
        <v>#DIV/0!</v>
      </c>
      <c r="S258" t="str">
        <f>IF(D258&gt;E258,"Bom",IF(D258=E258,"netro","Alerta"))</f>
        <v>Alerta</v>
      </c>
    </row>
    <row r="259" spans="1:19" x14ac:dyDescent="0.3">
      <c r="A259" t="s">
        <v>469</v>
      </c>
      <c r="B259" t="s">
        <v>47</v>
      </c>
      <c r="C259" s="5">
        <f>VLOOKUP(A259,Dim!A:B,2,0)</f>
        <v>1.61</v>
      </c>
      <c r="D259" s="1">
        <v>1.6149</v>
      </c>
      <c r="E259" s="1">
        <v>6.1000000000000004E-3</v>
      </c>
      <c r="F259">
        <v>3.43</v>
      </c>
      <c r="G259" s="2">
        <v>4073250</v>
      </c>
      <c r="H259" s="2">
        <v>206542</v>
      </c>
      <c r="I259">
        <v>0</v>
      </c>
      <c r="J259">
        <v>0</v>
      </c>
      <c r="K259">
        <v>0</v>
      </c>
      <c r="L259" s="1">
        <v>0</v>
      </c>
      <c r="M259" s="1">
        <v>0</v>
      </c>
      <c r="N259" s="4">
        <f>E259/12</f>
        <v>5.083333333333334E-4</v>
      </c>
      <c r="O259" s="5">
        <f>N259*C259</f>
        <v>8.1841666666666684E-4</v>
      </c>
      <c r="P259">
        <f>ROUNDUP((C259/O259),0)+1</f>
        <v>1969</v>
      </c>
      <c r="Q259" s="6">
        <f>P259*C259</f>
        <v>3170.09</v>
      </c>
      <c r="R259" s="6">
        <f>P259*O259</f>
        <v>1.6114624166666669</v>
      </c>
      <c r="S259" t="str">
        <f>IF(D259&gt;E259,"Bom",IF(D259=E259,"netro","Alerta"))</f>
        <v>Bom</v>
      </c>
    </row>
    <row r="260" spans="1:19" x14ac:dyDescent="0.3">
      <c r="A260" t="s">
        <v>283</v>
      </c>
      <c r="B260" t="s">
        <v>14</v>
      </c>
      <c r="C260" s="5">
        <f>VLOOKUP(A260,Dim!A:B,2,0)</f>
        <v>60.9</v>
      </c>
      <c r="D260" s="1">
        <v>0.19350000000000001</v>
      </c>
      <c r="E260" s="1">
        <v>0.18440000000000001</v>
      </c>
      <c r="F260">
        <v>0.71</v>
      </c>
      <c r="G260" s="2">
        <v>135365000</v>
      </c>
      <c r="H260" s="2">
        <v>433245</v>
      </c>
      <c r="I260">
        <v>0</v>
      </c>
      <c r="J260">
        <v>0</v>
      </c>
      <c r="K260">
        <v>0</v>
      </c>
      <c r="L260" s="1">
        <v>0</v>
      </c>
      <c r="M260" s="1">
        <v>0</v>
      </c>
      <c r="N260" s="4">
        <f>E260/12</f>
        <v>1.5366666666666667E-2</v>
      </c>
      <c r="O260" s="5">
        <f>N260*C260</f>
        <v>0.93583000000000005</v>
      </c>
      <c r="P260">
        <f>ROUNDUP((C260/O260),0)+1</f>
        <v>67</v>
      </c>
      <c r="Q260" s="6">
        <f>P260*C260</f>
        <v>4080.2999999999997</v>
      </c>
      <c r="R260" s="6">
        <f>P260*O260</f>
        <v>62.700610000000005</v>
      </c>
      <c r="S260" t="str">
        <f>IF(D260&gt;E260,"Bom",IF(D260=E260,"netro","Alerta"))</f>
        <v>Bom</v>
      </c>
    </row>
    <row r="261" spans="1:19" x14ac:dyDescent="0.3">
      <c r="A261" t="s">
        <v>284</v>
      </c>
      <c r="B261" t="s">
        <v>23</v>
      </c>
      <c r="C261" s="5">
        <f>VLOOKUP(A261,Dim!A:B,2,0)</f>
        <v>94.8</v>
      </c>
      <c r="D261" s="1">
        <v>0.1167</v>
      </c>
      <c r="E261" s="1">
        <v>9.7600000000000006E-2</v>
      </c>
      <c r="F261">
        <v>0.92</v>
      </c>
      <c r="G261" s="2">
        <v>2047670000</v>
      </c>
      <c r="H261" s="2">
        <v>2818080</v>
      </c>
      <c r="I261">
        <v>0</v>
      </c>
      <c r="J261">
        <v>0</v>
      </c>
      <c r="K261">
        <v>0</v>
      </c>
      <c r="L261" s="1">
        <v>0</v>
      </c>
      <c r="M261" s="1">
        <v>0</v>
      </c>
      <c r="N261" s="4">
        <f>E261/12</f>
        <v>8.1333333333333344E-3</v>
      </c>
      <c r="O261" s="5">
        <f>N261*C261</f>
        <v>0.77104000000000006</v>
      </c>
      <c r="P261">
        <f>ROUNDUP((C261/O261),0)+1</f>
        <v>124</v>
      </c>
      <c r="Q261" s="6">
        <f>P261*C261</f>
        <v>11755.199999999999</v>
      </c>
      <c r="R261" s="6">
        <f>P261*O261</f>
        <v>95.60896000000001</v>
      </c>
      <c r="S261" t="str">
        <f>IF(D261&gt;E261,"Bom",IF(D261=E261,"netro","Alerta"))</f>
        <v>Bom</v>
      </c>
    </row>
    <row r="262" spans="1:19" x14ac:dyDescent="0.3">
      <c r="A262" t="s">
        <v>285</v>
      </c>
      <c r="B262" t="s">
        <v>19</v>
      </c>
      <c r="C262" s="5">
        <f>VLOOKUP(A262,Dim!A:B,2,0)</f>
        <v>104.65</v>
      </c>
      <c r="D262" s="1">
        <v>0.10299999999999999</v>
      </c>
      <c r="E262" s="1">
        <v>0.12959999999999999</v>
      </c>
      <c r="F262">
        <v>1.03</v>
      </c>
      <c r="G262" s="2">
        <v>8006740000</v>
      </c>
      <c r="H262" s="2">
        <v>13411500</v>
      </c>
      <c r="I262">
        <v>0</v>
      </c>
      <c r="J262">
        <v>0</v>
      </c>
      <c r="K262">
        <v>0</v>
      </c>
      <c r="L262" s="1">
        <v>0</v>
      </c>
      <c r="M262" s="1">
        <v>0</v>
      </c>
      <c r="N262" s="4">
        <f>E262/12</f>
        <v>1.0799999999999999E-2</v>
      </c>
      <c r="O262" s="5">
        <f>N262*C262</f>
        <v>1.13022</v>
      </c>
      <c r="P262">
        <f>ROUNDUP((C262/O262),0)+1</f>
        <v>94</v>
      </c>
      <c r="Q262" s="6">
        <f>P262*C262</f>
        <v>9837.1</v>
      </c>
      <c r="R262" s="6">
        <f>P262*O262</f>
        <v>106.24068</v>
      </c>
      <c r="S262" t="str">
        <f>IF(D262&gt;E262,"Bom",IF(D262=E262,"netro","Alerta"))</f>
        <v>Alerta</v>
      </c>
    </row>
    <row r="263" spans="1:19" x14ac:dyDescent="0.3">
      <c r="A263" t="s">
        <v>286</v>
      </c>
      <c r="B263" t="s">
        <v>19</v>
      </c>
      <c r="C263" s="5">
        <f>VLOOKUP(A263,Dim!A:B,2,0)</f>
        <v>92.65</v>
      </c>
      <c r="D263" s="1">
        <v>0.12909999999999999</v>
      </c>
      <c r="E263" s="1">
        <v>0.1211</v>
      </c>
      <c r="F263">
        <v>0.93</v>
      </c>
      <c r="G263" s="2">
        <v>1821800000</v>
      </c>
      <c r="H263" s="2">
        <v>3183390</v>
      </c>
      <c r="I263">
        <v>3</v>
      </c>
      <c r="J263" s="3">
        <v>22097.8</v>
      </c>
      <c r="K263" s="3">
        <v>1351.13</v>
      </c>
      <c r="L263" s="1">
        <v>6.1100000000000002E-2</v>
      </c>
      <c r="M263" s="1">
        <v>1.66E-2</v>
      </c>
      <c r="N263" s="4">
        <f>E263/12</f>
        <v>1.0091666666666667E-2</v>
      </c>
      <c r="O263" s="5">
        <f>N263*C263</f>
        <v>0.93499291666666673</v>
      </c>
      <c r="P263">
        <f>ROUNDUP((C263/O263),0)+1</f>
        <v>101</v>
      </c>
      <c r="Q263" s="6">
        <f>P263*C263</f>
        <v>9357.6500000000015</v>
      </c>
      <c r="R263" s="6">
        <f>P263*O263</f>
        <v>94.434284583333337</v>
      </c>
      <c r="S263" t="str">
        <f>IF(D263&gt;E263,"Bom",IF(D263=E263,"netro","Alerta"))</f>
        <v>Bom</v>
      </c>
    </row>
    <row r="264" spans="1:19" x14ac:dyDescent="0.3">
      <c r="A264" t="s">
        <v>287</v>
      </c>
      <c r="B264" t="s">
        <v>19</v>
      </c>
      <c r="C264" s="5">
        <f>VLOOKUP(A264,Dim!A:B,2,0)</f>
        <v>99.7</v>
      </c>
      <c r="D264" s="1">
        <v>0.125</v>
      </c>
      <c r="E264" s="1">
        <v>0.11650000000000001</v>
      </c>
      <c r="F264">
        <v>1.02</v>
      </c>
      <c r="G264" s="2">
        <v>3088460000</v>
      </c>
      <c r="H264" s="2">
        <v>3483280</v>
      </c>
      <c r="I264">
        <v>0</v>
      </c>
      <c r="J264">
        <v>0</v>
      </c>
      <c r="K264">
        <v>0</v>
      </c>
      <c r="L264" s="1">
        <v>0</v>
      </c>
      <c r="M264" s="1">
        <v>0</v>
      </c>
      <c r="N264" s="4">
        <f>E264/12</f>
        <v>9.7083333333333344E-3</v>
      </c>
      <c r="O264" s="5">
        <f>N264*C264</f>
        <v>0.96792083333333345</v>
      </c>
      <c r="P264">
        <f>ROUNDUP((C264/O264),0)+1</f>
        <v>105</v>
      </c>
      <c r="Q264" s="6">
        <f>P264*C264</f>
        <v>10468.5</v>
      </c>
      <c r="R264" s="6">
        <f>P264*O264</f>
        <v>101.63168750000001</v>
      </c>
      <c r="S264" t="str">
        <f>IF(D264&gt;E264,"Bom",IF(D264=E264,"netro","Alerta"))</f>
        <v>Bom</v>
      </c>
    </row>
    <row r="265" spans="1:19" x14ac:dyDescent="0.3">
      <c r="A265" t="s">
        <v>288</v>
      </c>
      <c r="B265" t="s">
        <v>19</v>
      </c>
      <c r="C265" s="5">
        <f>VLOOKUP(A265,Dim!A:B,2,0)</f>
        <v>87.62</v>
      </c>
      <c r="D265" s="1">
        <v>0.1336</v>
      </c>
      <c r="E265" s="1">
        <v>0.1212</v>
      </c>
      <c r="F265">
        <v>0.96</v>
      </c>
      <c r="G265" s="2">
        <v>7016450000</v>
      </c>
      <c r="H265" s="2">
        <v>8083020</v>
      </c>
      <c r="I265">
        <v>0</v>
      </c>
      <c r="J265">
        <v>0</v>
      </c>
      <c r="K265">
        <v>0</v>
      </c>
      <c r="L265" s="1">
        <v>0</v>
      </c>
      <c r="M265" s="1">
        <v>0</v>
      </c>
      <c r="N265" s="4">
        <f>E265/12</f>
        <v>1.01E-2</v>
      </c>
      <c r="O265" s="5">
        <f>N265*C265</f>
        <v>0.88496200000000003</v>
      </c>
      <c r="P265">
        <f>ROUNDUP((C265/O265),0)+1</f>
        <v>101</v>
      </c>
      <c r="Q265" s="6">
        <f>P265*C265</f>
        <v>8849.6200000000008</v>
      </c>
      <c r="R265" s="6">
        <f>P265*O265</f>
        <v>89.381162000000003</v>
      </c>
      <c r="S265" t="str">
        <f>IF(D265&gt;E265,"Bom",IF(D265=E265,"netro","Alerta"))</f>
        <v>Bom</v>
      </c>
    </row>
    <row r="266" spans="1:19" x14ac:dyDescent="0.3">
      <c r="A266" t="s">
        <v>112</v>
      </c>
      <c r="B266" t="s">
        <v>28</v>
      </c>
      <c r="C266" s="5">
        <f>VLOOKUP(A266,Dim!A:B,2,0)</f>
        <v>1.52</v>
      </c>
      <c r="D266" s="1">
        <v>5.2499999999999998E-2</v>
      </c>
      <c r="E266" s="1">
        <v>5.4699999999999999E-2</v>
      </c>
      <c r="F266">
        <v>0.2</v>
      </c>
      <c r="G266" s="2">
        <v>51884900</v>
      </c>
      <c r="H266" s="2">
        <v>147788</v>
      </c>
      <c r="I266">
        <v>1</v>
      </c>
      <c r="J266">
        <v>160.88999999999999</v>
      </c>
      <c r="K266">
        <v>35.340000000000003</v>
      </c>
      <c r="L266" s="1">
        <v>0.21959999999999999</v>
      </c>
      <c r="M266" s="1">
        <v>0.59399999999999997</v>
      </c>
      <c r="N266" s="4">
        <f>E266/12</f>
        <v>4.5583333333333335E-3</v>
      </c>
      <c r="O266" s="5">
        <f>N266*C266</f>
        <v>6.9286666666666672E-3</v>
      </c>
      <c r="P266">
        <f>ROUNDUP((C266/O266),0)+1</f>
        <v>221</v>
      </c>
      <c r="Q266" s="6">
        <f>P266*C266</f>
        <v>335.92</v>
      </c>
      <c r="R266" s="6">
        <f>P266*O266</f>
        <v>1.5312353333333335</v>
      </c>
      <c r="S266" t="str">
        <f>IF(D266&gt;E266,"Bom",IF(D266=E266,"netro","Alerta"))</f>
        <v>Alerta</v>
      </c>
    </row>
    <row r="267" spans="1:19" x14ac:dyDescent="0.3">
      <c r="A267" t="s">
        <v>290</v>
      </c>
      <c r="B267" t="s">
        <v>19</v>
      </c>
      <c r="C267" s="5">
        <f>VLOOKUP(A267,Dim!A:B,2,0)</f>
        <v>145.6</v>
      </c>
      <c r="D267" s="1">
        <v>8.1500000000000003E-2</v>
      </c>
      <c r="E267" s="1">
        <v>8.1799999999999998E-2</v>
      </c>
      <c r="F267">
        <v>0.89</v>
      </c>
      <c r="G267" s="2">
        <v>4106510000</v>
      </c>
      <c r="H267" s="2">
        <v>5319790</v>
      </c>
      <c r="I267">
        <v>20</v>
      </c>
      <c r="J267" s="3">
        <v>5077.72</v>
      </c>
      <c r="K267">
        <v>393.79</v>
      </c>
      <c r="L267" s="1">
        <v>7.7600000000000002E-2</v>
      </c>
      <c r="M267" s="1">
        <v>1E-3</v>
      </c>
      <c r="N267" s="4">
        <f>E267/12</f>
        <v>6.8166666666666662E-3</v>
      </c>
      <c r="O267" s="5">
        <f>N267*C267</f>
        <v>0.99250666666666654</v>
      </c>
      <c r="P267">
        <f>ROUNDUP((C267/O267),0)+1</f>
        <v>148</v>
      </c>
      <c r="Q267" s="6">
        <f>P267*C267</f>
        <v>21548.799999999999</v>
      </c>
      <c r="R267" s="6">
        <f>P267*O267</f>
        <v>146.89098666666663</v>
      </c>
      <c r="S267" t="str">
        <f>IF(D267&gt;E267,"Bom",IF(D267=E267,"netro","Alerta"))</f>
        <v>Alerta</v>
      </c>
    </row>
    <row r="268" spans="1:19" x14ac:dyDescent="0.3">
      <c r="A268" t="s">
        <v>101</v>
      </c>
      <c r="B268" t="s">
        <v>19</v>
      </c>
      <c r="C268" s="5">
        <f>VLOOKUP(A268,Dim!A:B,2,0)</f>
        <v>1.03</v>
      </c>
      <c r="D268" s="1">
        <v>-0.10489999999999999</v>
      </c>
      <c r="E268" s="1">
        <v>0</v>
      </c>
      <c r="F268">
        <v>0.15</v>
      </c>
      <c r="G268" s="2">
        <v>36843000</v>
      </c>
      <c r="H268" s="2">
        <v>11913</v>
      </c>
      <c r="I268">
        <v>1</v>
      </c>
      <c r="J268">
        <v>0</v>
      </c>
      <c r="K268">
        <v>0</v>
      </c>
      <c r="L268" s="1">
        <v>0</v>
      </c>
      <c r="M268" s="1">
        <v>0</v>
      </c>
      <c r="N268" s="4">
        <f>E268/12</f>
        <v>0</v>
      </c>
      <c r="O268" s="5">
        <f>N268*C268</f>
        <v>0</v>
      </c>
      <c r="P268" t="e">
        <f>ROUNDUP((C268/O268),0)+1</f>
        <v>#DIV/0!</v>
      </c>
      <c r="Q268" s="6" t="e">
        <f>P268*C268</f>
        <v>#DIV/0!</v>
      </c>
      <c r="R268" s="6" t="e">
        <f>P268*O268</f>
        <v>#DIV/0!</v>
      </c>
      <c r="S268" t="str">
        <f>IF(D268&gt;E268,"Bom",IF(D268=E268,"netro","Alerta"))</f>
        <v>Alerta</v>
      </c>
    </row>
    <row r="269" spans="1:19" x14ac:dyDescent="0.3">
      <c r="A269" t="s">
        <v>292</v>
      </c>
      <c r="B269" t="s">
        <v>19</v>
      </c>
      <c r="C269" s="5">
        <f>VLOOKUP(A269,Dim!A:B,2,0)</f>
        <v>103.99</v>
      </c>
      <c r="D269" s="1">
        <v>8.8400000000000006E-2</v>
      </c>
      <c r="E269" s="1">
        <v>0.14249999999999999</v>
      </c>
      <c r="F269">
        <v>1.03</v>
      </c>
      <c r="G269" s="2">
        <v>2234200000</v>
      </c>
      <c r="H269" s="2">
        <v>3862570</v>
      </c>
      <c r="I269">
        <v>0</v>
      </c>
      <c r="J269">
        <v>0</v>
      </c>
      <c r="K269">
        <v>0</v>
      </c>
      <c r="L269" s="1">
        <v>0</v>
      </c>
      <c r="M269" s="1">
        <v>0</v>
      </c>
      <c r="N269" s="4">
        <f>E269/12</f>
        <v>1.1874999999999998E-2</v>
      </c>
      <c r="O269" s="5">
        <f>N269*C269</f>
        <v>1.2348812499999997</v>
      </c>
      <c r="P269">
        <f>ROUNDUP((C269/O269),0)+1</f>
        <v>86</v>
      </c>
      <c r="Q269" s="6">
        <f>P269*C269</f>
        <v>8943.14</v>
      </c>
      <c r="R269" s="6">
        <f>P269*O269</f>
        <v>106.19978749999997</v>
      </c>
      <c r="S269" t="str">
        <f>IF(D269&gt;E269,"Bom",IF(D269=E269,"netro","Alerta"))</f>
        <v>Alerta</v>
      </c>
    </row>
    <row r="270" spans="1:19" x14ac:dyDescent="0.3">
      <c r="A270" t="s">
        <v>293</v>
      </c>
      <c r="B270" t="s">
        <v>23</v>
      </c>
      <c r="C270" s="5">
        <f>VLOOKUP(A270,Dim!A:B,2,0)</f>
        <v>742.56</v>
      </c>
      <c r="D270" s="1">
        <v>0.1595</v>
      </c>
      <c r="E270" s="1">
        <v>0.18110000000000001</v>
      </c>
      <c r="F270">
        <v>0.75</v>
      </c>
      <c r="G270" s="2">
        <v>263369000</v>
      </c>
      <c r="H270" s="2">
        <v>323561</v>
      </c>
      <c r="I270">
        <v>0</v>
      </c>
      <c r="J270">
        <v>0</v>
      </c>
      <c r="K270">
        <v>0</v>
      </c>
      <c r="L270" s="1">
        <v>0</v>
      </c>
      <c r="M270" s="1">
        <v>0</v>
      </c>
      <c r="N270" s="4">
        <f>E270/12</f>
        <v>1.5091666666666668E-2</v>
      </c>
      <c r="O270" s="5">
        <f>N270*C270</f>
        <v>11.206468000000001</v>
      </c>
      <c r="P270">
        <f>ROUNDUP((C270/O270),0)+1</f>
        <v>68</v>
      </c>
      <c r="Q270" s="6">
        <f>P270*C270</f>
        <v>50494.079999999994</v>
      </c>
      <c r="R270" s="6">
        <f>P270*O270</f>
        <v>762.03982400000007</v>
      </c>
      <c r="S270" t="str">
        <f>IF(D270&gt;E270,"Bom",IF(D270=E270,"netro","Alerta"))</f>
        <v>Alerta</v>
      </c>
    </row>
    <row r="271" spans="1:19" x14ac:dyDescent="0.3">
      <c r="A271" t="s">
        <v>294</v>
      </c>
      <c r="B271" t="s">
        <v>14</v>
      </c>
      <c r="C271" s="5">
        <f>VLOOKUP(A271,Dim!A:B,2,0)</f>
        <v>69.010000000000005</v>
      </c>
      <c r="D271" s="1">
        <v>0.2185</v>
      </c>
      <c r="E271" s="1">
        <v>0.21360000000000001</v>
      </c>
      <c r="F271">
        <v>0.65</v>
      </c>
      <c r="G271" s="2">
        <v>664221000</v>
      </c>
      <c r="H271" s="2">
        <v>2444300</v>
      </c>
      <c r="I271">
        <v>4</v>
      </c>
      <c r="J271" s="3">
        <v>10858</v>
      </c>
      <c r="K271" s="3">
        <v>1806.13</v>
      </c>
      <c r="L271" s="1">
        <v>0.1663</v>
      </c>
      <c r="M271" s="1">
        <v>2.7E-2</v>
      </c>
      <c r="N271" s="4">
        <f>E271/12</f>
        <v>1.78E-2</v>
      </c>
      <c r="O271" s="5">
        <f>N271*C271</f>
        <v>1.228378</v>
      </c>
      <c r="P271">
        <f>ROUNDUP((C271/O271),0)+1</f>
        <v>58</v>
      </c>
      <c r="Q271" s="6">
        <f>P271*C271</f>
        <v>4002.5800000000004</v>
      </c>
      <c r="R271" s="6">
        <f>P271*O271</f>
        <v>71.245924000000002</v>
      </c>
      <c r="S271" t="str">
        <f>IF(D271&gt;E271,"Bom",IF(D271=E271,"netro","Alerta"))</f>
        <v>Bom</v>
      </c>
    </row>
    <row r="272" spans="1:19" x14ac:dyDescent="0.3">
      <c r="A272" t="s">
        <v>295</v>
      </c>
      <c r="B272" t="s">
        <v>14</v>
      </c>
      <c r="C272" s="5">
        <f>VLOOKUP(A272,Dim!A:B,2,0)</f>
        <v>118.76</v>
      </c>
      <c r="D272" s="1">
        <v>6.7699999999999996E-2</v>
      </c>
      <c r="E272" s="1">
        <v>0.1113</v>
      </c>
      <c r="F272">
        <v>1.03</v>
      </c>
      <c r="G272" s="2">
        <v>91598000</v>
      </c>
      <c r="H272" s="2">
        <v>8646</v>
      </c>
      <c r="I272">
        <v>3</v>
      </c>
      <c r="J272">
        <v>9.0299999999999994</v>
      </c>
      <c r="K272">
        <v>0.66</v>
      </c>
      <c r="L272" s="1">
        <v>7.2700000000000001E-2</v>
      </c>
      <c r="M272" s="1">
        <v>0</v>
      </c>
      <c r="N272" s="4">
        <f>E272/12</f>
        <v>9.2750000000000003E-3</v>
      </c>
      <c r="O272" s="5">
        <f>N272*C272</f>
        <v>1.101499</v>
      </c>
      <c r="P272">
        <f>ROUNDUP((C272/O272),0)+1</f>
        <v>109</v>
      </c>
      <c r="Q272" s="6">
        <f>P272*C272</f>
        <v>12944.84</v>
      </c>
      <c r="R272" s="6">
        <f>P272*O272</f>
        <v>120.063391</v>
      </c>
      <c r="S272" t="str">
        <f>IF(D272&gt;E272,"Bom",IF(D272=E272,"netro","Alerta"))</f>
        <v>Alerta</v>
      </c>
    </row>
    <row r="273" spans="1:19" x14ac:dyDescent="0.3">
      <c r="A273" t="s">
        <v>296</v>
      </c>
      <c r="B273" t="s">
        <v>16</v>
      </c>
      <c r="C273" s="5">
        <f>VLOOKUP(A273,Dim!A:B,2,0)</f>
        <v>104.98</v>
      </c>
      <c r="D273" s="1">
        <v>0.12620000000000001</v>
      </c>
      <c r="E273" s="1">
        <v>0.1711</v>
      </c>
      <c r="F273">
        <v>0.81</v>
      </c>
      <c r="G273" s="2">
        <v>308672000</v>
      </c>
      <c r="H273" s="2">
        <v>733523</v>
      </c>
      <c r="I273">
        <v>2</v>
      </c>
      <c r="J273" s="3">
        <v>16503.599999999999</v>
      </c>
      <c r="K273" s="3">
        <v>1466.47</v>
      </c>
      <c r="L273" s="1">
        <v>8.8900000000000007E-2</v>
      </c>
      <c r="M273" s="1">
        <v>1</v>
      </c>
      <c r="N273" s="4">
        <f>E273/12</f>
        <v>1.4258333333333333E-2</v>
      </c>
      <c r="O273" s="5">
        <f>N273*C273</f>
        <v>1.4968398333333333</v>
      </c>
      <c r="P273">
        <f>ROUNDUP((C273/O273),0)+1</f>
        <v>72</v>
      </c>
      <c r="Q273" s="6">
        <f>P273*C273</f>
        <v>7558.56</v>
      </c>
      <c r="R273" s="6">
        <f>P273*O273</f>
        <v>107.77246799999999</v>
      </c>
      <c r="S273" t="str">
        <f>IF(D273&gt;E273,"Bom",IF(D273=E273,"netro","Alerta"))</f>
        <v>Alerta</v>
      </c>
    </row>
    <row r="274" spans="1:19" x14ac:dyDescent="0.3">
      <c r="A274" t="s">
        <v>40</v>
      </c>
      <c r="B274" t="s">
        <v>19</v>
      </c>
      <c r="C274" s="5">
        <f>VLOOKUP(A274,Dim!A:B,2,0)</f>
        <v>1.02</v>
      </c>
      <c r="D274" s="1">
        <v>7.1900000000000006E-2</v>
      </c>
      <c r="E274" s="1">
        <v>7.5600000000000001E-2</v>
      </c>
      <c r="F274">
        <v>1.07</v>
      </c>
      <c r="G274" s="2">
        <v>171285000</v>
      </c>
      <c r="H274" s="2">
        <v>5651</v>
      </c>
      <c r="I274">
        <v>6</v>
      </c>
      <c r="J274" s="3">
        <v>1309.45</v>
      </c>
      <c r="K274">
        <v>105.99</v>
      </c>
      <c r="L274" s="1">
        <v>8.09E-2</v>
      </c>
      <c r="M274" s="1">
        <v>0</v>
      </c>
      <c r="N274" s="4">
        <f>E274/12</f>
        <v>6.3E-3</v>
      </c>
      <c r="O274" s="5">
        <f>N274*C274</f>
        <v>6.4260000000000003E-3</v>
      </c>
      <c r="P274">
        <f>ROUNDUP((C274/O274),0)+1</f>
        <v>160</v>
      </c>
      <c r="Q274" s="6">
        <f>P274*C274</f>
        <v>163.19999999999999</v>
      </c>
      <c r="R274" s="6">
        <f>P274*O274</f>
        <v>1.02816</v>
      </c>
      <c r="S274" t="str">
        <f>IF(D274&gt;E274,"Bom",IF(D274=E274,"netro","Alerta"))</f>
        <v>Alerta</v>
      </c>
    </row>
    <row r="275" spans="1:19" x14ac:dyDescent="0.3">
      <c r="A275" t="s">
        <v>379</v>
      </c>
      <c r="B275" t="s">
        <v>19</v>
      </c>
      <c r="C275" s="5">
        <f>VLOOKUP(A275,Dim!A:B,2,0)</f>
        <v>1</v>
      </c>
      <c r="D275" s="1">
        <v>-0.1424</v>
      </c>
      <c r="E275" s="1">
        <v>0.36009999999999998</v>
      </c>
      <c r="F275">
        <v>0.38</v>
      </c>
      <c r="G275" s="2">
        <v>3231250</v>
      </c>
      <c r="H275">
        <v>100</v>
      </c>
      <c r="I275">
        <v>1</v>
      </c>
      <c r="J275" s="3">
        <v>80120.899999999994</v>
      </c>
      <c r="K275">
        <v>0</v>
      </c>
      <c r="L275" s="1">
        <v>0</v>
      </c>
      <c r="M275" s="1">
        <v>0</v>
      </c>
      <c r="N275" s="4">
        <f>E275/12</f>
        <v>3.0008333333333331E-2</v>
      </c>
      <c r="O275" s="5">
        <f>N275*C275</f>
        <v>3.0008333333333331E-2</v>
      </c>
      <c r="P275">
        <f>ROUNDUP((C275/O275),0)+1</f>
        <v>35</v>
      </c>
      <c r="Q275" s="6">
        <f>P275*C275</f>
        <v>35</v>
      </c>
      <c r="R275" s="6">
        <f>P275*O275</f>
        <v>1.0502916666666666</v>
      </c>
      <c r="S275" t="str">
        <f>IF(D275&gt;E275,"Bom",IF(D275=E275,"netro","Alerta"))</f>
        <v>Alerta</v>
      </c>
    </row>
    <row r="276" spans="1:19" x14ac:dyDescent="0.3">
      <c r="A276" t="s">
        <v>289</v>
      </c>
      <c r="B276" t="s">
        <v>37</v>
      </c>
      <c r="C276" s="5">
        <f>VLOOKUP(A276,Dim!A:B,2,0)</f>
        <v>0.31</v>
      </c>
      <c r="D276" s="1">
        <v>-4.1999999999999997E-3</v>
      </c>
      <c r="E276" s="1">
        <v>1.44E-2</v>
      </c>
      <c r="F276">
        <v>0.49</v>
      </c>
      <c r="G276" s="2">
        <v>5749620</v>
      </c>
      <c r="H276" s="2">
        <v>2287</v>
      </c>
      <c r="I276">
        <v>0</v>
      </c>
      <c r="J276">
        <v>0</v>
      </c>
      <c r="K276">
        <v>0</v>
      </c>
      <c r="L276" s="1">
        <v>0</v>
      </c>
      <c r="M276" s="1">
        <v>0</v>
      </c>
      <c r="N276" s="4">
        <f>E276/12</f>
        <v>1.1999999999999999E-3</v>
      </c>
      <c r="O276" s="5">
        <f>N276*C276</f>
        <v>3.7199999999999999E-4</v>
      </c>
      <c r="P276">
        <f>ROUNDUP((C276/O276),0)+1</f>
        <v>835</v>
      </c>
      <c r="Q276" s="6">
        <f>P276*C276</f>
        <v>258.85000000000002</v>
      </c>
      <c r="R276" s="6">
        <f>P276*O276</f>
        <v>0.31062000000000001</v>
      </c>
      <c r="S276" t="str">
        <f>IF(D276&gt;E276,"Bom",IF(D276=E276,"netro","Alerta"))</f>
        <v>Alerta</v>
      </c>
    </row>
    <row r="277" spans="1:19" x14ac:dyDescent="0.3">
      <c r="A277" t="s">
        <v>87</v>
      </c>
      <c r="B277" t="s">
        <v>14</v>
      </c>
      <c r="C277" s="5">
        <f>VLOOKUP(A277,Dim!A:B,2,0)</f>
        <v>9.34</v>
      </c>
      <c r="D277" s="1">
        <v>0.1232</v>
      </c>
      <c r="E277" s="1">
        <v>0.12139999999999999</v>
      </c>
      <c r="F277">
        <v>0.92</v>
      </c>
      <c r="G277" s="2">
        <v>929528000</v>
      </c>
      <c r="H277" s="2">
        <v>1626560</v>
      </c>
      <c r="I277">
        <v>0</v>
      </c>
      <c r="J277">
        <v>0</v>
      </c>
      <c r="K277">
        <v>0</v>
      </c>
      <c r="L277" s="1">
        <v>0</v>
      </c>
      <c r="M277" s="1">
        <v>0</v>
      </c>
      <c r="N277" s="4">
        <f>E277/12</f>
        <v>1.0116666666666666E-2</v>
      </c>
      <c r="O277" s="5">
        <f>N277*C277</f>
        <v>9.4489666666666666E-2</v>
      </c>
      <c r="P277">
        <f>ROUNDUP((C277/O277),0)+1</f>
        <v>100</v>
      </c>
      <c r="Q277" s="6">
        <f>P277*C277</f>
        <v>934</v>
      </c>
      <c r="R277" s="6">
        <f>P277*O277</f>
        <v>9.4489666666666672</v>
      </c>
      <c r="S277" t="str">
        <f>IF(D277&gt;E277,"Bom",IF(D277=E277,"netro","Alerta"))</f>
        <v>Bom</v>
      </c>
    </row>
    <row r="278" spans="1:19" x14ac:dyDescent="0.3">
      <c r="A278" t="s">
        <v>301</v>
      </c>
      <c r="B278" t="s">
        <v>19</v>
      </c>
      <c r="C278" s="5">
        <f>VLOOKUP(A278,Dim!A:B,2,0)</f>
        <v>57.2</v>
      </c>
      <c r="D278" s="1">
        <v>-8.5900000000000004E-2</v>
      </c>
      <c r="E278" s="1">
        <v>0</v>
      </c>
      <c r="F278">
        <v>1.1200000000000001</v>
      </c>
      <c r="G278" s="2">
        <v>20657200</v>
      </c>
      <c r="H278">
        <v>0</v>
      </c>
      <c r="I278">
        <v>12</v>
      </c>
      <c r="J278" s="3">
        <v>6032.78</v>
      </c>
      <c r="K278">
        <v>0</v>
      </c>
      <c r="L278" s="1">
        <v>0</v>
      </c>
      <c r="M278" s="1">
        <v>0</v>
      </c>
      <c r="N278" s="4">
        <f>E278/12</f>
        <v>0</v>
      </c>
      <c r="O278" s="5">
        <f>N278*C278</f>
        <v>0</v>
      </c>
      <c r="P278" t="e">
        <f>ROUNDUP((C278/O278),0)+1</f>
        <v>#DIV/0!</v>
      </c>
      <c r="Q278" s="6" t="e">
        <f>P278*C278</f>
        <v>#DIV/0!</v>
      </c>
      <c r="R278" s="6" t="e">
        <f>P278*O278</f>
        <v>#DIV/0!</v>
      </c>
      <c r="S278" t="str">
        <f>IF(D278&gt;E278,"Bom",IF(D278=E278,"netro","Alerta"))</f>
        <v>Alerta</v>
      </c>
    </row>
    <row r="279" spans="1:19" x14ac:dyDescent="0.3">
      <c r="A279" t="s">
        <v>103</v>
      </c>
      <c r="B279" t="s">
        <v>14</v>
      </c>
      <c r="C279" s="5">
        <f>VLOOKUP(A279,Dim!A:B,2,0)</f>
        <v>8.6999999999999993</v>
      </c>
      <c r="D279" s="1">
        <v>0.114</v>
      </c>
      <c r="E279" s="1">
        <v>0.11269999999999999</v>
      </c>
      <c r="F279">
        <v>0.83</v>
      </c>
      <c r="G279" s="2">
        <v>589834000</v>
      </c>
      <c r="H279" s="2">
        <v>228095</v>
      </c>
      <c r="I279">
        <v>1</v>
      </c>
      <c r="J279" s="3">
        <v>6485.73</v>
      </c>
      <c r="K279">
        <v>603.04999999999995</v>
      </c>
      <c r="L279" s="1">
        <v>9.2999999999999999E-2</v>
      </c>
      <c r="M279" s="1">
        <v>0.309</v>
      </c>
      <c r="N279" s="4">
        <f>E279/12</f>
        <v>9.3916666666666662E-3</v>
      </c>
      <c r="O279" s="5">
        <f>N279*C279</f>
        <v>8.1707499999999988E-2</v>
      </c>
      <c r="P279">
        <f>ROUNDUP((C279/O279),0)+1</f>
        <v>108</v>
      </c>
      <c r="Q279" s="6">
        <f>P279*C279</f>
        <v>939.59999999999991</v>
      </c>
      <c r="R279" s="6">
        <f>P279*O279</f>
        <v>8.8244099999999985</v>
      </c>
      <c r="S279" t="str">
        <f>IF(D279&gt;E279,"Bom",IF(D279=E279,"netro","Alerta"))</f>
        <v>Bom</v>
      </c>
    </row>
    <row r="280" spans="1:19" x14ac:dyDescent="0.3">
      <c r="A280" t="s">
        <v>303</v>
      </c>
      <c r="B280" t="s">
        <v>37</v>
      </c>
      <c r="C280" s="5">
        <f>VLOOKUP(A280,Dim!A:B,2,0)</f>
        <v>499.99</v>
      </c>
      <c r="D280" s="1">
        <v>0.10440000000000001</v>
      </c>
      <c r="E280" s="1">
        <v>0.37109999999999999</v>
      </c>
      <c r="F280">
        <v>1.32</v>
      </c>
      <c r="G280" s="2">
        <v>371235000</v>
      </c>
      <c r="H280">
        <v>104</v>
      </c>
      <c r="I280">
        <v>0</v>
      </c>
      <c r="J280">
        <v>0</v>
      </c>
      <c r="K280">
        <v>0</v>
      </c>
      <c r="L280" s="1">
        <v>0</v>
      </c>
      <c r="M280" s="1">
        <v>0</v>
      </c>
      <c r="N280" s="4">
        <f>E280/12</f>
        <v>3.0924999999999998E-2</v>
      </c>
      <c r="O280" s="5">
        <f>N280*C280</f>
        <v>15.46219075</v>
      </c>
      <c r="P280">
        <f>ROUNDUP((C280/O280),0)+1</f>
        <v>34</v>
      </c>
      <c r="Q280" s="6">
        <f>P280*C280</f>
        <v>16999.66</v>
      </c>
      <c r="R280" s="6">
        <f>P280*O280</f>
        <v>525.71448550000002</v>
      </c>
      <c r="S280" t="str">
        <f>IF(D280&gt;E280,"Bom",IF(D280=E280,"netro","Alerta"))</f>
        <v>Alerta</v>
      </c>
    </row>
    <row r="281" spans="1:19" x14ac:dyDescent="0.3">
      <c r="A281" t="s">
        <v>304</v>
      </c>
      <c r="B281" t="s">
        <v>14</v>
      </c>
      <c r="C281" s="5">
        <f>VLOOKUP(A281,Dim!A:B,2,0)</f>
        <v>95</v>
      </c>
      <c r="D281" s="1">
        <v>1.4E-3</v>
      </c>
      <c r="E281" s="1">
        <v>0</v>
      </c>
      <c r="F281">
        <v>1.19</v>
      </c>
      <c r="G281" s="2">
        <v>35173200</v>
      </c>
      <c r="H281">
        <v>4</v>
      </c>
      <c r="I281">
        <v>0</v>
      </c>
      <c r="J281">
        <v>0</v>
      </c>
      <c r="K281">
        <v>0</v>
      </c>
      <c r="L281" s="1">
        <v>0</v>
      </c>
      <c r="M281" s="1">
        <v>0</v>
      </c>
      <c r="N281" s="4">
        <f>E281/12</f>
        <v>0</v>
      </c>
      <c r="O281" s="5">
        <f>N281*C281</f>
        <v>0</v>
      </c>
      <c r="P281" t="e">
        <f>ROUNDUP((C281/O281),0)+1</f>
        <v>#DIV/0!</v>
      </c>
      <c r="Q281" s="6" t="e">
        <f>P281*C281</f>
        <v>#DIV/0!</v>
      </c>
      <c r="R281" s="6" t="e">
        <f>P281*O281</f>
        <v>#DIV/0!</v>
      </c>
      <c r="S281" t="str">
        <f>IF(D281&gt;E281,"Bom",IF(D281=E281,"netro","Alerta"))</f>
        <v>Bom</v>
      </c>
    </row>
    <row r="282" spans="1:19" x14ac:dyDescent="0.3">
      <c r="A282" t="s">
        <v>305</v>
      </c>
      <c r="B282" t="s">
        <v>23</v>
      </c>
      <c r="C282" s="5">
        <f>VLOOKUP(A282,Dim!A:B,2,0)</f>
        <v>75.08</v>
      </c>
      <c r="D282" s="1">
        <v>0.16370000000000001</v>
      </c>
      <c r="E282" s="1">
        <v>9.1499999999999998E-2</v>
      </c>
      <c r="F282">
        <v>0.76</v>
      </c>
      <c r="G282" s="2">
        <v>75780800</v>
      </c>
      <c r="H282" s="2">
        <v>56857</v>
      </c>
      <c r="I282">
        <v>0</v>
      </c>
      <c r="J282">
        <v>0</v>
      </c>
      <c r="K282">
        <v>0</v>
      </c>
      <c r="L282" s="1">
        <v>0</v>
      </c>
      <c r="M282" s="1">
        <v>0</v>
      </c>
      <c r="N282" s="4">
        <f>E282/12</f>
        <v>7.6249999999999998E-3</v>
      </c>
      <c r="O282" s="5">
        <f>N282*C282</f>
        <v>0.57248500000000002</v>
      </c>
      <c r="P282">
        <f>ROUNDUP((C282/O282),0)+1</f>
        <v>133</v>
      </c>
      <c r="Q282" s="6">
        <f>P282*C282</f>
        <v>9985.64</v>
      </c>
      <c r="R282" s="6">
        <f>P282*O282</f>
        <v>76.140505000000005</v>
      </c>
      <c r="S282" t="str">
        <f>IF(D282&gt;E282,"Bom",IF(D282=E282,"netro","Alerta"))</f>
        <v>Bom</v>
      </c>
    </row>
    <row r="283" spans="1:19" x14ac:dyDescent="0.3">
      <c r="A283" t="s">
        <v>17</v>
      </c>
      <c r="B283" t="s">
        <v>14</v>
      </c>
      <c r="C283" s="5">
        <f>VLOOKUP(A283,Dim!A:B,2,0)</f>
        <v>0</v>
      </c>
      <c r="D283" s="1">
        <v>8.5500000000000007E-2</v>
      </c>
      <c r="E283" s="1">
        <v>0</v>
      </c>
      <c r="F283">
        <v>1.75</v>
      </c>
      <c r="G283" s="2">
        <v>411893000</v>
      </c>
      <c r="H283">
        <v>0</v>
      </c>
      <c r="I283">
        <v>0</v>
      </c>
      <c r="J283">
        <v>0</v>
      </c>
      <c r="K283">
        <v>0</v>
      </c>
      <c r="L283" s="1">
        <v>0</v>
      </c>
      <c r="M283" s="1">
        <v>0</v>
      </c>
      <c r="N283" s="4">
        <f>E283/12</f>
        <v>0</v>
      </c>
      <c r="O283" s="5">
        <f>N283*C283</f>
        <v>0</v>
      </c>
      <c r="P283" t="e">
        <f>ROUNDUP((C283/O283),0)+1</f>
        <v>#DIV/0!</v>
      </c>
      <c r="Q283" s="6" t="e">
        <f>P283*C283</f>
        <v>#DIV/0!</v>
      </c>
      <c r="R283" s="6" t="e">
        <f>P283*O283</f>
        <v>#DIV/0!</v>
      </c>
      <c r="S283" t="str">
        <f>IF(D283&gt;E283,"Bom",IF(D283=E283,"netro","Alerta"))</f>
        <v>Bom</v>
      </c>
    </row>
    <row r="284" spans="1:19" x14ac:dyDescent="0.3">
      <c r="A284" t="s">
        <v>18</v>
      </c>
      <c r="B284" t="s">
        <v>19</v>
      </c>
      <c r="C284" s="5">
        <f>VLOOKUP(A284,Dim!A:B,2,0)</f>
        <v>0</v>
      </c>
      <c r="D284" s="1">
        <v>0.12609999999999999</v>
      </c>
      <c r="E284" s="1">
        <v>0</v>
      </c>
      <c r="F284">
        <v>1.07</v>
      </c>
      <c r="G284" s="2">
        <v>498867000</v>
      </c>
      <c r="H284">
        <v>0</v>
      </c>
      <c r="I284">
        <v>0</v>
      </c>
      <c r="J284">
        <v>0</v>
      </c>
      <c r="K284">
        <v>0</v>
      </c>
      <c r="L284" s="1">
        <v>0</v>
      </c>
      <c r="M284" s="1">
        <v>0</v>
      </c>
      <c r="N284" s="4">
        <f>E284/12</f>
        <v>0</v>
      </c>
      <c r="O284" s="5">
        <f>N284*C284</f>
        <v>0</v>
      </c>
      <c r="P284" t="e">
        <f>ROUNDUP((C284/O284),0)+1</f>
        <v>#DIV/0!</v>
      </c>
      <c r="Q284" s="6" t="e">
        <f>P284*C284</f>
        <v>#DIV/0!</v>
      </c>
      <c r="R284" s="6" t="e">
        <f>P284*O284</f>
        <v>#DIV/0!</v>
      </c>
      <c r="S284" t="str">
        <f>IF(D284&gt;E284,"Bom",IF(D284=E284,"netro","Alerta"))</f>
        <v>Bom</v>
      </c>
    </row>
    <row r="285" spans="1:19" x14ac:dyDescent="0.3">
      <c r="A285" t="s">
        <v>308</v>
      </c>
      <c r="B285" t="s">
        <v>19</v>
      </c>
      <c r="C285" s="5">
        <f>VLOOKUP(A285,Dim!A:B,2,0)</f>
        <v>98.42</v>
      </c>
      <c r="D285" s="1">
        <v>4.1700000000000001E-2</v>
      </c>
      <c r="E285" s="1">
        <v>7.7600000000000002E-2</v>
      </c>
      <c r="F285">
        <v>1</v>
      </c>
      <c r="G285" s="2">
        <v>15402800</v>
      </c>
      <c r="H285">
        <v>934</v>
      </c>
      <c r="I285">
        <v>0</v>
      </c>
      <c r="J285">
        <v>0</v>
      </c>
      <c r="K285">
        <v>0</v>
      </c>
      <c r="L285" s="1">
        <v>0</v>
      </c>
      <c r="M285" s="1">
        <v>0</v>
      </c>
      <c r="N285" s="4">
        <f>E285/12</f>
        <v>6.4666666666666666E-3</v>
      </c>
      <c r="O285" s="5">
        <f>N285*C285</f>
        <v>0.63644933333333331</v>
      </c>
      <c r="P285">
        <f>ROUNDUP((C285/O285),0)+1</f>
        <v>156</v>
      </c>
      <c r="Q285" s="6">
        <f>P285*C285</f>
        <v>15353.52</v>
      </c>
      <c r="R285" s="6">
        <f>P285*O285</f>
        <v>99.286096000000001</v>
      </c>
      <c r="S285" t="str">
        <f>IF(D285&gt;E285,"Bom",IF(D285=E285,"netro","Alerta"))</f>
        <v>Alerta</v>
      </c>
    </row>
    <row r="286" spans="1:19" x14ac:dyDescent="0.3">
      <c r="A286" t="s">
        <v>22</v>
      </c>
      <c r="B286" t="s">
        <v>23</v>
      </c>
      <c r="C286" s="5">
        <f>VLOOKUP(A286,Dim!A:B,2,0)</f>
        <v>0</v>
      </c>
      <c r="D286" s="1">
        <v>8.2000000000000007E-3</v>
      </c>
      <c r="E286" s="1">
        <v>0</v>
      </c>
      <c r="F286">
        <v>12.28</v>
      </c>
      <c r="G286" s="2">
        <v>1390540000</v>
      </c>
      <c r="H286">
        <v>0</v>
      </c>
      <c r="I286">
        <v>0</v>
      </c>
      <c r="J286">
        <v>0</v>
      </c>
      <c r="K286">
        <v>0</v>
      </c>
      <c r="L286" s="1">
        <v>0</v>
      </c>
      <c r="M286" s="1">
        <v>0</v>
      </c>
      <c r="N286" s="4">
        <f>E286/12</f>
        <v>0</v>
      </c>
      <c r="O286" s="5">
        <f>N286*C286</f>
        <v>0</v>
      </c>
      <c r="P286" t="e">
        <f>ROUNDUP((C286/O286),0)+1</f>
        <v>#DIV/0!</v>
      </c>
      <c r="Q286" s="6" t="e">
        <f>P286*C286</f>
        <v>#DIV/0!</v>
      </c>
      <c r="R286" s="6" t="e">
        <f>P286*O286</f>
        <v>#DIV/0!</v>
      </c>
      <c r="S286" t="str">
        <f>IF(D286&gt;E286,"Bom",IF(D286=E286,"netro","Alerta"))</f>
        <v>Bom</v>
      </c>
    </row>
    <row r="287" spans="1:19" x14ac:dyDescent="0.3">
      <c r="A287" t="s">
        <v>310</v>
      </c>
      <c r="B287" t="s">
        <v>47</v>
      </c>
      <c r="C287" s="5">
        <f>VLOOKUP(A287,Dim!A:B,2,0)</f>
        <v>107.37</v>
      </c>
      <c r="D287" s="1">
        <v>9.0200000000000002E-2</v>
      </c>
      <c r="E287" s="1">
        <v>8.6800000000000002E-2</v>
      </c>
      <c r="F287">
        <v>0.91</v>
      </c>
      <c r="G287" s="2">
        <v>1730650000</v>
      </c>
      <c r="H287" s="2">
        <v>3070940</v>
      </c>
      <c r="I287">
        <v>10</v>
      </c>
      <c r="J287" s="3">
        <v>3071.26</v>
      </c>
      <c r="K287">
        <v>301.51</v>
      </c>
      <c r="L287" s="1">
        <v>9.8199999999999996E-2</v>
      </c>
      <c r="M287" s="1">
        <v>4.4000000000000003E-3</v>
      </c>
      <c r="N287" s="4">
        <f>E287/12</f>
        <v>7.2333333333333338E-3</v>
      </c>
      <c r="O287" s="5">
        <f>N287*C287</f>
        <v>0.77664300000000008</v>
      </c>
      <c r="P287">
        <f>ROUNDUP((C287/O287),0)+1</f>
        <v>140</v>
      </c>
      <c r="Q287" s="6">
        <f>P287*C287</f>
        <v>15031.800000000001</v>
      </c>
      <c r="R287" s="6">
        <f>P287*O287</f>
        <v>108.73002000000001</v>
      </c>
      <c r="S287" t="str">
        <f>IF(D287&gt;E287,"Bom",IF(D287=E287,"netro","Alerta"))</f>
        <v>Bom</v>
      </c>
    </row>
    <row r="288" spans="1:19" x14ac:dyDescent="0.3">
      <c r="A288" t="s">
        <v>24</v>
      </c>
      <c r="B288" t="s">
        <v>25</v>
      </c>
      <c r="C288" s="5">
        <f>VLOOKUP(A288,Dim!A:B,2,0)</f>
        <v>0</v>
      </c>
      <c r="D288" s="1">
        <v>5.3E-3</v>
      </c>
      <c r="E288" s="1">
        <v>0</v>
      </c>
      <c r="F288">
        <v>11.57</v>
      </c>
      <c r="G288" s="2">
        <v>19291500000</v>
      </c>
      <c r="H288">
        <v>0</v>
      </c>
      <c r="I288">
        <v>82</v>
      </c>
      <c r="J288" s="3">
        <v>63941.3</v>
      </c>
      <c r="K288">
        <v>468.9</v>
      </c>
      <c r="L288" s="1">
        <v>7.3000000000000001E-3</v>
      </c>
      <c r="M288" s="1">
        <v>3.8600000000000002E-2</v>
      </c>
      <c r="N288" s="4">
        <f>E288/12</f>
        <v>0</v>
      </c>
      <c r="O288" s="5">
        <f>N288*C288</f>
        <v>0</v>
      </c>
      <c r="P288" t="e">
        <f>ROUNDUP((C288/O288),0)+1</f>
        <v>#DIV/0!</v>
      </c>
      <c r="Q288" s="6" t="e">
        <f>P288*C288</f>
        <v>#DIV/0!</v>
      </c>
      <c r="R288" s="6" t="e">
        <f>P288*O288</f>
        <v>#DIV/0!</v>
      </c>
      <c r="S288" t="str">
        <f>IF(D288&gt;E288,"Bom",IF(D288=E288,"netro","Alerta"))</f>
        <v>Bom</v>
      </c>
    </row>
    <row r="289" spans="1:19" x14ac:dyDescent="0.3">
      <c r="A289" t="s">
        <v>39</v>
      </c>
      <c r="B289" t="s">
        <v>14</v>
      </c>
      <c r="C289" s="5">
        <f>VLOOKUP(A289,Dim!A:B,2,0)</f>
        <v>0</v>
      </c>
      <c r="D289" s="1">
        <v>-0.60770000000000002</v>
      </c>
      <c r="E289" s="1">
        <v>0</v>
      </c>
      <c r="F289">
        <v>0.86</v>
      </c>
      <c r="G289" s="2">
        <v>368999000</v>
      </c>
      <c r="H289">
        <v>0</v>
      </c>
      <c r="I289">
        <v>12</v>
      </c>
      <c r="J289" s="3">
        <v>1100.8399999999999</v>
      </c>
      <c r="K289">
        <v>99.19</v>
      </c>
      <c r="L289" s="1">
        <v>9.01E-2</v>
      </c>
      <c r="M289" s="1">
        <v>0</v>
      </c>
      <c r="N289" s="4">
        <f>E289/12</f>
        <v>0</v>
      </c>
      <c r="O289" s="5">
        <f>N289*C289</f>
        <v>0</v>
      </c>
      <c r="P289" t="e">
        <f>ROUNDUP((C289/O289),0)+1</f>
        <v>#DIV/0!</v>
      </c>
      <c r="Q289" s="6" t="e">
        <f>P289*C289</f>
        <v>#DIV/0!</v>
      </c>
      <c r="R289" s="6" t="e">
        <f>P289*O289</f>
        <v>#DIV/0!</v>
      </c>
      <c r="S289" t="str">
        <f>IF(D289&gt;E289,"Bom",IF(D289=E289,"netro","Alerta"))</f>
        <v>Alerta</v>
      </c>
    </row>
    <row r="290" spans="1:19" x14ac:dyDescent="0.3">
      <c r="A290" t="s">
        <v>32</v>
      </c>
      <c r="B290" t="s">
        <v>23</v>
      </c>
      <c r="C290" s="5">
        <f>VLOOKUP(A290,Dim!A:B,2,0)</f>
        <v>0</v>
      </c>
      <c r="D290" s="1">
        <v>0.1176</v>
      </c>
      <c r="E290" s="1">
        <v>5.2299999999999999E-2</v>
      </c>
      <c r="F290">
        <v>0.86</v>
      </c>
      <c r="G290" s="2">
        <v>97155500</v>
      </c>
      <c r="H290">
        <v>0</v>
      </c>
      <c r="I290">
        <v>0</v>
      </c>
      <c r="J290">
        <v>0</v>
      </c>
      <c r="K290">
        <v>0</v>
      </c>
      <c r="L290" s="1">
        <v>0</v>
      </c>
      <c r="M290" s="1">
        <v>0</v>
      </c>
      <c r="N290" s="4">
        <f>E290/12</f>
        <v>4.358333333333333E-3</v>
      </c>
      <c r="O290" s="5">
        <f>N290*C290</f>
        <v>0</v>
      </c>
      <c r="P290" t="e">
        <f>ROUNDUP((C290/O290),0)+1</f>
        <v>#DIV/0!</v>
      </c>
      <c r="Q290" s="6" t="e">
        <f>P290*C290</f>
        <v>#DIV/0!</v>
      </c>
      <c r="R290" s="6" t="e">
        <f>P290*O290</f>
        <v>#DIV/0!</v>
      </c>
      <c r="S290" t="str">
        <f>IF(D290&gt;E290,"Bom",IF(D290=E290,"netro","Alerta"))</f>
        <v>Bom</v>
      </c>
    </row>
    <row r="291" spans="1:19" x14ac:dyDescent="0.3">
      <c r="A291" t="s">
        <v>314</v>
      </c>
      <c r="B291" t="s">
        <v>14</v>
      </c>
      <c r="C291" s="5">
        <f>VLOOKUP(A291,Dim!A:B,2,0)</f>
        <v>64.2</v>
      </c>
      <c r="D291" s="1">
        <v>7.0300000000000001E-2</v>
      </c>
      <c r="E291" s="1">
        <v>0.182</v>
      </c>
      <c r="F291">
        <v>0.63</v>
      </c>
      <c r="G291" s="2">
        <v>72267000</v>
      </c>
      <c r="H291" s="2">
        <v>250048</v>
      </c>
      <c r="I291">
        <v>7</v>
      </c>
      <c r="J291" s="3">
        <v>1116.21</v>
      </c>
      <c r="K291">
        <v>111.33</v>
      </c>
      <c r="L291" s="1">
        <v>9.9699999999999997E-2</v>
      </c>
      <c r="M291" s="1">
        <v>0.2455</v>
      </c>
      <c r="N291" s="4">
        <f>E291/12</f>
        <v>1.5166666666666667E-2</v>
      </c>
      <c r="O291" s="5">
        <f>N291*C291</f>
        <v>0.97370000000000001</v>
      </c>
      <c r="P291">
        <f>ROUNDUP((C291/O291),0)+1</f>
        <v>67</v>
      </c>
      <c r="Q291" s="6">
        <f>P291*C291</f>
        <v>4301.4000000000005</v>
      </c>
      <c r="R291" s="6">
        <f>P291*O291</f>
        <v>65.237899999999996</v>
      </c>
      <c r="S291" t="str">
        <f>IF(D291&gt;E291,"Bom",IF(D291=E291,"netro","Alerta"))</f>
        <v>Alerta</v>
      </c>
    </row>
    <row r="292" spans="1:19" x14ac:dyDescent="0.3">
      <c r="A292" t="s">
        <v>34</v>
      </c>
      <c r="B292" t="s">
        <v>23</v>
      </c>
      <c r="C292" s="5">
        <f>VLOOKUP(A292,Dim!A:B,2,0)</f>
        <v>0</v>
      </c>
      <c r="D292" s="1">
        <v>0.1552</v>
      </c>
      <c r="E292" s="1">
        <v>2.29E-2</v>
      </c>
      <c r="F292">
        <v>0.79</v>
      </c>
      <c r="G292" s="2">
        <v>16500000</v>
      </c>
      <c r="H292">
        <v>0</v>
      </c>
      <c r="I292">
        <v>0</v>
      </c>
      <c r="J292">
        <v>0</v>
      </c>
      <c r="K292">
        <v>0</v>
      </c>
      <c r="L292" s="1">
        <v>0</v>
      </c>
      <c r="M292" s="1">
        <v>0</v>
      </c>
      <c r="N292" s="4">
        <f>E292/12</f>
        <v>1.9083333333333333E-3</v>
      </c>
      <c r="O292" s="5">
        <f>N292*C292</f>
        <v>0</v>
      </c>
      <c r="P292" t="e">
        <f>ROUNDUP((C292/O292),0)+1</f>
        <v>#DIV/0!</v>
      </c>
      <c r="Q292" s="6" t="e">
        <f>P292*C292</f>
        <v>#DIV/0!</v>
      </c>
      <c r="R292" s="6" t="e">
        <f>P292*O292</f>
        <v>#DIV/0!</v>
      </c>
      <c r="S292" t="str">
        <f>IF(D292&gt;E292,"Bom",IF(D292=E292,"netro","Alerta"))</f>
        <v>Bom</v>
      </c>
    </row>
    <row r="293" spans="1:19" x14ac:dyDescent="0.3">
      <c r="A293" t="s">
        <v>316</v>
      </c>
      <c r="B293" t="s">
        <v>14</v>
      </c>
      <c r="C293" s="5">
        <f>VLOOKUP(A293,Dim!A:B,2,0)</f>
        <v>87.7</v>
      </c>
      <c r="D293" s="1">
        <v>0.1164</v>
      </c>
      <c r="E293" s="1">
        <v>0.1217</v>
      </c>
      <c r="F293">
        <v>0.94</v>
      </c>
      <c r="G293" s="2">
        <v>1487390000</v>
      </c>
      <c r="H293" s="2">
        <v>3075910</v>
      </c>
      <c r="I293">
        <v>0</v>
      </c>
      <c r="J293">
        <v>0</v>
      </c>
      <c r="K293">
        <v>0</v>
      </c>
      <c r="L293" s="1">
        <v>0</v>
      </c>
      <c r="M293" s="1">
        <v>0</v>
      </c>
      <c r="N293" s="4">
        <f>E293/12</f>
        <v>1.0141666666666667E-2</v>
      </c>
      <c r="O293" s="5">
        <f>N293*C293</f>
        <v>0.88942416666666668</v>
      </c>
      <c r="P293">
        <f>ROUNDUP((C293/O293),0)+1</f>
        <v>100</v>
      </c>
      <c r="Q293" s="6">
        <f>P293*C293</f>
        <v>8770</v>
      </c>
      <c r="R293" s="6">
        <f>P293*O293</f>
        <v>88.942416666666674</v>
      </c>
      <c r="S293" t="str">
        <f>IF(D293&gt;E293,"Bom",IF(D293=E293,"netro","Alerta"))</f>
        <v>Alerta</v>
      </c>
    </row>
    <row r="294" spans="1:19" x14ac:dyDescent="0.3">
      <c r="A294" t="s">
        <v>317</v>
      </c>
      <c r="B294" t="s">
        <v>14</v>
      </c>
      <c r="C294" s="5">
        <f>VLOOKUP(A294,Dim!A:B,2,0)</f>
        <v>65.77</v>
      </c>
      <c r="D294" s="1">
        <v>-3.3999999999999998E-3</v>
      </c>
      <c r="E294" s="1">
        <v>4.19E-2</v>
      </c>
      <c r="F294">
        <v>1.7</v>
      </c>
      <c r="G294" s="2">
        <v>194671000</v>
      </c>
      <c r="H294" s="2">
        <v>84387</v>
      </c>
      <c r="I294">
        <v>0</v>
      </c>
      <c r="J294">
        <v>0</v>
      </c>
      <c r="K294">
        <v>0</v>
      </c>
      <c r="L294" s="1">
        <v>0</v>
      </c>
      <c r="M294" s="1">
        <v>0</v>
      </c>
      <c r="N294" s="4">
        <f>E294/12</f>
        <v>3.4916666666666668E-3</v>
      </c>
      <c r="O294" s="5">
        <f>N294*C294</f>
        <v>0.22964691666666667</v>
      </c>
      <c r="P294">
        <f>ROUNDUP((C294/O294),0)+1</f>
        <v>288</v>
      </c>
      <c r="Q294" s="6">
        <f>P294*C294</f>
        <v>18941.759999999998</v>
      </c>
      <c r="R294" s="6">
        <f>P294*O294</f>
        <v>66.138311999999999</v>
      </c>
      <c r="S294" t="str">
        <f>IF(D294&gt;E294,"Bom",IF(D294=E294,"netro","Alerta"))</f>
        <v>Alerta</v>
      </c>
    </row>
    <row r="295" spans="1:19" x14ac:dyDescent="0.3">
      <c r="A295" t="s">
        <v>43</v>
      </c>
      <c r="B295" t="s">
        <v>14</v>
      </c>
      <c r="C295" s="5">
        <f>VLOOKUP(A295,Dim!A:B,2,0)</f>
        <v>0</v>
      </c>
      <c r="D295" s="1">
        <v>6.2700000000000006E-2</v>
      </c>
      <c r="E295" s="1">
        <v>0</v>
      </c>
      <c r="F295">
        <v>0.41</v>
      </c>
      <c r="G295" s="2">
        <v>70113800</v>
      </c>
      <c r="H295">
        <v>518</v>
      </c>
      <c r="I295">
        <v>3</v>
      </c>
      <c r="J295" s="3">
        <v>4554.1499999999996</v>
      </c>
      <c r="K295">
        <v>766.71</v>
      </c>
      <c r="L295" s="1">
        <v>0.16839999999999999</v>
      </c>
      <c r="M295" s="1">
        <v>0</v>
      </c>
      <c r="N295" s="4">
        <f>E295/12</f>
        <v>0</v>
      </c>
      <c r="O295" s="5">
        <f>N295*C295</f>
        <v>0</v>
      </c>
      <c r="P295" t="e">
        <f>ROUNDUP((C295/O295),0)+1</f>
        <v>#DIV/0!</v>
      </c>
      <c r="Q295" s="6" t="e">
        <f>P295*C295</f>
        <v>#DIV/0!</v>
      </c>
      <c r="R295" s="6" t="e">
        <f>P295*O295</f>
        <v>#DIV/0!</v>
      </c>
      <c r="S295" t="str">
        <f>IF(D295&gt;E295,"Bom",IF(D295=E295,"netro","Alerta"))</f>
        <v>Bom</v>
      </c>
    </row>
    <row r="296" spans="1:19" x14ac:dyDescent="0.3">
      <c r="A296" t="s">
        <v>49</v>
      </c>
      <c r="B296" t="s">
        <v>14</v>
      </c>
      <c r="C296" s="5">
        <f>VLOOKUP(A296,Dim!A:B,2,0)</f>
        <v>0</v>
      </c>
      <c r="D296" s="1">
        <v>0.13789999999999999</v>
      </c>
      <c r="E296" s="1">
        <v>0.12670000000000001</v>
      </c>
      <c r="F296">
        <v>1.01</v>
      </c>
      <c r="G296" s="2">
        <v>367028000</v>
      </c>
      <c r="H296">
        <v>0</v>
      </c>
      <c r="I296">
        <v>1</v>
      </c>
      <c r="J296">
        <v>0</v>
      </c>
      <c r="K296">
        <v>0</v>
      </c>
      <c r="L296" s="1">
        <v>0</v>
      </c>
      <c r="M296" s="1">
        <v>0</v>
      </c>
      <c r="N296" s="4">
        <f>E296/12</f>
        <v>1.0558333333333334E-2</v>
      </c>
      <c r="O296" s="5">
        <f>N296*C296</f>
        <v>0</v>
      </c>
      <c r="P296" t="e">
        <f>ROUNDUP((C296/O296),0)+1</f>
        <v>#DIV/0!</v>
      </c>
      <c r="Q296" s="6" t="e">
        <f>P296*C296</f>
        <v>#DIV/0!</v>
      </c>
      <c r="R296" s="6" t="e">
        <f>P296*O296</f>
        <v>#DIV/0!</v>
      </c>
      <c r="S296" t="str">
        <f>IF(D296&gt;E296,"Bom",IF(D296=E296,"netro","Alerta"))</f>
        <v>Bom</v>
      </c>
    </row>
    <row r="297" spans="1:19" x14ac:dyDescent="0.3">
      <c r="A297" t="s">
        <v>54</v>
      </c>
      <c r="B297" t="s">
        <v>28</v>
      </c>
      <c r="C297" s="5">
        <f>VLOOKUP(A297,Dim!A:B,2,0)</f>
        <v>0</v>
      </c>
      <c r="D297" s="1">
        <v>0.1042</v>
      </c>
      <c r="E297" s="1">
        <v>0</v>
      </c>
      <c r="F297">
        <v>0.95</v>
      </c>
      <c r="G297" s="2">
        <v>1540230000</v>
      </c>
      <c r="H297">
        <v>0</v>
      </c>
      <c r="I297">
        <v>61</v>
      </c>
      <c r="J297" s="3">
        <v>3690.03</v>
      </c>
      <c r="K297">
        <v>479.56</v>
      </c>
      <c r="L297" s="1">
        <v>0.13</v>
      </c>
      <c r="M297" s="1">
        <v>1.44E-2</v>
      </c>
      <c r="N297" s="4">
        <f>E297/12</f>
        <v>0</v>
      </c>
      <c r="O297" s="5">
        <f>N297*C297</f>
        <v>0</v>
      </c>
      <c r="P297" t="e">
        <f>ROUNDUP((C297/O297),0)+1</f>
        <v>#DIV/0!</v>
      </c>
      <c r="Q297" s="6" t="e">
        <f>P297*C297</f>
        <v>#DIV/0!</v>
      </c>
      <c r="R297" s="6" t="e">
        <f>P297*O297</f>
        <v>#DIV/0!</v>
      </c>
      <c r="S297" t="str">
        <f>IF(D297&gt;E297,"Bom",IF(D297=E297,"netro","Alerta"))</f>
        <v>Bom</v>
      </c>
    </row>
    <row r="298" spans="1:19" x14ac:dyDescent="0.3">
      <c r="A298" t="s">
        <v>56</v>
      </c>
      <c r="B298" t="s">
        <v>28</v>
      </c>
      <c r="C298" s="5">
        <f>VLOOKUP(A298,Dim!A:B,2,0)</f>
        <v>0</v>
      </c>
      <c r="D298" s="1">
        <v>2.23E-2</v>
      </c>
      <c r="E298" s="1">
        <v>0</v>
      </c>
      <c r="F298">
        <v>0.86</v>
      </c>
      <c r="G298" s="2">
        <v>197789000</v>
      </c>
      <c r="H298">
        <v>0</v>
      </c>
      <c r="I298">
        <v>1</v>
      </c>
      <c r="J298" s="3">
        <v>10225.299999999999</v>
      </c>
      <c r="K298">
        <v>570.89</v>
      </c>
      <c r="L298" s="1">
        <v>5.5800000000000002E-2</v>
      </c>
      <c r="M298" s="1">
        <v>0.437</v>
      </c>
      <c r="N298" s="4">
        <f>E298/12</f>
        <v>0</v>
      </c>
      <c r="O298" s="5">
        <f>N298*C298</f>
        <v>0</v>
      </c>
      <c r="P298" t="e">
        <f>ROUNDUP((C298/O298),0)+1</f>
        <v>#DIV/0!</v>
      </c>
      <c r="Q298" s="6" t="e">
        <f>P298*C298</f>
        <v>#DIV/0!</v>
      </c>
      <c r="R298" s="6" t="e">
        <f>P298*O298</f>
        <v>#DIV/0!</v>
      </c>
      <c r="S298" t="str">
        <f>IF(D298&gt;E298,"Bom",IF(D298=E298,"netro","Alerta"))</f>
        <v>Bom</v>
      </c>
    </row>
    <row r="299" spans="1:19" x14ac:dyDescent="0.3">
      <c r="A299" t="s">
        <v>57</v>
      </c>
      <c r="B299" t="s">
        <v>23</v>
      </c>
      <c r="C299" s="5">
        <f>VLOOKUP(A299,Dim!A:B,2,0)</f>
        <v>0</v>
      </c>
      <c r="D299" s="1">
        <v>8.0600000000000005E-2</v>
      </c>
      <c r="E299" s="1">
        <v>1.9099999999999999E-2</v>
      </c>
      <c r="F299">
        <v>0.84</v>
      </c>
      <c r="G299" s="2">
        <v>1480960000</v>
      </c>
      <c r="H299">
        <v>0</v>
      </c>
      <c r="I299">
        <v>0</v>
      </c>
      <c r="J299">
        <v>0</v>
      </c>
      <c r="K299">
        <v>0</v>
      </c>
      <c r="L299" s="1">
        <v>0</v>
      </c>
      <c r="M299" s="1">
        <v>0</v>
      </c>
      <c r="N299" s="4">
        <f>E299/12</f>
        <v>1.5916666666666666E-3</v>
      </c>
      <c r="O299" s="5">
        <f>N299*C299</f>
        <v>0</v>
      </c>
      <c r="P299" t="e">
        <f>ROUNDUP((C299/O299),0)+1</f>
        <v>#DIV/0!</v>
      </c>
      <c r="Q299" s="6" t="e">
        <f>P299*C299</f>
        <v>#DIV/0!</v>
      </c>
      <c r="R299" s="6" t="e">
        <f>P299*O299</f>
        <v>#DIV/0!</v>
      </c>
      <c r="S299" t="str">
        <f>IF(D299&gt;E299,"Bom",IF(D299=E299,"netro","Alerta"))</f>
        <v>Bom</v>
      </c>
    </row>
    <row r="300" spans="1:19" x14ac:dyDescent="0.3">
      <c r="A300" t="s">
        <v>62</v>
      </c>
      <c r="B300" t="s">
        <v>23</v>
      </c>
      <c r="C300" s="5">
        <f>VLOOKUP(A300,Dim!A:B,2,0)</f>
        <v>0</v>
      </c>
      <c r="D300" s="1">
        <v>0.1426</v>
      </c>
      <c r="E300" s="1">
        <v>6.4199999999999993E-2</v>
      </c>
      <c r="F300">
        <v>0.86</v>
      </c>
      <c r="G300" s="2">
        <v>17960000</v>
      </c>
      <c r="H300">
        <v>0</v>
      </c>
      <c r="I300">
        <v>0</v>
      </c>
      <c r="J300">
        <v>0</v>
      </c>
      <c r="K300">
        <v>0</v>
      </c>
      <c r="L300" s="1">
        <v>0</v>
      </c>
      <c r="M300" s="1">
        <v>0</v>
      </c>
      <c r="N300" s="4">
        <f>E300/12</f>
        <v>5.3499999999999997E-3</v>
      </c>
      <c r="O300" s="5">
        <f>N300*C300</f>
        <v>0</v>
      </c>
      <c r="P300" t="e">
        <f>ROUNDUP((C300/O300),0)+1</f>
        <v>#DIV/0!</v>
      </c>
      <c r="Q300" s="6" t="e">
        <f>P300*C300</f>
        <v>#DIV/0!</v>
      </c>
      <c r="R300" s="6" t="e">
        <f>P300*O300</f>
        <v>#DIV/0!</v>
      </c>
      <c r="S300" t="str">
        <f>IF(D300&gt;E300,"Bom",IF(D300=E300,"netro","Alerta"))</f>
        <v>Bom</v>
      </c>
    </row>
    <row r="301" spans="1:19" x14ac:dyDescent="0.3">
      <c r="A301" t="s">
        <v>324</v>
      </c>
      <c r="B301" t="s">
        <v>19</v>
      </c>
      <c r="C301" s="5">
        <f>VLOOKUP(A301,Dim!A:B,2,0)</f>
        <v>76.650000000000006</v>
      </c>
      <c r="D301" s="1">
        <v>2.92E-2</v>
      </c>
      <c r="E301" s="1">
        <v>0.1716</v>
      </c>
      <c r="F301">
        <v>0.74</v>
      </c>
      <c r="G301" s="2">
        <v>457018000</v>
      </c>
      <c r="H301" s="2">
        <v>1126090</v>
      </c>
      <c r="I301">
        <v>3</v>
      </c>
      <c r="J301" s="3">
        <v>7867.55</v>
      </c>
      <c r="K301">
        <v>0</v>
      </c>
      <c r="L301" s="1">
        <v>0</v>
      </c>
      <c r="M301" s="1">
        <v>0</v>
      </c>
      <c r="N301" s="4">
        <f>E301/12</f>
        <v>1.43E-2</v>
      </c>
      <c r="O301" s="5">
        <f>N301*C301</f>
        <v>1.096095</v>
      </c>
      <c r="P301">
        <f>ROUNDUP((C301/O301),0)+1</f>
        <v>71</v>
      </c>
      <c r="Q301" s="6">
        <f>P301*C301</f>
        <v>5442.1500000000005</v>
      </c>
      <c r="R301" s="6">
        <f>P301*O301</f>
        <v>77.822744999999998</v>
      </c>
      <c r="S301" t="str">
        <f>IF(D301&gt;E301,"Bom",IF(D301=E301,"netro","Alerta"))</f>
        <v>Alerta</v>
      </c>
    </row>
    <row r="302" spans="1:19" x14ac:dyDescent="0.3">
      <c r="A302" t="s">
        <v>66</v>
      </c>
      <c r="B302" t="s">
        <v>47</v>
      </c>
      <c r="C302" s="5">
        <f>VLOOKUP(A302,Dim!A:B,2,0)</f>
        <v>0</v>
      </c>
      <c r="D302" s="1">
        <v>5.4100000000000002E-2</v>
      </c>
      <c r="E302" s="1">
        <v>0</v>
      </c>
      <c r="F302">
        <v>0.81</v>
      </c>
      <c r="G302" s="2">
        <v>208962000</v>
      </c>
      <c r="H302">
        <v>0</v>
      </c>
      <c r="I302">
        <v>2</v>
      </c>
      <c r="J302" s="3">
        <v>3014.16</v>
      </c>
      <c r="K302">
        <v>199.89</v>
      </c>
      <c r="L302" s="1">
        <v>6.6299999999999998E-2</v>
      </c>
      <c r="M302" s="1">
        <v>0</v>
      </c>
      <c r="N302" s="4">
        <f>E302/12</f>
        <v>0</v>
      </c>
      <c r="O302" s="5">
        <f>N302*C302</f>
        <v>0</v>
      </c>
      <c r="P302" t="e">
        <f>ROUNDUP((C302/O302),0)+1</f>
        <v>#DIV/0!</v>
      </c>
      <c r="Q302" s="6" t="e">
        <f>P302*C302</f>
        <v>#DIV/0!</v>
      </c>
      <c r="R302" s="6" t="e">
        <f>P302*O302</f>
        <v>#DIV/0!</v>
      </c>
      <c r="S302" t="str">
        <f>IF(D302&gt;E302,"Bom",IF(D302=E302,"netro","Alerta"))</f>
        <v>Bom</v>
      </c>
    </row>
    <row r="303" spans="1:19" x14ac:dyDescent="0.3">
      <c r="A303" t="s">
        <v>67</v>
      </c>
      <c r="B303" t="s">
        <v>23</v>
      </c>
      <c r="C303" s="5">
        <f>VLOOKUP(A303,Dim!A:B,2,0)</f>
        <v>0</v>
      </c>
      <c r="D303" s="1">
        <v>0.111</v>
      </c>
      <c r="E303" s="1">
        <v>0</v>
      </c>
      <c r="F303">
        <v>0.91</v>
      </c>
      <c r="G303" s="2">
        <v>34257100</v>
      </c>
      <c r="H303">
        <v>0</v>
      </c>
      <c r="I303">
        <v>0</v>
      </c>
      <c r="J303">
        <v>0</v>
      </c>
      <c r="K303">
        <v>0</v>
      </c>
      <c r="L303" s="1">
        <v>0</v>
      </c>
      <c r="M303" s="1">
        <v>0</v>
      </c>
      <c r="N303" s="4">
        <f>E303/12</f>
        <v>0</v>
      </c>
      <c r="O303" s="5">
        <f>N303*C303</f>
        <v>0</v>
      </c>
      <c r="P303" t="e">
        <f>ROUNDUP((C303/O303),0)+1</f>
        <v>#DIV/0!</v>
      </c>
      <c r="Q303" s="6" t="e">
        <f>P303*C303</f>
        <v>#DIV/0!</v>
      </c>
      <c r="R303" s="6" t="e">
        <f>P303*O303</f>
        <v>#DIV/0!</v>
      </c>
      <c r="S303" t="str">
        <f>IF(D303&gt;E303,"Bom",IF(D303=E303,"netro","Alerta"))</f>
        <v>Bom</v>
      </c>
    </row>
    <row r="304" spans="1:19" x14ac:dyDescent="0.3">
      <c r="A304" t="s">
        <v>70</v>
      </c>
      <c r="B304" t="s">
        <v>23</v>
      </c>
      <c r="C304" s="5">
        <f>VLOOKUP(A304,Dim!A:B,2,0)</f>
        <v>0</v>
      </c>
      <c r="D304" s="1">
        <v>0.1017</v>
      </c>
      <c r="E304" s="1">
        <v>0</v>
      </c>
      <c r="F304">
        <v>0.84</v>
      </c>
      <c r="G304" s="2">
        <v>173172000</v>
      </c>
      <c r="H304">
        <v>0</v>
      </c>
      <c r="I304">
        <v>0</v>
      </c>
      <c r="J304">
        <v>0</v>
      </c>
      <c r="K304">
        <v>0</v>
      </c>
      <c r="L304" s="1">
        <v>0</v>
      </c>
      <c r="M304" s="1">
        <v>0</v>
      </c>
      <c r="N304" s="4">
        <f>E304/12</f>
        <v>0</v>
      </c>
      <c r="O304" s="5">
        <f>N304*C304</f>
        <v>0</v>
      </c>
      <c r="P304" t="e">
        <f>ROUNDUP((C304/O304),0)+1</f>
        <v>#DIV/0!</v>
      </c>
      <c r="Q304" s="6" t="e">
        <f>P304*C304</f>
        <v>#DIV/0!</v>
      </c>
      <c r="R304" s="6" t="e">
        <f>P304*O304</f>
        <v>#DIV/0!</v>
      </c>
      <c r="S304" t="str">
        <f>IF(D304&gt;E304,"Bom",IF(D304=E304,"netro","Alerta"))</f>
        <v>Bom</v>
      </c>
    </row>
    <row r="305" spans="1:19" x14ac:dyDescent="0.3">
      <c r="A305" t="s">
        <v>72</v>
      </c>
      <c r="B305" t="s">
        <v>23</v>
      </c>
      <c r="C305" s="5">
        <f>VLOOKUP(A305,Dim!A:B,2,0)</f>
        <v>0</v>
      </c>
      <c r="D305" s="1">
        <v>0.10059999999999999</v>
      </c>
      <c r="E305" s="1">
        <v>0.06</v>
      </c>
      <c r="F305">
        <v>0.99</v>
      </c>
      <c r="G305" s="2">
        <v>6842700</v>
      </c>
      <c r="H305">
        <v>0</v>
      </c>
      <c r="I305">
        <v>0</v>
      </c>
      <c r="J305">
        <v>0</v>
      </c>
      <c r="K305">
        <v>0</v>
      </c>
      <c r="L305" s="1">
        <v>0</v>
      </c>
      <c r="M305" s="1">
        <v>0</v>
      </c>
      <c r="N305" s="4">
        <f>E305/12</f>
        <v>5.0000000000000001E-3</v>
      </c>
      <c r="O305" s="5">
        <f>N305*C305</f>
        <v>0</v>
      </c>
      <c r="P305" t="e">
        <f>ROUNDUP((C305/O305),0)+1</f>
        <v>#DIV/0!</v>
      </c>
      <c r="Q305" s="6" t="e">
        <f>P305*C305</f>
        <v>#DIV/0!</v>
      </c>
      <c r="R305" s="6" t="e">
        <f>P305*O305</f>
        <v>#DIV/0!</v>
      </c>
      <c r="S305" t="str">
        <f>IF(D305&gt;E305,"Bom",IF(D305=E305,"netro","Alerta"))</f>
        <v>Bom</v>
      </c>
    </row>
    <row r="306" spans="1:19" x14ac:dyDescent="0.3">
      <c r="A306" t="s">
        <v>77</v>
      </c>
      <c r="B306" t="s">
        <v>14</v>
      </c>
      <c r="C306" s="5">
        <f>VLOOKUP(A306,Dim!A:B,2,0)</f>
        <v>0</v>
      </c>
      <c r="D306" s="1">
        <v>0.1056</v>
      </c>
      <c r="E306" s="1">
        <v>0</v>
      </c>
      <c r="F306">
        <v>0.86</v>
      </c>
      <c r="G306" s="2">
        <v>145107000</v>
      </c>
      <c r="H306">
        <v>0</v>
      </c>
      <c r="I306">
        <v>1</v>
      </c>
      <c r="J306" s="3">
        <v>6230.68</v>
      </c>
      <c r="K306">
        <v>692.07</v>
      </c>
      <c r="L306" s="1">
        <v>0.1111</v>
      </c>
      <c r="M306" s="1">
        <v>0</v>
      </c>
      <c r="N306" s="4">
        <f>E306/12</f>
        <v>0</v>
      </c>
      <c r="O306" s="5">
        <f>N306*C306</f>
        <v>0</v>
      </c>
      <c r="P306" t="e">
        <f>ROUNDUP((C306/O306),0)+1</f>
        <v>#DIV/0!</v>
      </c>
      <c r="Q306" s="6" t="e">
        <f>P306*C306</f>
        <v>#DIV/0!</v>
      </c>
      <c r="R306" s="6" t="e">
        <f>P306*O306</f>
        <v>#DIV/0!</v>
      </c>
      <c r="S306" t="str">
        <f>IF(D306&gt;E306,"Bom",IF(D306=E306,"netro","Alerta"))</f>
        <v>Bom</v>
      </c>
    </row>
    <row r="307" spans="1:19" x14ac:dyDescent="0.3">
      <c r="A307" t="s">
        <v>80</v>
      </c>
      <c r="B307" t="s">
        <v>81</v>
      </c>
      <c r="C307" s="5">
        <f>VLOOKUP(A307,Dim!A:B,2,0)</f>
        <v>0</v>
      </c>
      <c r="D307" s="1">
        <v>6.59E-2</v>
      </c>
      <c r="E307" s="1">
        <v>0</v>
      </c>
      <c r="F307">
        <v>0</v>
      </c>
      <c r="G307" s="2">
        <v>101556000</v>
      </c>
      <c r="H307">
        <v>0</v>
      </c>
      <c r="I307">
        <v>13</v>
      </c>
      <c r="J307">
        <v>0</v>
      </c>
      <c r="K307" s="3">
        <v>1437.55</v>
      </c>
      <c r="L307" s="1">
        <v>0</v>
      </c>
      <c r="M307" s="1">
        <v>0</v>
      </c>
      <c r="N307" s="4">
        <f>E307/12</f>
        <v>0</v>
      </c>
      <c r="O307" s="5">
        <f>N307*C307</f>
        <v>0</v>
      </c>
      <c r="P307" t="e">
        <f>ROUNDUP((C307/O307),0)+1</f>
        <v>#DIV/0!</v>
      </c>
      <c r="Q307" s="6" t="e">
        <f>P307*C307</f>
        <v>#DIV/0!</v>
      </c>
      <c r="R307" s="6" t="e">
        <f>P307*O307</f>
        <v>#DIV/0!</v>
      </c>
      <c r="S307" t="str">
        <f>IF(D307&gt;E307,"Bom",IF(D307=E307,"netro","Alerta"))</f>
        <v>Bom</v>
      </c>
    </row>
    <row r="308" spans="1:19" x14ac:dyDescent="0.3">
      <c r="A308" t="s">
        <v>84</v>
      </c>
      <c r="B308" t="s">
        <v>47</v>
      </c>
      <c r="C308" s="5">
        <f>VLOOKUP(A308,Dim!A:B,2,0)</f>
        <v>0</v>
      </c>
      <c r="D308" s="1">
        <v>7.7299999999999994E-2</v>
      </c>
      <c r="E308" s="1">
        <v>5.33E-2</v>
      </c>
      <c r="F308">
        <v>0.89</v>
      </c>
      <c r="G308" s="2">
        <v>724795000</v>
      </c>
      <c r="H308">
        <v>0</v>
      </c>
      <c r="I308">
        <v>10</v>
      </c>
      <c r="J308" s="3">
        <v>1083.5999999999999</v>
      </c>
      <c r="K308">
        <v>86.3</v>
      </c>
      <c r="L308" s="1">
        <v>7.9600000000000004E-2</v>
      </c>
      <c r="M308" s="1">
        <v>0</v>
      </c>
      <c r="N308" s="4">
        <f>E308/12</f>
        <v>4.4416666666666667E-3</v>
      </c>
      <c r="O308" s="5">
        <f>N308*C308</f>
        <v>0</v>
      </c>
      <c r="P308" t="e">
        <f>ROUNDUP((C308/O308),0)+1</f>
        <v>#DIV/0!</v>
      </c>
      <c r="Q308" s="6" t="e">
        <f>P308*C308</f>
        <v>#DIV/0!</v>
      </c>
      <c r="R308" s="6" t="e">
        <f>P308*O308</f>
        <v>#DIV/0!</v>
      </c>
      <c r="S308" t="str">
        <f>IF(D308&gt;E308,"Bom",IF(D308=E308,"netro","Alerta"))</f>
        <v>Bom</v>
      </c>
    </row>
    <row r="309" spans="1:19" x14ac:dyDescent="0.3">
      <c r="A309" t="s">
        <v>88</v>
      </c>
      <c r="B309" t="s">
        <v>23</v>
      </c>
      <c r="C309" s="5">
        <f>VLOOKUP(A309,Dim!A:B,2,0)</f>
        <v>0</v>
      </c>
      <c r="D309" s="1">
        <v>0.12479999999999999</v>
      </c>
      <c r="E309" s="1">
        <v>0</v>
      </c>
      <c r="F309">
        <v>0.92</v>
      </c>
      <c r="G309" s="2">
        <v>423289000</v>
      </c>
      <c r="H309">
        <v>0</v>
      </c>
      <c r="I309">
        <v>0</v>
      </c>
      <c r="J309">
        <v>0</v>
      </c>
      <c r="K309">
        <v>0</v>
      </c>
      <c r="L309" s="1">
        <v>0</v>
      </c>
      <c r="M309" s="1">
        <v>0</v>
      </c>
      <c r="N309" s="4">
        <f>E309/12</f>
        <v>0</v>
      </c>
      <c r="O309" s="5">
        <f>N309*C309</f>
        <v>0</v>
      </c>
      <c r="P309" t="e">
        <f>ROUNDUP((C309/O309),0)+1</f>
        <v>#DIV/0!</v>
      </c>
      <c r="Q309" s="6" t="e">
        <f>P309*C309</f>
        <v>#DIV/0!</v>
      </c>
      <c r="R309" s="6" t="e">
        <f>P309*O309</f>
        <v>#DIV/0!</v>
      </c>
      <c r="S309" t="str">
        <f>IF(D309&gt;E309,"Bom",IF(D309=E309,"netro","Alerta"))</f>
        <v>Bom</v>
      </c>
    </row>
    <row r="310" spans="1:19" x14ac:dyDescent="0.3">
      <c r="A310" t="s">
        <v>104</v>
      </c>
      <c r="B310" t="s">
        <v>23</v>
      </c>
      <c r="C310" s="5">
        <f>VLOOKUP(A310,Dim!A:B,2,0)</f>
        <v>0</v>
      </c>
      <c r="D310" s="1">
        <v>7.1599999999999997E-2</v>
      </c>
      <c r="E310" s="1">
        <v>0</v>
      </c>
      <c r="F310">
        <v>0.95</v>
      </c>
      <c r="G310" s="2">
        <v>145401000</v>
      </c>
      <c r="H310">
        <v>0</v>
      </c>
      <c r="I310">
        <v>0</v>
      </c>
      <c r="J310">
        <v>0</v>
      </c>
      <c r="K310">
        <v>0</v>
      </c>
      <c r="L310" s="1">
        <v>0</v>
      </c>
      <c r="M310" s="1">
        <v>0</v>
      </c>
      <c r="N310" s="4">
        <f>E310/12</f>
        <v>0</v>
      </c>
      <c r="O310" s="5">
        <f>N310*C310</f>
        <v>0</v>
      </c>
      <c r="P310" t="e">
        <f>ROUNDUP((C310/O310),0)+1</f>
        <v>#DIV/0!</v>
      </c>
      <c r="Q310" s="6" t="e">
        <f>P310*C310</f>
        <v>#DIV/0!</v>
      </c>
      <c r="R310" s="6" t="e">
        <f>P310*O310</f>
        <v>#DIV/0!</v>
      </c>
      <c r="S310" t="str">
        <f>IF(D310&gt;E310,"Bom",IF(D310=E310,"netro","Alerta"))</f>
        <v>Bom</v>
      </c>
    </row>
    <row r="311" spans="1:19" x14ac:dyDescent="0.3">
      <c r="A311" t="s">
        <v>113</v>
      </c>
      <c r="B311" t="s">
        <v>14</v>
      </c>
      <c r="C311" s="5">
        <f>VLOOKUP(A311,Dim!A:B,2,0)</f>
        <v>0</v>
      </c>
      <c r="D311" s="1">
        <v>4.99E-2</v>
      </c>
      <c r="E311" s="1">
        <v>0</v>
      </c>
      <c r="F311">
        <v>0.94</v>
      </c>
      <c r="G311" s="2">
        <v>290462000</v>
      </c>
      <c r="H311">
        <v>0</v>
      </c>
      <c r="I311">
        <v>3</v>
      </c>
      <c r="J311">
        <v>5.42</v>
      </c>
      <c r="K311">
        <v>0.25</v>
      </c>
      <c r="L311" s="1">
        <v>4.6300000000000001E-2</v>
      </c>
      <c r="M311" s="1">
        <v>0.18</v>
      </c>
      <c r="N311" s="4">
        <f>E311/12</f>
        <v>0</v>
      </c>
      <c r="O311" s="5">
        <f>N311*C311</f>
        <v>0</v>
      </c>
      <c r="P311" t="e">
        <f>ROUNDUP((C311/O311),0)+1</f>
        <v>#DIV/0!</v>
      </c>
      <c r="Q311" s="6" t="e">
        <f>P311*C311</f>
        <v>#DIV/0!</v>
      </c>
      <c r="R311" s="6" t="e">
        <f>P311*O311</f>
        <v>#DIV/0!</v>
      </c>
      <c r="S311" t="str">
        <f>IF(D311&gt;E311,"Bom",IF(D311=E311,"netro","Alerta"))</f>
        <v>Bom</v>
      </c>
    </row>
    <row r="312" spans="1:19" x14ac:dyDescent="0.3">
      <c r="A312" t="s">
        <v>335</v>
      </c>
      <c r="B312" t="s">
        <v>19</v>
      </c>
      <c r="C312" s="5">
        <f>VLOOKUP(A312,Dim!A:B,2,0)</f>
        <v>1100</v>
      </c>
      <c r="D312" s="1">
        <v>-5.8099999999999999E-2</v>
      </c>
      <c r="E312" s="1">
        <v>0</v>
      </c>
      <c r="F312">
        <v>3.04</v>
      </c>
      <c r="G312" s="2">
        <v>56908500</v>
      </c>
      <c r="H312" s="2">
        <v>31118</v>
      </c>
      <c r="I312">
        <v>0</v>
      </c>
      <c r="J312">
        <v>0</v>
      </c>
      <c r="K312">
        <v>0</v>
      </c>
      <c r="L312" s="1">
        <v>0</v>
      </c>
      <c r="M312" s="1">
        <v>0</v>
      </c>
      <c r="N312" s="4">
        <f>E312/12</f>
        <v>0</v>
      </c>
      <c r="O312" s="5">
        <f>N312*C312</f>
        <v>0</v>
      </c>
      <c r="P312" t="e">
        <f>ROUNDUP((C312/O312),0)+1</f>
        <v>#DIV/0!</v>
      </c>
      <c r="Q312" s="6" t="e">
        <f>P312*C312</f>
        <v>#DIV/0!</v>
      </c>
      <c r="R312" s="6" t="e">
        <f>P312*O312</f>
        <v>#DIV/0!</v>
      </c>
      <c r="S312" t="str">
        <f>IF(D312&gt;E312,"Bom",IF(D312=E312,"netro","Alerta"))</f>
        <v>Alerta</v>
      </c>
    </row>
    <row r="313" spans="1:19" x14ac:dyDescent="0.3">
      <c r="A313" t="s">
        <v>336</v>
      </c>
      <c r="B313" t="s">
        <v>14</v>
      </c>
      <c r="C313" s="5">
        <f>VLOOKUP(A313,Dim!A:B,2,0)</f>
        <v>69.86</v>
      </c>
      <c r="D313" s="1">
        <v>0.1333</v>
      </c>
      <c r="E313" s="1">
        <v>0.12920000000000001</v>
      </c>
      <c r="F313">
        <v>0.8</v>
      </c>
      <c r="G313" s="2">
        <v>42774000</v>
      </c>
      <c r="H313" s="2">
        <v>33613</v>
      </c>
      <c r="I313">
        <v>0</v>
      </c>
      <c r="J313">
        <v>0</v>
      </c>
      <c r="K313">
        <v>0</v>
      </c>
      <c r="L313" s="1">
        <v>0</v>
      </c>
      <c r="M313" s="1">
        <v>0</v>
      </c>
      <c r="N313" s="4">
        <f>E313/12</f>
        <v>1.0766666666666667E-2</v>
      </c>
      <c r="O313" s="5">
        <f>N313*C313</f>
        <v>0.7521593333333334</v>
      </c>
      <c r="P313">
        <f>ROUNDUP((C313/O313),0)+1</f>
        <v>94</v>
      </c>
      <c r="Q313" s="6">
        <f>P313*C313</f>
        <v>6566.84</v>
      </c>
      <c r="R313" s="6">
        <f>P313*O313</f>
        <v>70.702977333333337</v>
      </c>
      <c r="S313" t="str">
        <f>IF(D313&gt;E313,"Bom",IF(D313=E313,"netro","Alerta"))</f>
        <v>Bom</v>
      </c>
    </row>
    <row r="314" spans="1:19" x14ac:dyDescent="0.3">
      <c r="A314" t="s">
        <v>137</v>
      </c>
      <c r="B314" t="s">
        <v>37</v>
      </c>
      <c r="C314" s="5">
        <f>VLOOKUP(A314,Dim!A:B,2,0)</f>
        <v>0</v>
      </c>
      <c r="D314" s="1">
        <v>-7.585</v>
      </c>
      <c r="E314" s="1">
        <v>0</v>
      </c>
      <c r="F314">
        <v>2.61</v>
      </c>
      <c r="G314" s="2">
        <v>2029400</v>
      </c>
      <c r="H314">
        <v>0</v>
      </c>
      <c r="I314">
        <v>0</v>
      </c>
      <c r="J314">
        <v>0</v>
      </c>
      <c r="K314">
        <v>0</v>
      </c>
      <c r="L314" s="1">
        <v>0</v>
      </c>
      <c r="M314" s="1">
        <v>0</v>
      </c>
      <c r="N314" s="4">
        <f>E314/12</f>
        <v>0</v>
      </c>
      <c r="O314" s="5">
        <f>N314*C314</f>
        <v>0</v>
      </c>
      <c r="P314" t="e">
        <f>ROUNDUP((C314/O314),0)+1</f>
        <v>#DIV/0!</v>
      </c>
      <c r="Q314" s="6" t="e">
        <f>P314*C314</f>
        <v>#DIV/0!</v>
      </c>
      <c r="R314" s="6" t="e">
        <f>P314*O314</f>
        <v>#DIV/0!</v>
      </c>
      <c r="S314" t="str">
        <f>IF(D314&gt;E314,"Bom",IF(D314=E314,"netro","Alerta"))</f>
        <v>Alerta</v>
      </c>
    </row>
    <row r="315" spans="1:19" x14ac:dyDescent="0.3">
      <c r="A315" t="s">
        <v>114</v>
      </c>
      <c r="B315" t="s">
        <v>14</v>
      </c>
      <c r="C315" s="5">
        <f>VLOOKUP(A315,Dim!A:B,2,0)</f>
        <v>0</v>
      </c>
      <c r="D315" s="1">
        <v>4.5699999999999998E-2</v>
      </c>
      <c r="E315" s="1">
        <v>0</v>
      </c>
      <c r="F315">
        <v>0.85</v>
      </c>
      <c r="G315" s="2">
        <v>87581800</v>
      </c>
      <c r="H315">
        <v>0</v>
      </c>
      <c r="I315">
        <v>3</v>
      </c>
      <c r="J315" s="3">
        <v>7193.96</v>
      </c>
      <c r="K315">
        <v>755.12</v>
      </c>
      <c r="L315" s="1">
        <v>0.105</v>
      </c>
      <c r="M315" s="1">
        <v>0</v>
      </c>
      <c r="N315" s="4">
        <f>E315/12</f>
        <v>0</v>
      </c>
      <c r="O315" s="5">
        <f>N315*C315</f>
        <v>0</v>
      </c>
      <c r="P315" t="e">
        <f>ROUNDUP((C315/O315),0)+1</f>
        <v>#DIV/0!</v>
      </c>
      <c r="Q315" s="6" t="e">
        <f>P315*C315</f>
        <v>#DIV/0!</v>
      </c>
      <c r="R315" s="6" t="e">
        <f>P315*O315</f>
        <v>#DIV/0!</v>
      </c>
      <c r="S315" t="str">
        <f>IF(D315&gt;E315,"Bom",IF(D315=E315,"netro","Alerta"))</f>
        <v>Bom</v>
      </c>
    </row>
    <row r="316" spans="1:19" x14ac:dyDescent="0.3">
      <c r="A316" t="s">
        <v>115</v>
      </c>
      <c r="B316" t="s">
        <v>23</v>
      </c>
      <c r="C316" s="5">
        <f>VLOOKUP(A316,Dim!A:B,2,0)</f>
        <v>0</v>
      </c>
      <c r="D316" s="1">
        <v>0.1807</v>
      </c>
      <c r="E316" s="1">
        <v>3.2899999999999999E-2</v>
      </c>
      <c r="F316">
        <v>1.1200000000000001</v>
      </c>
      <c r="G316" s="2">
        <v>75470800</v>
      </c>
      <c r="H316">
        <v>0</v>
      </c>
      <c r="I316">
        <v>0</v>
      </c>
      <c r="J316">
        <v>0</v>
      </c>
      <c r="K316">
        <v>0</v>
      </c>
      <c r="L316" s="1">
        <v>0</v>
      </c>
      <c r="M316" s="1">
        <v>0</v>
      </c>
      <c r="N316" s="4">
        <f>E316/12</f>
        <v>2.7416666666666666E-3</v>
      </c>
      <c r="O316" s="5">
        <f>N316*C316</f>
        <v>0</v>
      </c>
      <c r="P316" t="e">
        <f>ROUNDUP((C316/O316),0)+1</f>
        <v>#DIV/0!</v>
      </c>
      <c r="Q316" s="6" t="e">
        <f>P316*C316</f>
        <v>#DIV/0!</v>
      </c>
      <c r="R316" s="6" t="e">
        <f>P316*O316</f>
        <v>#DIV/0!</v>
      </c>
      <c r="S316" t="str">
        <f>IF(D316&gt;E316,"Bom",IF(D316=E316,"netro","Alerta"))</f>
        <v>Bom</v>
      </c>
    </row>
    <row r="317" spans="1:19" x14ac:dyDescent="0.3">
      <c r="A317" t="s">
        <v>340</v>
      </c>
      <c r="B317" t="s">
        <v>19</v>
      </c>
      <c r="C317" s="5">
        <f>VLOOKUP(A317,Dim!A:B,2,0)</f>
        <v>104</v>
      </c>
      <c r="D317" s="1">
        <v>0.13070000000000001</v>
      </c>
      <c r="E317" s="1">
        <v>0.1085</v>
      </c>
      <c r="F317">
        <v>0.8</v>
      </c>
      <c r="G317" s="2">
        <v>292260000</v>
      </c>
      <c r="H317" s="2">
        <v>211208</v>
      </c>
      <c r="I317">
        <v>3</v>
      </c>
      <c r="J317" s="3">
        <v>3171.82</v>
      </c>
      <c r="K317">
        <v>336.42</v>
      </c>
      <c r="L317" s="1">
        <v>0.1061</v>
      </c>
      <c r="M317" s="1">
        <v>0</v>
      </c>
      <c r="N317" s="4">
        <f>E317/12</f>
        <v>9.0416666666666666E-3</v>
      </c>
      <c r="O317" s="5">
        <f>N317*C317</f>
        <v>0.94033333333333335</v>
      </c>
      <c r="P317">
        <f>ROUNDUP((C317/O317),0)+1</f>
        <v>112</v>
      </c>
      <c r="Q317" s="6">
        <f>P317*C317</f>
        <v>11648</v>
      </c>
      <c r="R317" s="6">
        <f>P317*O317</f>
        <v>105.31733333333334</v>
      </c>
      <c r="S317" t="str">
        <f>IF(D317&gt;E317,"Bom",IF(D317=E317,"netro","Alerta"))</f>
        <v>Bom</v>
      </c>
    </row>
    <row r="318" spans="1:19" x14ac:dyDescent="0.3">
      <c r="A318" t="s">
        <v>341</v>
      </c>
      <c r="B318" t="s">
        <v>19</v>
      </c>
      <c r="C318" s="5">
        <f>VLOOKUP(A318,Dim!A:B,2,0)</f>
        <v>98.94</v>
      </c>
      <c r="D318" s="1">
        <v>4.19E-2</v>
      </c>
      <c r="E318" s="1">
        <v>1.29E-2</v>
      </c>
      <c r="F318">
        <v>1.18</v>
      </c>
      <c r="G318" s="2">
        <v>73413500</v>
      </c>
      <c r="H318" s="2">
        <v>557837</v>
      </c>
      <c r="I318">
        <v>3</v>
      </c>
      <c r="J318" s="3">
        <v>3304.58</v>
      </c>
      <c r="K318">
        <v>703.31</v>
      </c>
      <c r="L318" s="1">
        <v>0.21279999999999999</v>
      </c>
      <c r="M318" s="1">
        <v>0.47020000000000001</v>
      </c>
      <c r="N318" s="4">
        <f>E318/12</f>
        <v>1.075E-3</v>
      </c>
      <c r="O318" s="5">
        <f>N318*C318</f>
        <v>0.1063605</v>
      </c>
      <c r="P318">
        <f>ROUNDUP((C318/O318),0)+1</f>
        <v>932</v>
      </c>
      <c r="Q318" s="6">
        <f>P318*C318</f>
        <v>92212.08</v>
      </c>
      <c r="R318" s="6">
        <f>P318*O318</f>
        <v>99.127985999999993</v>
      </c>
      <c r="S318" t="str">
        <f>IF(D318&gt;E318,"Bom",IF(D318=E318,"netro","Alerta"))</f>
        <v>Bom</v>
      </c>
    </row>
    <row r="319" spans="1:19" x14ac:dyDescent="0.3">
      <c r="A319" t="s">
        <v>342</v>
      </c>
      <c r="B319" t="s">
        <v>14</v>
      </c>
      <c r="C319" s="5">
        <f>VLOOKUP(A319,Dim!A:B,2,0)</f>
        <v>133.69999999999999</v>
      </c>
      <c r="D319" s="1">
        <v>3.5000000000000003E-2</v>
      </c>
      <c r="E319" s="1">
        <v>6.7199999999999996E-2</v>
      </c>
      <c r="F319">
        <v>1.34</v>
      </c>
      <c r="G319" s="2">
        <v>93389400</v>
      </c>
      <c r="H319" s="2">
        <v>149420</v>
      </c>
      <c r="I319">
        <v>0</v>
      </c>
      <c r="J319">
        <v>0</v>
      </c>
      <c r="K319">
        <v>0</v>
      </c>
      <c r="L319" s="1">
        <v>0</v>
      </c>
      <c r="M319" s="1">
        <v>0</v>
      </c>
      <c r="N319" s="4">
        <f>E319/12</f>
        <v>5.5999999999999999E-3</v>
      </c>
      <c r="O319" s="5">
        <f>N319*C319</f>
        <v>0.74871999999999994</v>
      </c>
      <c r="P319">
        <f>ROUNDUP((C319/O319),0)+1</f>
        <v>180</v>
      </c>
      <c r="Q319" s="6">
        <f>P319*C319</f>
        <v>24065.999999999996</v>
      </c>
      <c r="R319" s="6">
        <f>P319*O319</f>
        <v>134.7696</v>
      </c>
      <c r="S319" t="str">
        <f>IF(D319&gt;E319,"Bom",IF(D319=E319,"netro","Alerta"))</f>
        <v>Alerta</v>
      </c>
    </row>
    <row r="320" spans="1:19" x14ac:dyDescent="0.3">
      <c r="A320" t="s">
        <v>138</v>
      </c>
      <c r="B320" t="s">
        <v>14</v>
      </c>
      <c r="C320" s="5">
        <f>VLOOKUP(A320,Dim!A:B,2,0)</f>
        <v>0</v>
      </c>
      <c r="D320" s="1">
        <v>7.7999999999999996E-3</v>
      </c>
      <c r="E320" s="1">
        <v>0</v>
      </c>
      <c r="F320">
        <v>4.13</v>
      </c>
      <c r="G320" s="2">
        <v>1072830000</v>
      </c>
      <c r="H320">
        <v>0</v>
      </c>
      <c r="I320">
        <v>2</v>
      </c>
      <c r="J320" s="3">
        <v>25593.599999999999</v>
      </c>
      <c r="K320">
        <v>364.83</v>
      </c>
      <c r="L320" s="1">
        <v>1.43E-2</v>
      </c>
      <c r="M320" s="1">
        <v>0.13300000000000001</v>
      </c>
      <c r="N320" s="4">
        <f>E320/12</f>
        <v>0</v>
      </c>
      <c r="O320" s="5">
        <f>N320*C320</f>
        <v>0</v>
      </c>
      <c r="P320" t="e">
        <f>ROUNDUP((C320/O320),0)+1</f>
        <v>#DIV/0!</v>
      </c>
      <c r="Q320" s="6" t="e">
        <f>P320*C320</f>
        <v>#DIV/0!</v>
      </c>
      <c r="R320" s="6" t="e">
        <f>P320*O320</f>
        <v>#DIV/0!</v>
      </c>
      <c r="S320" t="str">
        <f>IF(D320&gt;E320,"Bom",IF(D320=E320,"netro","Alerta"))</f>
        <v>Bom</v>
      </c>
    </row>
    <row r="321" spans="1:19" x14ac:dyDescent="0.3">
      <c r="A321" t="s">
        <v>344</v>
      </c>
      <c r="B321" t="s">
        <v>106</v>
      </c>
      <c r="C321" s="5">
        <f>VLOOKUP(A321,Dim!A:B,2,0)</f>
        <v>207</v>
      </c>
      <c r="D321" s="1">
        <v>9.1399999999999995E-2</v>
      </c>
      <c r="E321" s="1">
        <v>9.0499999999999997E-2</v>
      </c>
      <c r="F321">
        <v>0.98</v>
      </c>
      <c r="G321" s="2">
        <v>267710000</v>
      </c>
      <c r="H321" s="2">
        <v>277245</v>
      </c>
      <c r="I321">
        <v>1</v>
      </c>
      <c r="J321" s="3">
        <v>10899</v>
      </c>
      <c r="K321" s="3">
        <v>1070.67</v>
      </c>
      <c r="L321" s="1">
        <v>9.8199999999999996E-2</v>
      </c>
      <c r="M321" s="1">
        <v>0</v>
      </c>
      <c r="N321" s="4">
        <f>E321/12</f>
        <v>7.5416666666666661E-3</v>
      </c>
      <c r="O321" s="5">
        <f>N321*C321</f>
        <v>1.5611249999999999</v>
      </c>
      <c r="P321">
        <f>ROUNDUP((C321/O321),0)+1</f>
        <v>134</v>
      </c>
      <c r="Q321" s="6">
        <f>P321*C321</f>
        <v>27738</v>
      </c>
      <c r="R321" s="6">
        <f>P321*O321</f>
        <v>209.19074999999998</v>
      </c>
      <c r="S321" t="str">
        <f>IF(D321&gt;E321,"Bom",IF(D321=E321,"netro","Alerta"))</f>
        <v>Bom</v>
      </c>
    </row>
    <row r="322" spans="1:19" x14ac:dyDescent="0.3">
      <c r="A322" t="s">
        <v>141</v>
      </c>
      <c r="B322" t="s">
        <v>142</v>
      </c>
      <c r="C322" s="5">
        <f>VLOOKUP(A322,Dim!A:B,2,0)</f>
        <v>0</v>
      </c>
      <c r="D322" s="1">
        <v>0.69699999999999995</v>
      </c>
      <c r="E322" s="1">
        <v>4.7899999999999998E-2</v>
      </c>
      <c r="F322">
        <v>0.06</v>
      </c>
      <c r="G322" s="2">
        <v>4021240</v>
      </c>
      <c r="H322">
        <v>0</v>
      </c>
      <c r="I322">
        <v>5</v>
      </c>
      <c r="J322">
        <v>400.14</v>
      </c>
      <c r="K322">
        <v>474.83</v>
      </c>
      <c r="L322" s="1">
        <v>1.1867000000000001</v>
      </c>
      <c r="M322" s="1">
        <v>0</v>
      </c>
      <c r="N322" s="4">
        <f>E322/12</f>
        <v>3.9916666666666668E-3</v>
      </c>
      <c r="O322" s="5">
        <f>N322*C322</f>
        <v>0</v>
      </c>
      <c r="P322" t="e">
        <f>ROUNDUP((C322/O322),0)+1</f>
        <v>#DIV/0!</v>
      </c>
      <c r="Q322" s="6" t="e">
        <f>P322*C322</f>
        <v>#DIV/0!</v>
      </c>
      <c r="R322" s="6" t="e">
        <f>P322*O322</f>
        <v>#DIV/0!</v>
      </c>
      <c r="S322" t="str">
        <f>IF(D322&gt;E322,"Bom",IF(D322=E322,"netro","Alerta"))</f>
        <v>Bom</v>
      </c>
    </row>
    <row r="323" spans="1:19" x14ac:dyDescent="0.3">
      <c r="A323" t="s">
        <v>346</v>
      </c>
      <c r="B323" t="s">
        <v>37</v>
      </c>
      <c r="C323" s="5">
        <f>VLOOKUP(A323,Dim!A:B,2,0)</f>
        <v>1095</v>
      </c>
      <c r="D323" s="1">
        <v>-2.7799999999999998E-2</v>
      </c>
      <c r="E323" s="1">
        <v>0.11890000000000001</v>
      </c>
      <c r="F323">
        <v>0.8</v>
      </c>
      <c r="G323" s="2">
        <v>154701000</v>
      </c>
      <c r="H323">
        <v>0</v>
      </c>
      <c r="I323">
        <v>4</v>
      </c>
      <c r="J323" s="3">
        <v>17430.599999999999</v>
      </c>
      <c r="K323">
        <v>0.44</v>
      </c>
      <c r="L323" s="1">
        <v>0</v>
      </c>
      <c r="M323" s="1">
        <v>0</v>
      </c>
      <c r="N323" s="4">
        <f>E323/12</f>
        <v>9.9083333333333332E-3</v>
      </c>
      <c r="O323" s="5">
        <f>N323*C323</f>
        <v>10.849625</v>
      </c>
      <c r="P323">
        <f>ROUNDUP((C323/O323),0)+1</f>
        <v>102</v>
      </c>
      <c r="Q323" s="6">
        <f>P323*C323</f>
        <v>111690</v>
      </c>
      <c r="R323" s="6">
        <f>P323*O323</f>
        <v>1106.66175</v>
      </c>
      <c r="S323" t="str">
        <f>IF(D323&gt;E323,"Bom",IF(D323=E323,"netro","Alerta"))</f>
        <v>Alerta</v>
      </c>
    </row>
    <row r="324" spans="1:19" x14ac:dyDescent="0.3">
      <c r="A324" t="s">
        <v>347</v>
      </c>
      <c r="B324" t="s">
        <v>19</v>
      </c>
      <c r="C324" s="5">
        <f>VLOOKUP(A324,Dim!A:B,2,0)</f>
        <v>93</v>
      </c>
      <c r="D324" s="1">
        <v>8.1100000000000005E-2</v>
      </c>
      <c r="E324" s="1">
        <v>8.3900000000000002E-2</v>
      </c>
      <c r="F324">
        <v>0.61</v>
      </c>
      <c r="G324" s="2">
        <v>39337700</v>
      </c>
      <c r="H324" s="2">
        <v>9493</v>
      </c>
      <c r="I324">
        <v>0</v>
      </c>
      <c r="J324">
        <v>0</v>
      </c>
      <c r="K324">
        <v>0</v>
      </c>
      <c r="L324" s="1">
        <v>0</v>
      </c>
      <c r="M324" s="1">
        <v>0</v>
      </c>
      <c r="N324" s="4">
        <f>E324/12</f>
        <v>6.9916666666666669E-3</v>
      </c>
      <c r="O324" s="5">
        <f>N324*C324</f>
        <v>0.65022500000000005</v>
      </c>
      <c r="P324">
        <f>ROUNDUP((C324/O324),0)+1</f>
        <v>145</v>
      </c>
      <c r="Q324" s="6">
        <f>P324*C324</f>
        <v>13485</v>
      </c>
      <c r="R324" s="6">
        <f>P324*O324</f>
        <v>94.28262500000001</v>
      </c>
      <c r="S324" t="str">
        <f>IF(D324&gt;E324,"Bom",IF(D324=E324,"netro","Alerta"))</f>
        <v>Alerta</v>
      </c>
    </row>
    <row r="325" spans="1:19" x14ac:dyDescent="0.3">
      <c r="A325" t="s">
        <v>155</v>
      </c>
      <c r="B325" t="s">
        <v>14</v>
      </c>
      <c r="C325" s="5">
        <f>VLOOKUP(A325,Dim!A:B,2,0)</f>
        <v>0</v>
      </c>
      <c r="D325" s="1">
        <v>4.9299999999999997E-2</v>
      </c>
      <c r="E325" s="1">
        <v>5.5899999999999998E-2</v>
      </c>
      <c r="F325">
        <v>0.97</v>
      </c>
      <c r="G325" s="2">
        <v>546231000</v>
      </c>
      <c r="H325">
        <v>0</v>
      </c>
      <c r="I325">
        <v>11</v>
      </c>
      <c r="J325" s="3">
        <v>6565.94</v>
      </c>
      <c r="K325">
        <v>343.08</v>
      </c>
      <c r="L325" s="1">
        <v>5.2299999999999999E-2</v>
      </c>
      <c r="M325" s="1">
        <v>4.8999999999999998E-3</v>
      </c>
      <c r="N325" s="4">
        <f>E325/12</f>
        <v>4.6583333333333329E-3</v>
      </c>
      <c r="O325" s="5">
        <f>N325*C325</f>
        <v>0</v>
      </c>
      <c r="P325" t="e">
        <f>ROUNDUP((C325/O325),0)+1</f>
        <v>#DIV/0!</v>
      </c>
      <c r="Q325" s="6" t="e">
        <f>P325*C325</f>
        <v>#DIV/0!</v>
      </c>
      <c r="R325" s="6" t="e">
        <f>P325*O325</f>
        <v>#DIV/0!</v>
      </c>
      <c r="S325" t="str">
        <f>IF(D325&gt;E325,"Bom",IF(D325=E325,"netro","Alerta"))</f>
        <v>Alerta</v>
      </c>
    </row>
    <row r="326" spans="1:19" x14ac:dyDescent="0.3">
      <c r="A326" t="s">
        <v>148</v>
      </c>
      <c r="B326" t="s">
        <v>16</v>
      </c>
      <c r="C326" s="5">
        <f>VLOOKUP(A326,Dim!A:B,2,0)</f>
        <v>0</v>
      </c>
      <c r="D326" s="1">
        <v>0.1056</v>
      </c>
      <c r="E326" s="1">
        <v>3.4000000000000002E-2</v>
      </c>
      <c r="F326">
        <v>0.66</v>
      </c>
      <c r="G326" s="2">
        <v>869375000</v>
      </c>
      <c r="H326">
        <v>0</v>
      </c>
      <c r="I326">
        <v>1</v>
      </c>
      <c r="J326" s="3">
        <v>10651.8</v>
      </c>
      <c r="K326" s="3">
        <v>1330.05</v>
      </c>
      <c r="L326" s="1">
        <v>0.1249</v>
      </c>
      <c r="M326" s="1">
        <v>1.1599999999999999E-2</v>
      </c>
      <c r="N326" s="4">
        <f>E326/12</f>
        <v>2.8333333333333335E-3</v>
      </c>
      <c r="O326" s="5">
        <f>N326*C326</f>
        <v>0</v>
      </c>
      <c r="P326" t="e">
        <f>ROUNDUP((C326/O326),0)+1</f>
        <v>#DIV/0!</v>
      </c>
      <c r="Q326" s="6" t="e">
        <f>P326*C326</f>
        <v>#DIV/0!</v>
      </c>
      <c r="R326" s="6" t="e">
        <f>P326*O326</f>
        <v>#DIV/0!</v>
      </c>
      <c r="S326" t="str">
        <f>IF(D326&gt;E326,"Bom",IF(D326=E326,"netro","Alerta"))</f>
        <v>Bom</v>
      </c>
    </row>
    <row r="327" spans="1:19" x14ac:dyDescent="0.3">
      <c r="A327" t="s">
        <v>150</v>
      </c>
      <c r="B327" t="s">
        <v>14</v>
      </c>
      <c r="C327" s="5">
        <f>VLOOKUP(A327,Dim!A:B,2,0)</f>
        <v>0</v>
      </c>
      <c r="D327" s="1">
        <v>0.15129999999999999</v>
      </c>
      <c r="E327" s="1">
        <v>6.0199999999999997E-2</v>
      </c>
      <c r="F327">
        <v>0.83</v>
      </c>
      <c r="G327" s="2">
        <v>122098000</v>
      </c>
      <c r="H327">
        <v>0</v>
      </c>
      <c r="I327">
        <v>0</v>
      </c>
      <c r="J327">
        <v>0</v>
      </c>
      <c r="K327">
        <v>0</v>
      </c>
      <c r="L327" s="1">
        <v>0</v>
      </c>
      <c r="M327" s="1">
        <v>0</v>
      </c>
      <c r="N327" s="4">
        <f>E327/12</f>
        <v>5.0166666666666667E-3</v>
      </c>
      <c r="O327" s="5">
        <f>N327*C327</f>
        <v>0</v>
      </c>
      <c r="P327" t="e">
        <f>ROUNDUP((C327/O327),0)+1</f>
        <v>#DIV/0!</v>
      </c>
      <c r="Q327" s="6" t="e">
        <f>P327*C327</f>
        <v>#DIV/0!</v>
      </c>
      <c r="R327" s="6" t="e">
        <f>P327*O327</f>
        <v>#DIV/0!</v>
      </c>
      <c r="S327" t="str">
        <f>IF(D327&gt;E327,"Bom",IF(D327=E327,"netro","Alerta"))</f>
        <v>Bom</v>
      </c>
    </row>
    <row r="328" spans="1:19" x14ac:dyDescent="0.3">
      <c r="A328" t="s">
        <v>168</v>
      </c>
      <c r="B328" t="s">
        <v>23</v>
      </c>
      <c r="C328" s="5">
        <f>VLOOKUP(A328,Dim!A:B,2,0)</f>
        <v>0</v>
      </c>
      <c r="D328" s="1">
        <v>-0.21060000000000001</v>
      </c>
      <c r="E328" s="1">
        <v>0</v>
      </c>
      <c r="F328">
        <v>3.41</v>
      </c>
      <c r="G328" s="2">
        <v>218079000</v>
      </c>
      <c r="H328">
        <v>0</v>
      </c>
      <c r="I328">
        <v>1</v>
      </c>
      <c r="J328">
        <v>0</v>
      </c>
      <c r="K328">
        <v>0</v>
      </c>
      <c r="L328" s="1">
        <v>0</v>
      </c>
      <c r="M328" s="1">
        <v>0</v>
      </c>
      <c r="N328" s="4">
        <f>E328/12</f>
        <v>0</v>
      </c>
      <c r="O328" s="5">
        <f>N328*C328</f>
        <v>0</v>
      </c>
      <c r="P328" t="e">
        <f>ROUNDUP((C328/O328),0)+1</f>
        <v>#DIV/0!</v>
      </c>
      <c r="Q328" s="6" t="e">
        <f>P328*C328</f>
        <v>#DIV/0!</v>
      </c>
      <c r="R328" s="6" t="e">
        <f>P328*O328</f>
        <v>#DIV/0!</v>
      </c>
      <c r="S328" t="str">
        <f>IF(D328&gt;E328,"Bom",IF(D328=E328,"netro","Alerta"))</f>
        <v>Alerta</v>
      </c>
    </row>
    <row r="329" spans="1:19" x14ac:dyDescent="0.3">
      <c r="A329" t="s">
        <v>161</v>
      </c>
      <c r="B329" t="s">
        <v>14</v>
      </c>
      <c r="C329" s="5">
        <f>VLOOKUP(A329,Dim!A:B,2,0)</f>
        <v>0</v>
      </c>
      <c r="D329" s="1">
        <v>1.3100000000000001E-2</v>
      </c>
      <c r="E329" s="1">
        <v>0</v>
      </c>
      <c r="F329">
        <v>8.44</v>
      </c>
      <c r="G329" s="2">
        <v>8310020000</v>
      </c>
      <c r="H329">
        <v>0</v>
      </c>
      <c r="I329">
        <v>0</v>
      </c>
      <c r="J329">
        <v>0</v>
      </c>
      <c r="K329">
        <v>0</v>
      </c>
      <c r="L329" s="1">
        <v>0</v>
      </c>
      <c r="M329" s="1">
        <v>0</v>
      </c>
      <c r="N329" s="4">
        <f>E329/12</f>
        <v>0</v>
      </c>
      <c r="O329" s="5">
        <f>N329*C329</f>
        <v>0</v>
      </c>
      <c r="P329" t="e">
        <f>ROUNDUP((C329/O329),0)+1</f>
        <v>#DIV/0!</v>
      </c>
      <c r="Q329" s="6" t="e">
        <f>P329*C329</f>
        <v>#DIV/0!</v>
      </c>
      <c r="R329" s="6" t="e">
        <f>P329*O329</f>
        <v>#DIV/0!</v>
      </c>
      <c r="S329" t="str">
        <f>IF(D329&gt;E329,"Bom",IF(D329=E329,"netro","Alerta"))</f>
        <v>Bom</v>
      </c>
    </row>
    <row r="330" spans="1:19" x14ac:dyDescent="0.3">
      <c r="A330" t="s">
        <v>162</v>
      </c>
      <c r="B330" t="s">
        <v>28</v>
      </c>
      <c r="C330" s="5">
        <f>VLOOKUP(A330,Dim!A:B,2,0)</f>
        <v>0</v>
      </c>
      <c r="D330" s="1">
        <v>3.6299999999999999E-2</v>
      </c>
      <c r="E330" s="1">
        <v>0</v>
      </c>
      <c r="F330">
        <v>0.9</v>
      </c>
      <c r="G330" s="2">
        <v>671817000</v>
      </c>
      <c r="H330">
        <v>0</v>
      </c>
      <c r="I330">
        <v>9</v>
      </c>
      <c r="J330" s="3">
        <v>17089.900000000001</v>
      </c>
      <c r="K330" s="3">
        <v>1216.83</v>
      </c>
      <c r="L330" s="1">
        <v>7.1199999999999999E-2</v>
      </c>
      <c r="M330" s="1">
        <v>6.4899999999999999E-2</v>
      </c>
      <c r="N330" s="4">
        <f>E330/12</f>
        <v>0</v>
      </c>
      <c r="O330" s="5">
        <f>N330*C330</f>
        <v>0</v>
      </c>
      <c r="P330" t="e">
        <f>ROUNDUP((C330/O330),0)+1</f>
        <v>#DIV/0!</v>
      </c>
      <c r="Q330" s="6" t="e">
        <f>P330*C330</f>
        <v>#DIV/0!</v>
      </c>
      <c r="R330" s="6" t="e">
        <f>P330*O330</f>
        <v>#DIV/0!</v>
      </c>
      <c r="S330" t="str">
        <f>IF(D330&gt;E330,"Bom",IF(D330=E330,"netro","Alerta"))</f>
        <v>Bom</v>
      </c>
    </row>
    <row r="331" spans="1:19" x14ac:dyDescent="0.3">
      <c r="A331" t="s">
        <v>169</v>
      </c>
      <c r="B331" t="s">
        <v>14</v>
      </c>
      <c r="C331" s="5">
        <f>VLOOKUP(A331,Dim!A:B,2,0)</f>
        <v>0</v>
      </c>
      <c r="D331" s="1">
        <v>6.6900000000000001E-2</v>
      </c>
      <c r="E331" s="1">
        <v>0</v>
      </c>
      <c r="F331">
        <v>1.58</v>
      </c>
      <c r="G331" s="2">
        <v>367236000</v>
      </c>
      <c r="H331" s="2">
        <v>112870</v>
      </c>
      <c r="I331">
        <v>0</v>
      </c>
      <c r="J331">
        <v>0</v>
      </c>
      <c r="K331">
        <v>0</v>
      </c>
      <c r="L331" s="1">
        <v>0</v>
      </c>
      <c r="M331" s="1">
        <v>0</v>
      </c>
      <c r="N331" s="4">
        <f>E331/12</f>
        <v>0</v>
      </c>
      <c r="O331" s="5">
        <f>N331*C331</f>
        <v>0</v>
      </c>
      <c r="P331" t="e">
        <f>ROUNDUP((C331/O331),0)+1</f>
        <v>#DIV/0!</v>
      </c>
      <c r="Q331" s="6" t="e">
        <f>P331*C331</f>
        <v>#DIV/0!</v>
      </c>
      <c r="R331" s="6" t="e">
        <f>P331*O331</f>
        <v>#DIV/0!</v>
      </c>
      <c r="S331" t="str">
        <f>IF(D331&gt;E331,"Bom",IF(D331=E331,"netro","Alerta"))</f>
        <v>Bom</v>
      </c>
    </row>
    <row r="332" spans="1:19" x14ac:dyDescent="0.3">
      <c r="A332" t="s">
        <v>355</v>
      </c>
      <c r="B332" t="s">
        <v>19</v>
      </c>
      <c r="C332" s="5">
        <f>VLOOKUP(A332,Dim!A:B,2,0)</f>
        <v>76.319999999999993</v>
      </c>
      <c r="D332" s="1">
        <v>0.16400000000000001</v>
      </c>
      <c r="E332" s="1">
        <v>0.16220000000000001</v>
      </c>
      <c r="F332">
        <v>0.76</v>
      </c>
      <c r="G332" s="2">
        <v>248222000</v>
      </c>
      <c r="H332" s="2">
        <v>539591</v>
      </c>
      <c r="I332">
        <v>0</v>
      </c>
      <c r="J332">
        <v>0</v>
      </c>
      <c r="K332">
        <v>0</v>
      </c>
      <c r="L332" s="1">
        <v>0</v>
      </c>
      <c r="M332" s="1">
        <v>0</v>
      </c>
      <c r="N332" s="4">
        <f>E332/12</f>
        <v>1.3516666666666668E-2</v>
      </c>
      <c r="O332" s="5">
        <f>N332*C332</f>
        <v>1.0315920000000001</v>
      </c>
      <c r="P332">
        <f>ROUNDUP((C332/O332),0)+1</f>
        <v>75</v>
      </c>
      <c r="Q332" s="6">
        <f>P332*C332</f>
        <v>5723.9999999999991</v>
      </c>
      <c r="R332" s="6">
        <f>P332*O332</f>
        <v>77.369399999999999</v>
      </c>
      <c r="S332" t="str">
        <f>IF(D332&gt;E332,"Bom",IF(D332=E332,"netro","Alerta"))</f>
        <v>Bom</v>
      </c>
    </row>
    <row r="333" spans="1:19" x14ac:dyDescent="0.3">
      <c r="A333" t="s">
        <v>356</v>
      </c>
      <c r="B333" t="s">
        <v>47</v>
      </c>
      <c r="C333" s="5">
        <f>VLOOKUP(A333,Dim!A:B,2,0)</f>
        <v>39.799999999999997</v>
      </c>
      <c r="D333" s="1">
        <v>2.3800000000000002E-2</v>
      </c>
      <c r="E333" s="1">
        <v>2.53E-2</v>
      </c>
      <c r="F333">
        <v>0.81</v>
      </c>
      <c r="G333" s="2">
        <v>98755100</v>
      </c>
      <c r="H333" s="2">
        <v>798504</v>
      </c>
      <c r="I333">
        <v>2</v>
      </c>
      <c r="J333">
        <v>496.05</v>
      </c>
      <c r="K333">
        <v>108.69</v>
      </c>
      <c r="L333" s="1">
        <v>0.21909999999999999</v>
      </c>
      <c r="M333" s="1">
        <v>0</v>
      </c>
      <c r="N333" s="4">
        <f>E333/12</f>
        <v>2.1083333333333332E-3</v>
      </c>
      <c r="O333" s="5">
        <f>N333*C333</f>
        <v>8.3911666666666648E-2</v>
      </c>
      <c r="P333">
        <f>ROUNDUP((C333/O333),0)+1</f>
        <v>476</v>
      </c>
      <c r="Q333" s="6">
        <f>P333*C333</f>
        <v>18944.8</v>
      </c>
      <c r="R333" s="6">
        <f>P333*O333</f>
        <v>39.941953333333323</v>
      </c>
      <c r="S333" t="str">
        <f>IF(D333&gt;E333,"Bom",IF(D333=E333,"netro","Alerta"))</f>
        <v>Alerta</v>
      </c>
    </row>
    <row r="334" spans="1:19" x14ac:dyDescent="0.3">
      <c r="A334" t="s">
        <v>180</v>
      </c>
      <c r="B334" t="s">
        <v>142</v>
      </c>
      <c r="C334" s="5">
        <f>VLOOKUP(A334,Dim!A:B,2,0)</f>
        <v>0</v>
      </c>
      <c r="D334" s="1">
        <v>0</v>
      </c>
      <c r="E334" s="1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636.95000000000005</v>
      </c>
      <c r="L334" s="1">
        <v>0</v>
      </c>
      <c r="M334" s="1">
        <v>0</v>
      </c>
      <c r="N334" s="4">
        <f>E334/12</f>
        <v>0</v>
      </c>
      <c r="O334" s="5">
        <f>N334*C334</f>
        <v>0</v>
      </c>
      <c r="P334" t="e">
        <f>ROUNDUP((C334/O334),0)+1</f>
        <v>#DIV/0!</v>
      </c>
      <c r="Q334" s="6" t="e">
        <f>P334*C334</f>
        <v>#DIV/0!</v>
      </c>
      <c r="R334" s="6" t="e">
        <f>P334*O334</f>
        <v>#DIV/0!</v>
      </c>
      <c r="S334" t="str">
        <f>IF(D334&gt;E334,"Bom",IF(D334=E334,"netro","Alerta"))</f>
        <v>netro</v>
      </c>
    </row>
    <row r="335" spans="1:19" x14ac:dyDescent="0.3">
      <c r="A335" t="s">
        <v>171</v>
      </c>
      <c r="B335" t="s">
        <v>28</v>
      </c>
      <c r="C335" s="5">
        <f>VLOOKUP(A335,Dim!A:B,2,0)</f>
        <v>0</v>
      </c>
      <c r="D335" s="1">
        <v>7.6700000000000004E-2</v>
      </c>
      <c r="E335" s="1">
        <v>0</v>
      </c>
      <c r="F335">
        <v>0.73</v>
      </c>
      <c r="G335" s="2">
        <v>345426000</v>
      </c>
      <c r="H335">
        <v>0</v>
      </c>
      <c r="I335">
        <v>1</v>
      </c>
      <c r="J335" s="3">
        <v>31152</v>
      </c>
      <c r="K335" s="3">
        <v>2545.19</v>
      </c>
      <c r="L335" s="1">
        <v>8.1699999999999995E-2</v>
      </c>
      <c r="M335" s="1">
        <v>0.38200000000000001</v>
      </c>
      <c r="N335" s="4">
        <f>E335/12</f>
        <v>0</v>
      </c>
      <c r="O335" s="5">
        <f>N335*C335</f>
        <v>0</v>
      </c>
      <c r="P335" t="e">
        <f>ROUNDUP((C335/O335),0)+1</f>
        <v>#DIV/0!</v>
      </c>
      <c r="Q335" s="6" t="e">
        <f>P335*C335</f>
        <v>#DIV/0!</v>
      </c>
      <c r="R335" s="6" t="e">
        <f>P335*O335</f>
        <v>#DIV/0!</v>
      </c>
      <c r="S335" t="str">
        <f>IF(D335&gt;E335,"Bom",IF(D335=E335,"netro","Alerta"))</f>
        <v>Bom</v>
      </c>
    </row>
    <row r="336" spans="1:19" x14ac:dyDescent="0.3">
      <c r="A336" t="s">
        <v>359</v>
      </c>
      <c r="B336" t="s">
        <v>14</v>
      </c>
      <c r="C336" s="5">
        <f>VLOOKUP(A336,Dim!A:B,2,0)</f>
        <v>42</v>
      </c>
      <c r="D336" s="1">
        <v>0.04</v>
      </c>
      <c r="E336" s="1">
        <v>3.3700000000000001E-2</v>
      </c>
      <c r="F336">
        <v>1.02</v>
      </c>
      <c r="G336" s="2">
        <v>146052000</v>
      </c>
      <c r="H336" s="2">
        <v>35843</v>
      </c>
      <c r="I336">
        <v>4</v>
      </c>
      <c r="J336" s="3">
        <v>18752.2</v>
      </c>
      <c r="K336" s="3">
        <v>1103.6400000000001</v>
      </c>
      <c r="L336" s="1">
        <v>5.8900000000000001E-2</v>
      </c>
      <c r="M336" s="1">
        <v>0</v>
      </c>
      <c r="N336" s="4">
        <f>E336/12</f>
        <v>2.8083333333333333E-3</v>
      </c>
      <c r="O336" s="5">
        <f>N336*C336</f>
        <v>0.11795</v>
      </c>
      <c r="P336">
        <f>ROUNDUP((C336/O336),0)+1</f>
        <v>358</v>
      </c>
      <c r="Q336" s="6">
        <f>P336*C336</f>
        <v>15036</v>
      </c>
      <c r="R336" s="6">
        <f>P336*O336</f>
        <v>42.226100000000002</v>
      </c>
      <c r="S336" t="str">
        <f>IF(D336&gt;E336,"Bom",IF(D336=E336,"netro","Alerta"))</f>
        <v>Bom</v>
      </c>
    </row>
    <row r="337" spans="1:19" x14ac:dyDescent="0.3">
      <c r="A337" t="s">
        <v>360</v>
      </c>
      <c r="B337" t="s">
        <v>47</v>
      </c>
      <c r="C337" s="5">
        <f>VLOOKUP(A337,Dim!A:B,2,0)</f>
        <v>60.17</v>
      </c>
      <c r="D337" s="1">
        <v>0.12139999999999999</v>
      </c>
      <c r="E337" s="1">
        <v>0.1144</v>
      </c>
      <c r="F337">
        <v>0.62</v>
      </c>
      <c r="G337" s="2">
        <v>300341000</v>
      </c>
      <c r="H337" s="2">
        <v>515546</v>
      </c>
      <c r="I337">
        <v>4</v>
      </c>
      <c r="J337" s="3">
        <v>1921.06</v>
      </c>
      <c r="K337">
        <v>273.57</v>
      </c>
      <c r="L337" s="1">
        <v>0.1424</v>
      </c>
      <c r="M337" s="1">
        <v>8.77E-2</v>
      </c>
      <c r="N337" s="4">
        <f>E337/12</f>
        <v>9.5333333333333329E-3</v>
      </c>
      <c r="O337" s="5">
        <f>N337*C337</f>
        <v>0.57362066666666667</v>
      </c>
      <c r="P337">
        <f>ROUNDUP((C337/O337),0)+1</f>
        <v>106</v>
      </c>
      <c r="Q337" s="6">
        <f>P337*C337</f>
        <v>6378.02</v>
      </c>
      <c r="R337" s="6">
        <f>P337*O337</f>
        <v>60.803790666666664</v>
      </c>
      <c r="S337" t="str">
        <f>IF(D337&gt;E337,"Bom",IF(D337=E337,"netro","Alerta"))</f>
        <v>Bom</v>
      </c>
    </row>
    <row r="338" spans="1:19" x14ac:dyDescent="0.3">
      <c r="A338" t="s">
        <v>580</v>
      </c>
      <c r="B338" t="s">
        <v>14</v>
      </c>
      <c r="C338" s="5">
        <f>VLOOKUP(A338,Dim!A:B,2,0)</f>
        <v>81.09</v>
      </c>
      <c r="D338" s="1">
        <v>9.64E-2</v>
      </c>
      <c r="E338" s="1">
        <v>0.14729999999999999</v>
      </c>
      <c r="F338">
        <v>0.87</v>
      </c>
      <c r="G338" s="2">
        <v>1379480000</v>
      </c>
      <c r="H338" s="2">
        <v>3944260</v>
      </c>
      <c r="I338">
        <v>0</v>
      </c>
      <c r="J338">
        <v>0</v>
      </c>
      <c r="K338">
        <v>0</v>
      </c>
      <c r="L338" s="1">
        <v>0</v>
      </c>
      <c r="M338" s="1">
        <v>0</v>
      </c>
      <c r="N338" s="4">
        <f>E338/12</f>
        <v>1.2274999999999999E-2</v>
      </c>
      <c r="O338" s="5">
        <f>N338*C338</f>
        <v>0.99537975000000001</v>
      </c>
      <c r="P338">
        <f>ROUNDUP((C338/O338),0)+1</f>
        <v>83</v>
      </c>
      <c r="Q338" s="6">
        <f>P338*C338</f>
        <v>6730.47</v>
      </c>
      <c r="R338" s="6">
        <f>P338*O338</f>
        <v>82.616519249999996</v>
      </c>
      <c r="S338" t="str">
        <f>IF(D338&gt;E338,"Bom",IF(D338=E338,"netro","Alerta"))</f>
        <v>Alerta</v>
      </c>
    </row>
    <row r="339" spans="1:19" x14ac:dyDescent="0.3">
      <c r="A339" t="s">
        <v>361</v>
      </c>
      <c r="B339" t="s">
        <v>14</v>
      </c>
      <c r="C339" s="5">
        <f>VLOOKUP(A339,Dim!A:B,2,0)</f>
        <v>114</v>
      </c>
      <c r="D339" s="1">
        <v>2.7E-2</v>
      </c>
      <c r="E339" s="1">
        <v>5.1499999999999997E-2</v>
      </c>
      <c r="F339">
        <v>0.99</v>
      </c>
      <c r="G339" s="2">
        <v>38760000</v>
      </c>
      <c r="H339">
        <v>57</v>
      </c>
      <c r="I339">
        <v>1</v>
      </c>
      <c r="J339" s="3">
        <v>4300.12</v>
      </c>
      <c r="K339">
        <v>158.27000000000001</v>
      </c>
      <c r="L339" s="1">
        <v>3.6799999999999999E-2</v>
      </c>
      <c r="M339" s="1">
        <v>1</v>
      </c>
      <c r="N339" s="4">
        <f>E339/12</f>
        <v>4.2916666666666667E-3</v>
      </c>
      <c r="O339" s="5">
        <f>N339*C339</f>
        <v>0.48925000000000002</v>
      </c>
      <c r="P339">
        <f>ROUNDUP((C339/O339),0)+1</f>
        <v>235</v>
      </c>
      <c r="Q339" s="6">
        <f>P339*C339</f>
        <v>26790</v>
      </c>
      <c r="R339" s="6">
        <f>P339*O339</f>
        <v>114.97375000000001</v>
      </c>
      <c r="S339" t="str">
        <f>IF(D339&gt;E339,"Bom",IF(D339=E339,"netro","Alerta"))</f>
        <v>Alerta</v>
      </c>
    </row>
    <row r="340" spans="1:19" x14ac:dyDescent="0.3">
      <c r="A340" t="s">
        <v>177</v>
      </c>
      <c r="B340" t="s">
        <v>14</v>
      </c>
      <c r="C340" s="5">
        <f>VLOOKUP(A340,Dim!A:B,2,0)</f>
        <v>0</v>
      </c>
      <c r="D340" s="1">
        <v>9.2299999999999993E-2</v>
      </c>
      <c r="E340" s="1">
        <v>0</v>
      </c>
      <c r="F340">
        <v>1.08</v>
      </c>
      <c r="G340" s="2">
        <v>1324330000</v>
      </c>
      <c r="H340">
        <v>0</v>
      </c>
      <c r="I340">
        <v>0</v>
      </c>
      <c r="J340">
        <v>0</v>
      </c>
      <c r="K340">
        <v>0</v>
      </c>
      <c r="L340" s="1">
        <v>0</v>
      </c>
      <c r="M340" s="1">
        <v>0</v>
      </c>
      <c r="N340" s="4">
        <f>E340/12</f>
        <v>0</v>
      </c>
      <c r="O340" s="5">
        <f>N340*C340</f>
        <v>0</v>
      </c>
      <c r="P340" t="e">
        <f>ROUNDUP((C340/O340),0)+1</f>
        <v>#DIV/0!</v>
      </c>
      <c r="Q340" s="6" t="e">
        <f>P340*C340</f>
        <v>#DIV/0!</v>
      </c>
      <c r="R340" s="6" t="e">
        <f>P340*O340</f>
        <v>#DIV/0!</v>
      </c>
      <c r="S340" t="str">
        <f>IF(D340&gt;E340,"Bom",IF(D340=E340,"netro","Alerta"))</f>
        <v>Bom</v>
      </c>
    </row>
    <row r="341" spans="1:19" x14ac:dyDescent="0.3">
      <c r="A341" t="s">
        <v>363</v>
      </c>
      <c r="B341" t="s">
        <v>19</v>
      </c>
      <c r="C341" s="5">
        <f>VLOOKUP(A341,Dim!A:B,2,0)</f>
        <v>31.56</v>
      </c>
      <c r="D341" s="1">
        <v>0.23780000000000001</v>
      </c>
      <c r="E341" s="1">
        <v>0.2382</v>
      </c>
      <c r="F341">
        <v>0.52</v>
      </c>
      <c r="G341" s="2">
        <v>17421100</v>
      </c>
      <c r="H341">
        <v>151</v>
      </c>
      <c r="I341">
        <v>0</v>
      </c>
      <c r="J341">
        <v>0</v>
      </c>
      <c r="K341">
        <v>0</v>
      </c>
      <c r="L341" s="1">
        <v>0</v>
      </c>
      <c r="M341" s="1">
        <v>0</v>
      </c>
      <c r="N341" s="4">
        <f>E341/12</f>
        <v>1.985E-2</v>
      </c>
      <c r="O341" s="5">
        <f>N341*C341</f>
        <v>0.62646599999999997</v>
      </c>
      <c r="P341">
        <f>ROUNDUP((C341/O341),0)+1</f>
        <v>52</v>
      </c>
      <c r="Q341" s="6">
        <f>P341*C341</f>
        <v>1641.12</v>
      </c>
      <c r="R341" s="6">
        <f>P341*O341</f>
        <v>32.576231999999997</v>
      </c>
      <c r="S341" t="str">
        <f>IF(D341&gt;E341,"Bom",IF(D341=E341,"netro","Alerta"))</f>
        <v>Alerta</v>
      </c>
    </row>
    <row r="342" spans="1:19" x14ac:dyDescent="0.3">
      <c r="A342" t="s">
        <v>364</v>
      </c>
      <c r="B342" t="s">
        <v>14</v>
      </c>
      <c r="C342" s="5">
        <f>VLOOKUP(A342,Dim!A:B,2,0)</f>
        <v>49.5</v>
      </c>
      <c r="D342" s="1">
        <v>0.1081</v>
      </c>
      <c r="E342" s="1">
        <v>0.1114</v>
      </c>
      <c r="F342">
        <v>0.8</v>
      </c>
      <c r="G342" s="2">
        <v>269905000</v>
      </c>
      <c r="H342" s="2">
        <v>157700</v>
      </c>
      <c r="I342">
        <v>12</v>
      </c>
      <c r="J342" s="3">
        <v>1883.21</v>
      </c>
      <c r="K342">
        <v>228.95</v>
      </c>
      <c r="L342" s="1">
        <v>0.1216</v>
      </c>
      <c r="M342" s="1">
        <v>0</v>
      </c>
      <c r="N342" s="4">
        <f>E342/12</f>
        <v>9.2833333333333327E-3</v>
      </c>
      <c r="O342" s="5">
        <f>N342*C342</f>
        <v>0.45952499999999996</v>
      </c>
      <c r="P342">
        <f>ROUNDUP((C342/O342),0)+1</f>
        <v>109</v>
      </c>
      <c r="Q342" s="6">
        <f>P342*C342</f>
        <v>5395.5</v>
      </c>
      <c r="R342" s="6">
        <f>P342*O342</f>
        <v>50.088224999999994</v>
      </c>
      <c r="S342" t="str">
        <f>IF(D342&gt;E342,"Bom",IF(D342=E342,"netro","Alerta"))</f>
        <v>Alerta</v>
      </c>
    </row>
    <row r="343" spans="1:19" x14ac:dyDescent="0.3">
      <c r="A343" t="s">
        <v>365</v>
      </c>
      <c r="B343" t="s">
        <v>23</v>
      </c>
      <c r="C343" s="5">
        <f>VLOOKUP(A343,Dim!A:B,2,0)</f>
        <v>70.41</v>
      </c>
      <c r="D343" s="1">
        <v>0.21729999999999999</v>
      </c>
      <c r="E343" s="1">
        <v>9.3200000000000005E-2</v>
      </c>
      <c r="F343">
        <v>0.74</v>
      </c>
      <c r="G343" s="2">
        <v>39219700</v>
      </c>
      <c r="H343" s="2">
        <v>73043</v>
      </c>
      <c r="I343">
        <v>0</v>
      </c>
      <c r="J343">
        <v>0</v>
      </c>
      <c r="K343">
        <v>0</v>
      </c>
      <c r="L343" s="1">
        <v>0</v>
      </c>
      <c r="M343" s="1">
        <v>0</v>
      </c>
      <c r="N343" s="4">
        <f>E343/12</f>
        <v>7.7666666666666674E-3</v>
      </c>
      <c r="O343" s="5">
        <f>N343*C343</f>
        <v>0.54685099999999998</v>
      </c>
      <c r="P343">
        <f>ROUNDUP((C343/O343),0)+1</f>
        <v>130</v>
      </c>
      <c r="Q343" s="6">
        <f>P343*C343</f>
        <v>9153.2999999999993</v>
      </c>
      <c r="R343" s="6">
        <f>P343*O343</f>
        <v>71.09062999999999</v>
      </c>
      <c r="S343" t="str">
        <f>IF(D343&gt;E343,"Bom",IF(D343=E343,"netro","Alerta"))</f>
        <v>Bom</v>
      </c>
    </row>
    <row r="344" spans="1:19" x14ac:dyDescent="0.3">
      <c r="A344" t="s">
        <v>185</v>
      </c>
      <c r="B344" t="s">
        <v>19</v>
      </c>
      <c r="C344" s="5">
        <f>VLOOKUP(A344,Dim!A:B,2,0)</f>
        <v>0</v>
      </c>
      <c r="D344" s="1">
        <v>7.9899999999999999E-2</v>
      </c>
      <c r="E344" s="1">
        <v>0</v>
      </c>
      <c r="F344">
        <v>0.98</v>
      </c>
      <c r="G344" s="2">
        <v>1338920000</v>
      </c>
      <c r="H344">
        <v>0</v>
      </c>
      <c r="I344">
        <v>4</v>
      </c>
      <c r="J344">
        <v>327.63</v>
      </c>
      <c r="K344">
        <v>27.64</v>
      </c>
      <c r="L344" s="1">
        <v>8.4400000000000003E-2</v>
      </c>
      <c r="M344" s="1">
        <v>0</v>
      </c>
      <c r="N344" s="4">
        <f>E344/12</f>
        <v>0</v>
      </c>
      <c r="O344" s="5">
        <f>N344*C344</f>
        <v>0</v>
      </c>
      <c r="P344" t="e">
        <f>ROUNDUP((C344/O344),0)+1</f>
        <v>#DIV/0!</v>
      </c>
      <c r="Q344" s="6" t="e">
        <f>P344*C344</f>
        <v>#DIV/0!</v>
      </c>
      <c r="R344" s="6" t="e">
        <f>P344*O344</f>
        <v>#DIV/0!</v>
      </c>
      <c r="S344" t="str">
        <f>IF(D344&gt;E344,"Bom",IF(D344=E344,"netro","Alerta"))</f>
        <v>Bom</v>
      </c>
    </row>
    <row r="345" spans="1:19" x14ac:dyDescent="0.3">
      <c r="A345" t="s">
        <v>188</v>
      </c>
      <c r="B345" t="s">
        <v>23</v>
      </c>
      <c r="C345" s="5">
        <f>VLOOKUP(A345,Dim!A:B,2,0)</f>
        <v>0</v>
      </c>
      <c r="D345" s="1">
        <v>0.12039999999999999</v>
      </c>
      <c r="E345" s="1">
        <v>0</v>
      </c>
      <c r="F345">
        <v>0.89</v>
      </c>
      <c r="G345" s="2">
        <v>24981100</v>
      </c>
      <c r="H345">
        <v>0</v>
      </c>
      <c r="I345">
        <v>0</v>
      </c>
      <c r="J345">
        <v>0</v>
      </c>
      <c r="K345">
        <v>0</v>
      </c>
      <c r="L345" s="1">
        <v>0</v>
      </c>
      <c r="M345" s="1">
        <v>0</v>
      </c>
      <c r="N345" s="4">
        <f>E345/12</f>
        <v>0</v>
      </c>
      <c r="O345" s="5">
        <f>N345*C345</f>
        <v>0</v>
      </c>
      <c r="P345" t="e">
        <f>ROUNDUP((C345/O345),0)+1</f>
        <v>#DIV/0!</v>
      </c>
      <c r="Q345" s="6" t="e">
        <f>P345*C345</f>
        <v>#DIV/0!</v>
      </c>
      <c r="R345" s="6" t="e">
        <f>P345*O345</f>
        <v>#DIV/0!</v>
      </c>
      <c r="S345" t="str">
        <f>IF(D345&gt;E345,"Bom",IF(D345=E345,"netro","Alerta"))</f>
        <v>Bom</v>
      </c>
    </row>
    <row r="346" spans="1:19" x14ac:dyDescent="0.3">
      <c r="A346" t="s">
        <v>192</v>
      </c>
      <c r="B346" t="s">
        <v>14</v>
      </c>
      <c r="C346" s="5">
        <f>VLOOKUP(A346,Dim!A:B,2,0)</f>
        <v>0</v>
      </c>
      <c r="D346" s="1">
        <v>0.1139</v>
      </c>
      <c r="E346" s="1">
        <v>0</v>
      </c>
      <c r="F346">
        <v>1.36</v>
      </c>
      <c r="G346" s="2">
        <v>79040000</v>
      </c>
      <c r="H346">
        <v>0</v>
      </c>
      <c r="I346">
        <v>1</v>
      </c>
      <c r="J346">
        <v>0</v>
      </c>
      <c r="K346">
        <v>725.37</v>
      </c>
      <c r="L346" s="1">
        <v>0</v>
      </c>
      <c r="M346" s="1">
        <v>0</v>
      </c>
      <c r="N346" s="4">
        <f>E346/12</f>
        <v>0</v>
      </c>
      <c r="O346" s="5">
        <f>N346*C346</f>
        <v>0</v>
      </c>
      <c r="P346" t="e">
        <f>ROUNDUP((C346/O346),0)+1</f>
        <v>#DIV/0!</v>
      </c>
      <c r="Q346" s="6" t="e">
        <f>P346*C346</f>
        <v>#DIV/0!</v>
      </c>
      <c r="R346" s="6" t="e">
        <f>P346*O346</f>
        <v>#DIV/0!</v>
      </c>
      <c r="S346" t="str">
        <f>IF(D346&gt;E346,"Bom",IF(D346=E346,"netro","Alerta"))</f>
        <v>Bom</v>
      </c>
    </row>
    <row r="347" spans="1:19" x14ac:dyDescent="0.3">
      <c r="A347" t="s">
        <v>369</v>
      </c>
      <c r="B347" t="s">
        <v>14</v>
      </c>
      <c r="C347" s="5">
        <f>VLOOKUP(A347,Dim!A:B,2,0)</f>
        <v>88.16</v>
      </c>
      <c r="D347" s="1">
        <v>0.1109</v>
      </c>
      <c r="E347" s="1">
        <v>0.1128</v>
      </c>
      <c r="F347">
        <v>1</v>
      </c>
      <c r="G347" s="2">
        <v>86036000</v>
      </c>
      <c r="H347" s="2">
        <v>10003</v>
      </c>
      <c r="I347">
        <v>0</v>
      </c>
      <c r="J347">
        <v>0</v>
      </c>
      <c r="K347">
        <v>0</v>
      </c>
      <c r="L347" s="1">
        <v>0</v>
      </c>
      <c r="M347" s="1">
        <v>0</v>
      </c>
      <c r="N347" s="4">
        <f>E347/12</f>
        <v>9.4000000000000004E-3</v>
      </c>
      <c r="O347" s="5">
        <f>N347*C347</f>
        <v>0.828704</v>
      </c>
      <c r="P347">
        <f>ROUNDUP((C347/O347),0)+1</f>
        <v>108</v>
      </c>
      <c r="Q347" s="6">
        <f>P347*C347</f>
        <v>9521.2799999999988</v>
      </c>
      <c r="R347" s="6">
        <f>P347*O347</f>
        <v>89.500032000000004</v>
      </c>
      <c r="S347" t="str">
        <f>IF(D347&gt;E347,"Bom",IF(D347=E347,"netro","Alerta"))</f>
        <v>Alerta</v>
      </c>
    </row>
    <row r="348" spans="1:19" x14ac:dyDescent="0.3">
      <c r="A348" t="s">
        <v>198</v>
      </c>
      <c r="B348" t="s">
        <v>47</v>
      </c>
      <c r="C348" s="5">
        <f>VLOOKUP(A348,Dim!A:B,2,0)</f>
        <v>0</v>
      </c>
      <c r="D348" s="1">
        <v>5.7200000000000001E-2</v>
      </c>
      <c r="E348" s="1">
        <v>0</v>
      </c>
      <c r="F348">
        <v>24.38</v>
      </c>
      <c r="G348" s="2">
        <v>156199000</v>
      </c>
      <c r="H348">
        <v>0</v>
      </c>
      <c r="I348">
        <v>1</v>
      </c>
      <c r="J348">
        <v>0</v>
      </c>
      <c r="K348">
        <v>183</v>
      </c>
      <c r="L348" s="1">
        <v>0</v>
      </c>
      <c r="M348" s="1">
        <v>3.6900000000000002E-2</v>
      </c>
      <c r="N348" s="4">
        <f>E348/12</f>
        <v>0</v>
      </c>
      <c r="O348" s="5">
        <f>N348*C348</f>
        <v>0</v>
      </c>
      <c r="P348" t="e">
        <f>ROUNDUP((C348/O348),0)+1</f>
        <v>#DIV/0!</v>
      </c>
      <c r="Q348" s="6" t="e">
        <f>P348*C348</f>
        <v>#DIV/0!</v>
      </c>
      <c r="R348" s="6" t="e">
        <f>P348*O348</f>
        <v>#DIV/0!</v>
      </c>
      <c r="S348" t="str">
        <f>IF(D348&gt;E348,"Bom",IF(D348=E348,"netro","Alerta"))</f>
        <v>Bom</v>
      </c>
    </row>
    <row r="349" spans="1:19" x14ac:dyDescent="0.3">
      <c r="A349" t="s">
        <v>371</v>
      </c>
      <c r="B349" t="s">
        <v>16</v>
      </c>
      <c r="C349" s="5">
        <f>VLOOKUP(A349,Dim!A:B,2,0)</f>
        <v>100.54</v>
      </c>
      <c r="D349" s="1">
        <v>0.1439</v>
      </c>
      <c r="E349" s="1">
        <v>9.8699999999999996E-2</v>
      </c>
      <c r="F349">
        <v>0.82</v>
      </c>
      <c r="G349" s="2">
        <v>1405760000</v>
      </c>
      <c r="H349" s="2">
        <v>2638050</v>
      </c>
      <c r="I349">
        <v>11</v>
      </c>
      <c r="J349" s="3">
        <v>4638.83</v>
      </c>
      <c r="K349">
        <v>762</v>
      </c>
      <c r="L349" s="1">
        <v>0.1643</v>
      </c>
      <c r="M349" s="1">
        <v>3.6400000000000002E-2</v>
      </c>
      <c r="N349" s="4">
        <f>E349/12</f>
        <v>8.2249999999999997E-3</v>
      </c>
      <c r="O349" s="5">
        <f>N349*C349</f>
        <v>0.8269415</v>
      </c>
      <c r="P349">
        <f>ROUNDUP((C349/O349),0)+1</f>
        <v>123</v>
      </c>
      <c r="Q349" s="6">
        <f>P349*C349</f>
        <v>12366.42</v>
      </c>
      <c r="R349" s="6">
        <f>P349*O349</f>
        <v>101.71380449999999</v>
      </c>
      <c r="S349" t="str">
        <f>IF(D349&gt;E349,"Bom",IF(D349=E349,"netro","Alerta"))</f>
        <v>Bom</v>
      </c>
    </row>
    <row r="350" spans="1:19" x14ac:dyDescent="0.3">
      <c r="A350" t="s">
        <v>372</v>
      </c>
      <c r="B350" t="s">
        <v>37</v>
      </c>
      <c r="C350" s="5">
        <f>VLOOKUP(A350,Dim!A:B,2,0)</f>
        <v>46.76</v>
      </c>
      <c r="D350" s="1">
        <v>-4.8999999999999998E-3</v>
      </c>
      <c r="E350" s="1">
        <v>0.17230000000000001</v>
      </c>
      <c r="F350">
        <v>1.01</v>
      </c>
      <c r="G350" s="2">
        <v>23380000</v>
      </c>
      <c r="H350" s="2">
        <v>7793</v>
      </c>
      <c r="I350">
        <v>1</v>
      </c>
      <c r="J350">
        <v>0</v>
      </c>
      <c r="K350">
        <v>0</v>
      </c>
      <c r="L350" s="1">
        <v>0</v>
      </c>
      <c r="M350" s="1">
        <v>0</v>
      </c>
      <c r="N350" s="4">
        <f>E350/12</f>
        <v>1.4358333333333334E-2</v>
      </c>
      <c r="O350" s="5">
        <f>N350*C350</f>
        <v>0.67139566666666672</v>
      </c>
      <c r="P350">
        <f>ROUNDUP((C350/O350),0)+1</f>
        <v>71</v>
      </c>
      <c r="Q350" s="6">
        <f>P350*C350</f>
        <v>3319.96</v>
      </c>
      <c r="R350" s="6">
        <f>P350*O350</f>
        <v>47.669092333333339</v>
      </c>
      <c r="S350" t="str">
        <f>IF(D350&gt;E350,"Bom",IF(D350=E350,"netro","Alerta"))</f>
        <v>Alerta</v>
      </c>
    </row>
    <row r="351" spans="1:19" x14ac:dyDescent="0.3">
      <c r="A351" t="s">
        <v>373</v>
      </c>
      <c r="B351" t="s">
        <v>19</v>
      </c>
      <c r="C351" s="5">
        <f>VLOOKUP(A351,Dim!A:B,2,0)</f>
        <v>1000</v>
      </c>
      <c r="D351" s="1">
        <v>-3.0000000000000001E-3</v>
      </c>
      <c r="E351" s="1">
        <v>0</v>
      </c>
      <c r="F351">
        <v>0.94</v>
      </c>
      <c r="G351" s="2">
        <v>144332000</v>
      </c>
      <c r="H351" s="2">
        <v>545723</v>
      </c>
      <c r="I351">
        <v>0</v>
      </c>
      <c r="J351">
        <v>0</v>
      </c>
      <c r="K351">
        <v>0</v>
      </c>
      <c r="L351" s="1">
        <v>0</v>
      </c>
      <c r="M351" s="1">
        <v>0</v>
      </c>
      <c r="N351" s="4">
        <f>E351/12</f>
        <v>0</v>
      </c>
      <c r="O351" s="5">
        <f>N351*C351</f>
        <v>0</v>
      </c>
      <c r="P351" t="e">
        <f>ROUNDUP((C351/O351),0)+1</f>
        <v>#DIV/0!</v>
      </c>
      <c r="Q351" s="6" t="e">
        <f>P351*C351</f>
        <v>#DIV/0!</v>
      </c>
      <c r="R351" s="6" t="e">
        <f>P351*O351</f>
        <v>#DIV/0!</v>
      </c>
      <c r="S351" t="str">
        <f>IF(D351&gt;E351,"Bom",IF(D351=E351,"netro","Alerta"))</f>
        <v>Alerta</v>
      </c>
    </row>
    <row r="352" spans="1:19" x14ac:dyDescent="0.3">
      <c r="A352" t="s">
        <v>374</v>
      </c>
      <c r="B352" t="s">
        <v>19</v>
      </c>
      <c r="C352" s="5">
        <f>VLOOKUP(A352,Dim!A:B,2,0)</f>
        <v>48</v>
      </c>
      <c r="D352" s="1">
        <v>2.98E-2</v>
      </c>
      <c r="E352" s="1">
        <v>0</v>
      </c>
      <c r="F352">
        <v>1.31</v>
      </c>
      <c r="G352" s="2">
        <v>43095200</v>
      </c>
      <c r="H352" s="2">
        <v>522125</v>
      </c>
      <c r="I352">
        <v>0</v>
      </c>
      <c r="J352">
        <v>0</v>
      </c>
      <c r="K352">
        <v>0</v>
      </c>
      <c r="L352" s="1">
        <v>0</v>
      </c>
      <c r="M352" s="1">
        <v>0</v>
      </c>
      <c r="N352" s="4">
        <f>E352/12</f>
        <v>0</v>
      </c>
      <c r="O352" s="5">
        <f>N352*C352</f>
        <v>0</v>
      </c>
      <c r="P352" t="e">
        <f>ROUNDUP((C352/O352),0)+1</f>
        <v>#DIV/0!</v>
      </c>
      <c r="Q352" s="6" t="e">
        <f>P352*C352</f>
        <v>#DIV/0!</v>
      </c>
      <c r="R352" s="6" t="e">
        <f>P352*O352</f>
        <v>#DIV/0!</v>
      </c>
      <c r="S352" t="str">
        <f>IF(D352&gt;E352,"Bom",IF(D352=E352,"netro","Alerta"))</f>
        <v>Bom</v>
      </c>
    </row>
    <row r="353" spans="1:19" x14ac:dyDescent="0.3">
      <c r="A353" t="s">
        <v>375</v>
      </c>
      <c r="B353" t="s">
        <v>19</v>
      </c>
      <c r="C353" s="5">
        <f>VLOOKUP(A353,Dim!A:B,2,0)</f>
        <v>60</v>
      </c>
      <c r="D353" s="1">
        <v>5.7200000000000001E-2</v>
      </c>
      <c r="E353" s="1">
        <v>7.0400000000000004E-2</v>
      </c>
      <c r="F353">
        <v>1.43</v>
      </c>
      <c r="G353" s="2">
        <v>24606000</v>
      </c>
      <c r="H353">
        <v>0</v>
      </c>
      <c r="I353">
        <v>3</v>
      </c>
      <c r="J353" s="3">
        <v>10246.9</v>
      </c>
      <c r="K353">
        <v>0</v>
      </c>
      <c r="L353" s="1">
        <v>0</v>
      </c>
      <c r="M353" s="1">
        <v>0</v>
      </c>
      <c r="N353" s="4">
        <f>E353/12</f>
        <v>5.8666666666666667E-3</v>
      </c>
      <c r="O353" s="5">
        <f>N353*C353</f>
        <v>0.35199999999999998</v>
      </c>
      <c r="P353">
        <f>ROUNDUP((C353/O353),0)+1</f>
        <v>172</v>
      </c>
      <c r="Q353" s="6">
        <f>P353*C353</f>
        <v>10320</v>
      </c>
      <c r="R353" s="6">
        <f>P353*O353</f>
        <v>60.543999999999997</v>
      </c>
      <c r="S353" t="str">
        <f>IF(D353&gt;E353,"Bom",IF(D353=E353,"netro","Alerta"))</f>
        <v>Alerta</v>
      </c>
    </row>
    <row r="354" spans="1:19" x14ac:dyDescent="0.3">
      <c r="A354" t="s">
        <v>202</v>
      </c>
      <c r="B354" t="s">
        <v>47</v>
      </c>
      <c r="C354" s="5">
        <f>VLOOKUP(A354,Dim!A:B,2,0)</f>
        <v>0</v>
      </c>
      <c r="D354" s="1">
        <v>0.13750000000000001</v>
      </c>
      <c r="E354" s="1">
        <v>0</v>
      </c>
      <c r="F354">
        <v>0.7</v>
      </c>
      <c r="G354" s="2">
        <v>459000000</v>
      </c>
      <c r="H354">
        <v>0</v>
      </c>
      <c r="I354">
        <v>5</v>
      </c>
      <c r="J354" s="3">
        <v>2714.27</v>
      </c>
      <c r="K354">
        <v>318.12</v>
      </c>
      <c r="L354" s="1">
        <v>0.1172</v>
      </c>
      <c r="M354" s="1">
        <v>1.6899999999999998E-2</v>
      </c>
      <c r="N354" s="4">
        <f>E354/12</f>
        <v>0</v>
      </c>
      <c r="O354" s="5">
        <f>N354*C354</f>
        <v>0</v>
      </c>
      <c r="P354" t="e">
        <f>ROUNDUP((C354/O354),0)+1</f>
        <v>#DIV/0!</v>
      </c>
      <c r="Q354" s="6" t="e">
        <f>P354*C354</f>
        <v>#DIV/0!</v>
      </c>
      <c r="R354" s="6" t="e">
        <f>P354*O354</f>
        <v>#DIV/0!</v>
      </c>
      <c r="S354" t="str">
        <f>IF(D354&gt;E354,"Bom",IF(D354=E354,"netro","Alerta"))</f>
        <v>Bom</v>
      </c>
    </row>
    <row r="355" spans="1:19" x14ac:dyDescent="0.3">
      <c r="A355" t="s">
        <v>377</v>
      </c>
      <c r="B355" t="s">
        <v>47</v>
      </c>
      <c r="C355" s="5">
        <f>VLOOKUP(A355,Dim!A:B,2,0)</f>
        <v>55.37</v>
      </c>
      <c r="D355" s="1">
        <v>0.10299999999999999</v>
      </c>
      <c r="E355" s="1">
        <v>0.1003</v>
      </c>
      <c r="F355">
        <v>1</v>
      </c>
      <c r="G355" s="2">
        <v>774731000</v>
      </c>
      <c r="H355" s="2">
        <v>2120</v>
      </c>
      <c r="I355">
        <v>1</v>
      </c>
      <c r="J355" s="3">
        <v>12259.3</v>
      </c>
      <c r="K355" s="3">
        <v>1237.6300000000001</v>
      </c>
      <c r="L355" s="1">
        <v>0.10100000000000001</v>
      </c>
      <c r="M355" s="1">
        <v>0</v>
      </c>
      <c r="N355" s="4">
        <f>E355/12</f>
        <v>8.3583333333333339E-3</v>
      </c>
      <c r="O355" s="5">
        <f>N355*C355</f>
        <v>0.46280091666666667</v>
      </c>
      <c r="P355">
        <f>ROUNDUP((C355/O355),0)+1</f>
        <v>121</v>
      </c>
      <c r="Q355" s="6">
        <f>P355*C355</f>
        <v>6699.7699999999995</v>
      </c>
      <c r="R355" s="6">
        <f>P355*O355</f>
        <v>55.998910916666667</v>
      </c>
      <c r="S355" t="str">
        <f>IF(D355&gt;E355,"Bom",IF(D355=E355,"netro","Alerta"))</f>
        <v>Bom</v>
      </c>
    </row>
    <row r="356" spans="1:19" x14ac:dyDescent="0.3">
      <c r="A356" t="s">
        <v>378</v>
      </c>
      <c r="B356" t="s">
        <v>16</v>
      </c>
      <c r="C356" s="5">
        <f>VLOOKUP(A356,Dim!A:B,2,0)</f>
        <v>2329.9</v>
      </c>
      <c r="D356" s="1">
        <v>0.10009999999999999</v>
      </c>
      <c r="E356" s="1">
        <v>9.8799999999999999E-2</v>
      </c>
      <c r="F356">
        <v>0.71</v>
      </c>
      <c r="G356" s="2">
        <v>247561000</v>
      </c>
      <c r="H356" s="2">
        <v>483219</v>
      </c>
      <c r="I356">
        <v>1</v>
      </c>
      <c r="J356" s="3">
        <v>1826.38</v>
      </c>
      <c r="K356">
        <v>218.65</v>
      </c>
      <c r="L356" s="1">
        <v>0.1197</v>
      </c>
      <c r="M356" s="1">
        <v>3.1199999999999999E-2</v>
      </c>
      <c r="N356" s="4">
        <f>E356/12</f>
        <v>8.2333333333333338E-3</v>
      </c>
      <c r="O356" s="5">
        <f>N356*C356</f>
        <v>19.182843333333334</v>
      </c>
      <c r="P356">
        <f>ROUNDUP((C356/O356),0)+1</f>
        <v>123</v>
      </c>
      <c r="Q356" s="6">
        <f>P356*C356</f>
        <v>286577.7</v>
      </c>
      <c r="R356" s="6">
        <f>P356*O356</f>
        <v>2359.4897300000002</v>
      </c>
      <c r="S356" t="str">
        <f>IF(D356&gt;E356,"Bom",IF(D356=E356,"netro","Alerta"))</f>
        <v>Bom</v>
      </c>
    </row>
    <row r="357" spans="1:19" x14ac:dyDescent="0.3">
      <c r="A357" t="s">
        <v>204</v>
      </c>
      <c r="B357" t="s">
        <v>16</v>
      </c>
      <c r="C357" s="5">
        <f>VLOOKUP(A357,Dim!A:B,2,0)</f>
        <v>0</v>
      </c>
      <c r="D357" s="1">
        <v>0.1046</v>
      </c>
      <c r="E357" s="1">
        <v>0</v>
      </c>
      <c r="F357">
        <v>0.94</v>
      </c>
      <c r="G357" s="2">
        <v>122597000</v>
      </c>
      <c r="H357">
        <v>0</v>
      </c>
      <c r="I357">
        <v>2</v>
      </c>
      <c r="J357" s="3">
        <v>21746.7</v>
      </c>
      <c r="K357" s="3">
        <v>2369.56</v>
      </c>
      <c r="L357" s="1">
        <v>0.109</v>
      </c>
      <c r="M357" s="1">
        <v>9.7000000000000003E-2</v>
      </c>
      <c r="N357" s="4">
        <f>E357/12</f>
        <v>0</v>
      </c>
      <c r="O357" s="5">
        <f>N357*C357</f>
        <v>0</v>
      </c>
      <c r="P357" t="e">
        <f>ROUNDUP((C357/O357),0)+1</f>
        <v>#DIV/0!</v>
      </c>
      <c r="Q357" s="6" t="e">
        <f>P357*C357</f>
        <v>#DIV/0!</v>
      </c>
      <c r="R357" s="6" t="e">
        <f>P357*O357</f>
        <v>#DIV/0!</v>
      </c>
      <c r="S357" t="str">
        <f>IF(D357&gt;E357,"Bom",IF(D357=E357,"netro","Alerta"))</f>
        <v>Bom</v>
      </c>
    </row>
    <row r="358" spans="1:19" x14ac:dyDescent="0.3">
      <c r="A358" t="s">
        <v>380</v>
      </c>
      <c r="B358" t="s">
        <v>28</v>
      </c>
      <c r="C358" s="5">
        <f>VLOOKUP(A358,Dim!A:B,2,0)</f>
        <v>35.42</v>
      </c>
      <c r="D358" s="1">
        <v>-0.27760000000000001</v>
      </c>
      <c r="E358" s="1">
        <v>0</v>
      </c>
      <c r="F358">
        <v>0.26</v>
      </c>
      <c r="G358" s="2">
        <v>8500800</v>
      </c>
      <c r="H358" s="2">
        <v>1563</v>
      </c>
      <c r="I358">
        <v>1</v>
      </c>
      <c r="J358">
        <v>844.83</v>
      </c>
      <c r="K358">
        <v>0</v>
      </c>
      <c r="L358" s="1">
        <v>0</v>
      </c>
      <c r="M358" s="1">
        <v>1</v>
      </c>
      <c r="N358" s="4">
        <f>E358/12</f>
        <v>0</v>
      </c>
      <c r="O358" s="5">
        <f>N358*C358</f>
        <v>0</v>
      </c>
      <c r="P358" t="e">
        <f>ROUNDUP((C358/O358),0)+1</f>
        <v>#DIV/0!</v>
      </c>
      <c r="Q358" s="6" t="e">
        <f>P358*C358</f>
        <v>#DIV/0!</v>
      </c>
      <c r="R358" s="6" t="e">
        <f>P358*O358</f>
        <v>#DIV/0!</v>
      </c>
      <c r="S358" t="str">
        <f>IF(D358&gt;E358,"Bom",IF(D358=E358,"netro","Alerta"))</f>
        <v>Alerta</v>
      </c>
    </row>
    <row r="359" spans="1:19" x14ac:dyDescent="0.3">
      <c r="A359" t="s">
        <v>205</v>
      </c>
      <c r="B359" t="s">
        <v>16</v>
      </c>
      <c r="C359" s="5">
        <f>VLOOKUP(A359,Dim!A:B,2,0)</f>
        <v>0</v>
      </c>
      <c r="D359" s="1">
        <v>2.8000000000000001E-2</v>
      </c>
      <c r="E359" s="1">
        <v>0</v>
      </c>
      <c r="F359">
        <v>0.74</v>
      </c>
      <c r="G359" s="2">
        <v>67231200</v>
      </c>
      <c r="H359">
        <v>0</v>
      </c>
      <c r="I359">
        <v>0</v>
      </c>
      <c r="J359">
        <v>0</v>
      </c>
      <c r="K359">
        <v>0</v>
      </c>
      <c r="L359" s="1">
        <v>4.2099999999999999E-2</v>
      </c>
      <c r="M359" s="1">
        <v>0</v>
      </c>
      <c r="N359" s="4">
        <f>E359/12</f>
        <v>0</v>
      </c>
      <c r="O359" s="5">
        <f>N359*C359</f>
        <v>0</v>
      </c>
      <c r="P359" t="e">
        <f>ROUNDUP((C359/O359),0)+1</f>
        <v>#DIV/0!</v>
      </c>
      <c r="Q359" s="6" t="e">
        <f>P359*C359</f>
        <v>#DIV/0!</v>
      </c>
      <c r="R359" s="6" t="e">
        <f>P359*O359</f>
        <v>#DIV/0!</v>
      </c>
      <c r="S359" t="str">
        <f>IF(D359&gt;E359,"Bom",IF(D359=E359,"netro","Alerta"))</f>
        <v>Bom</v>
      </c>
    </row>
    <row r="360" spans="1:19" x14ac:dyDescent="0.3">
      <c r="A360" t="s">
        <v>221</v>
      </c>
      <c r="B360" t="s">
        <v>14</v>
      </c>
      <c r="C360" s="5">
        <f>VLOOKUP(A360,Dim!A:B,2,0)</f>
        <v>0</v>
      </c>
      <c r="D360" s="1">
        <v>0.14460000000000001</v>
      </c>
      <c r="E360" s="1">
        <v>0.16719999999999999</v>
      </c>
      <c r="F360">
        <v>0.77</v>
      </c>
      <c r="G360" s="2">
        <v>178631000</v>
      </c>
      <c r="H360" s="2">
        <v>34500</v>
      </c>
      <c r="I360">
        <v>0</v>
      </c>
      <c r="J360">
        <v>0</v>
      </c>
      <c r="K360">
        <v>0</v>
      </c>
      <c r="L360" s="1">
        <v>0</v>
      </c>
      <c r="M360" s="1">
        <v>0</v>
      </c>
      <c r="N360" s="4">
        <f>E360/12</f>
        <v>1.3933333333333332E-2</v>
      </c>
      <c r="O360" s="5">
        <f>N360*C360</f>
        <v>0</v>
      </c>
      <c r="P360" t="e">
        <f>ROUNDUP((C360/O360),0)+1</f>
        <v>#DIV/0!</v>
      </c>
      <c r="Q360" s="6" t="e">
        <f>P360*C360</f>
        <v>#DIV/0!</v>
      </c>
      <c r="R360" s="6" t="e">
        <f>P360*O360</f>
        <v>#DIV/0!</v>
      </c>
      <c r="S360" t="str">
        <f>IF(D360&gt;E360,"Bom",IF(D360=E360,"netro","Alerta"))</f>
        <v>Alerta</v>
      </c>
    </row>
    <row r="361" spans="1:19" x14ac:dyDescent="0.3">
      <c r="A361" t="s">
        <v>383</v>
      </c>
      <c r="B361" t="s">
        <v>28</v>
      </c>
      <c r="C361" s="5">
        <f>VLOOKUP(A361,Dim!A:B,2,0)</f>
        <v>76.7</v>
      </c>
      <c r="D361" s="1">
        <v>8.3599999999999994E-2</v>
      </c>
      <c r="E361" s="1">
        <v>7.9000000000000001E-2</v>
      </c>
      <c r="F361">
        <v>0.71</v>
      </c>
      <c r="G361" s="2">
        <v>2080880000</v>
      </c>
      <c r="H361" s="2">
        <v>4942240</v>
      </c>
      <c r="I361">
        <v>7</v>
      </c>
      <c r="J361" s="3">
        <v>19879.400000000001</v>
      </c>
      <c r="K361" s="3">
        <v>1759.41</v>
      </c>
      <c r="L361" s="1">
        <v>8.8499999999999995E-2</v>
      </c>
      <c r="M361" s="1">
        <v>0.21479999999999999</v>
      </c>
      <c r="N361" s="4">
        <f>E361/12</f>
        <v>6.5833333333333334E-3</v>
      </c>
      <c r="O361" s="5">
        <f>N361*C361</f>
        <v>0.50494166666666673</v>
      </c>
      <c r="P361">
        <f>ROUNDUP((C361/O361),0)+1</f>
        <v>153</v>
      </c>
      <c r="Q361" s="6">
        <f>P361*C361</f>
        <v>11735.1</v>
      </c>
      <c r="R361" s="6">
        <f>P361*O361</f>
        <v>77.25607500000001</v>
      </c>
      <c r="S361" t="str">
        <f>IF(D361&gt;E361,"Bom",IF(D361=E361,"netro","Alerta"))</f>
        <v>Bom</v>
      </c>
    </row>
    <row r="362" spans="1:19" x14ac:dyDescent="0.3">
      <c r="A362" t="s">
        <v>210</v>
      </c>
      <c r="B362" t="s">
        <v>19</v>
      </c>
      <c r="C362" s="5">
        <f>VLOOKUP(A362,Dim!A:B,2,0)</f>
        <v>0</v>
      </c>
      <c r="D362" s="1">
        <v>4.6300000000000001E-2</v>
      </c>
      <c r="E362" s="1">
        <v>0</v>
      </c>
      <c r="F362">
        <v>0.81</v>
      </c>
      <c r="G362" s="2">
        <v>256345000</v>
      </c>
      <c r="H362">
        <v>0</v>
      </c>
      <c r="I362">
        <v>5</v>
      </c>
      <c r="J362" s="3">
        <v>8349.82</v>
      </c>
      <c r="K362">
        <v>606.9</v>
      </c>
      <c r="L362" s="1">
        <v>7.2700000000000001E-2</v>
      </c>
      <c r="M362" s="1">
        <v>2.8299999999999999E-2</v>
      </c>
      <c r="N362" s="4">
        <f>E362/12</f>
        <v>0</v>
      </c>
      <c r="O362" s="5">
        <f>N362*C362</f>
        <v>0</v>
      </c>
      <c r="P362" t="e">
        <f>ROUNDUP((C362/O362),0)+1</f>
        <v>#DIV/0!</v>
      </c>
      <c r="Q362" s="6" t="e">
        <f>P362*C362</f>
        <v>#DIV/0!</v>
      </c>
      <c r="R362" s="6" t="e">
        <f>P362*O362</f>
        <v>#DIV/0!</v>
      </c>
      <c r="S362" t="str">
        <f>IF(D362&gt;E362,"Bom",IF(D362=E362,"netro","Alerta"))</f>
        <v>Bom</v>
      </c>
    </row>
    <row r="363" spans="1:19" x14ac:dyDescent="0.3">
      <c r="A363" t="s">
        <v>211</v>
      </c>
      <c r="B363" t="s">
        <v>23</v>
      </c>
      <c r="C363" s="5">
        <f>VLOOKUP(A363,Dim!A:B,2,0)</f>
        <v>0</v>
      </c>
      <c r="D363" s="1">
        <v>6.5299999999999997E-2</v>
      </c>
      <c r="E363" s="1">
        <v>0</v>
      </c>
      <c r="F363">
        <v>1.19</v>
      </c>
      <c r="G363" s="2">
        <v>190126000</v>
      </c>
      <c r="H363">
        <v>0</v>
      </c>
      <c r="I363">
        <v>0</v>
      </c>
      <c r="J363">
        <v>0</v>
      </c>
      <c r="K363">
        <v>0</v>
      </c>
      <c r="L363" s="1">
        <v>0</v>
      </c>
      <c r="M363" s="1">
        <v>0</v>
      </c>
      <c r="N363" s="4">
        <f>E363/12</f>
        <v>0</v>
      </c>
      <c r="O363" s="5">
        <f>N363*C363</f>
        <v>0</v>
      </c>
      <c r="P363" t="e">
        <f>ROUNDUP((C363/O363),0)+1</f>
        <v>#DIV/0!</v>
      </c>
      <c r="Q363" s="6" t="e">
        <f>P363*C363</f>
        <v>#DIV/0!</v>
      </c>
      <c r="R363" s="6" t="e">
        <f>P363*O363</f>
        <v>#DIV/0!</v>
      </c>
      <c r="S363" t="str">
        <f>IF(D363&gt;E363,"Bom",IF(D363=E363,"netro","Alerta"))</f>
        <v>Bom</v>
      </c>
    </row>
    <row r="364" spans="1:19" x14ac:dyDescent="0.3">
      <c r="A364" t="s">
        <v>223</v>
      </c>
      <c r="B364" t="s">
        <v>28</v>
      </c>
      <c r="C364" s="5">
        <f>VLOOKUP(A364,Dim!A:B,2,0)</f>
        <v>0</v>
      </c>
      <c r="D364" s="1">
        <v>9.5500000000000002E-2</v>
      </c>
      <c r="E364" s="1">
        <v>0</v>
      </c>
      <c r="F364">
        <v>0.55000000000000004</v>
      </c>
      <c r="G364" s="2">
        <v>335342000</v>
      </c>
      <c r="H364">
        <v>0</v>
      </c>
      <c r="I364">
        <v>2</v>
      </c>
      <c r="J364" s="3">
        <v>26273.599999999999</v>
      </c>
      <c r="K364" s="3">
        <v>2781.84</v>
      </c>
      <c r="L364" s="1">
        <v>0.10589999999999999</v>
      </c>
      <c r="M364" s="1">
        <v>3.4200000000000001E-2</v>
      </c>
      <c r="N364" s="4">
        <f>E364/12</f>
        <v>0</v>
      </c>
      <c r="O364" s="5">
        <f>N364*C364</f>
        <v>0</v>
      </c>
      <c r="P364" t="e">
        <f>ROUNDUP((C364/O364),0)+1</f>
        <v>#DIV/0!</v>
      </c>
      <c r="Q364" s="6" t="e">
        <f>P364*C364</f>
        <v>#DIV/0!</v>
      </c>
      <c r="R364" s="6" t="e">
        <f>P364*O364</f>
        <v>#DIV/0!</v>
      </c>
      <c r="S364" t="str">
        <f>IF(D364&gt;E364,"Bom",IF(D364=E364,"netro","Alerta"))</f>
        <v>Bom</v>
      </c>
    </row>
    <row r="365" spans="1:19" x14ac:dyDescent="0.3">
      <c r="A365" t="s">
        <v>230</v>
      </c>
      <c r="B365" t="s">
        <v>16</v>
      </c>
      <c r="C365" s="5">
        <f>VLOOKUP(A365,Dim!A:B,2,0)</f>
        <v>0</v>
      </c>
      <c r="D365" s="1">
        <v>2.1700000000000001E-2</v>
      </c>
      <c r="E365" s="1">
        <v>0</v>
      </c>
      <c r="F365">
        <v>0.95</v>
      </c>
      <c r="G365" s="2">
        <v>86698800</v>
      </c>
      <c r="H365">
        <v>0</v>
      </c>
      <c r="I365">
        <v>0</v>
      </c>
      <c r="J365">
        <v>0</v>
      </c>
      <c r="K365">
        <v>0</v>
      </c>
      <c r="L365" s="1">
        <v>3.27E-2</v>
      </c>
      <c r="M365" s="1">
        <v>0</v>
      </c>
      <c r="N365" s="4">
        <f>E365/12</f>
        <v>0</v>
      </c>
      <c r="O365" s="5">
        <f>N365*C365</f>
        <v>0</v>
      </c>
      <c r="P365" t="e">
        <f>ROUNDUP((C365/O365),0)+1</f>
        <v>#DIV/0!</v>
      </c>
      <c r="Q365" s="6" t="e">
        <f>P365*C365</f>
        <v>#DIV/0!</v>
      </c>
      <c r="R365" s="6" t="e">
        <f>P365*O365</f>
        <v>#DIV/0!</v>
      </c>
      <c r="S365" t="str">
        <f>IF(D365&gt;E365,"Bom",IF(D365=E365,"netro","Alerta"))</f>
        <v>Bom</v>
      </c>
    </row>
    <row r="366" spans="1:19" x14ac:dyDescent="0.3">
      <c r="A366" t="s">
        <v>253</v>
      </c>
      <c r="B366" t="s">
        <v>81</v>
      </c>
      <c r="C366" s="5">
        <f>VLOOKUP(A366,Dim!A:B,2,0)</f>
        <v>0</v>
      </c>
      <c r="D366" s="1">
        <v>-0.15049999999999999</v>
      </c>
      <c r="E366" s="1">
        <v>0.39600000000000002</v>
      </c>
      <c r="F366">
        <v>0</v>
      </c>
      <c r="G366" s="2">
        <v>1325040</v>
      </c>
      <c r="H366">
        <v>0</v>
      </c>
      <c r="I366">
        <v>0</v>
      </c>
      <c r="J366">
        <v>0</v>
      </c>
      <c r="K366">
        <v>0</v>
      </c>
      <c r="L366" s="1">
        <v>0</v>
      </c>
      <c r="M366" s="1">
        <v>0</v>
      </c>
      <c r="N366" s="4">
        <f>E366/12</f>
        <v>3.3000000000000002E-2</v>
      </c>
      <c r="O366" s="5">
        <f>N366*C366</f>
        <v>0</v>
      </c>
      <c r="P366" t="e">
        <f>ROUNDUP((C366/O366),0)+1</f>
        <v>#DIV/0!</v>
      </c>
      <c r="Q366" s="6" t="e">
        <f>P366*C366</f>
        <v>#DIV/0!</v>
      </c>
      <c r="R366" s="6" t="e">
        <f>P366*O366</f>
        <v>#DIV/0!</v>
      </c>
      <c r="S366" t="str">
        <f>IF(D366&gt;E366,"Bom",IF(D366=E366,"netro","Alerta"))</f>
        <v>Alerta</v>
      </c>
    </row>
    <row r="367" spans="1:19" x14ac:dyDescent="0.3">
      <c r="A367" t="s">
        <v>250</v>
      </c>
      <c r="B367" t="s">
        <v>23</v>
      </c>
      <c r="C367" s="5">
        <f>VLOOKUP(A367,Dim!A:B,2,0)</f>
        <v>0</v>
      </c>
      <c r="D367" s="1">
        <v>8.2799999999999999E-2</v>
      </c>
      <c r="E367" s="1">
        <v>0</v>
      </c>
      <c r="F367">
        <v>0.93</v>
      </c>
      <c r="G367" s="2">
        <v>44267600</v>
      </c>
      <c r="H367">
        <v>0</v>
      </c>
      <c r="I367">
        <v>0</v>
      </c>
      <c r="J367">
        <v>0</v>
      </c>
      <c r="K367">
        <v>0</v>
      </c>
      <c r="L367" s="1">
        <v>0</v>
      </c>
      <c r="M367" s="1">
        <v>0</v>
      </c>
      <c r="N367" s="4">
        <f>E367/12</f>
        <v>0</v>
      </c>
      <c r="O367" s="5">
        <f>N367*C367</f>
        <v>0</v>
      </c>
      <c r="P367" t="e">
        <f>ROUNDUP((C367/O367),0)+1</f>
        <v>#DIV/0!</v>
      </c>
      <c r="Q367" s="6" t="e">
        <f>P367*C367</f>
        <v>#DIV/0!</v>
      </c>
      <c r="R367" s="6" t="e">
        <f>P367*O367</f>
        <v>#DIV/0!</v>
      </c>
      <c r="S367" t="str">
        <f>IF(D367&gt;E367,"Bom",IF(D367=E367,"netro","Alerta"))</f>
        <v>Bom</v>
      </c>
    </row>
    <row r="368" spans="1:19" x14ac:dyDescent="0.3">
      <c r="A368" t="s">
        <v>252</v>
      </c>
      <c r="B368" t="s">
        <v>23</v>
      </c>
      <c r="C368" s="5">
        <f>VLOOKUP(A368,Dim!A:B,2,0)</f>
        <v>0</v>
      </c>
      <c r="D368" s="1">
        <v>0.1641</v>
      </c>
      <c r="E368" s="1">
        <v>0</v>
      </c>
      <c r="F368">
        <v>0.46</v>
      </c>
      <c r="G368" s="2">
        <v>4115850</v>
      </c>
      <c r="H368">
        <v>0</v>
      </c>
      <c r="I368">
        <v>2</v>
      </c>
      <c r="J368">
        <v>0</v>
      </c>
      <c r="K368">
        <v>0</v>
      </c>
      <c r="L368" s="1">
        <v>0</v>
      </c>
      <c r="M368" s="1">
        <v>0</v>
      </c>
      <c r="N368" s="4">
        <f>E368/12</f>
        <v>0</v>
      </c>
      <c r="O368" s="5">
        <f>N368*C368</f>
        <v>0</v>
      </c>
      <c r="P368" t="e">
        <f>ROUNDUP((C368/O368),0)+1</f>
        <v>#DIV/0!</v>
      </c>
      <c r="Q368" s="6" t="e">
        <f>P368*C368</f>
        <v>#DIV/0!</v>
      </c>
      <c r="R368" s="6" t="e">
        <f>P368*O368</f>
        <v>#DIV/0!</v>
      </c>
      <c r="S368" t="str">
        <f>IF(D368&gt;E368,"Bom",IF(D368=E368,"netro","Alerta"))</f>
        <v>Bom</v>
      </c>
    </row>
    <row r="369" spans="1:19" x14ac:dyDescent="0.3">
      <c r="A369" t="s">
        <v>254</v>
      </c>
      <c r="B369" t="s">
        <v>14</v>
      </c>
      <c r="C369" s="5">
        <f>VLOOKUP(A369,Dim!A:B,2,0)</f>
        <v>0</v>
      </c>
      <c r="D369" s="1">
        <v>7.6600000000000001E-2</v>
      </c>
      <c r="E369" s="1">
        <v>0</v>
      </c>
      <c r="F369">
        <v>1.25</v>
      </c>
      <c r="G369" s="2">
        <v>59897000</v>
      </c>
      <c r="H369">
        <v>0</v>
      </c>
      <c r="I369">
        <v>0</v>
      </c>
      <c r="J369">
        <v>0</v>
      </c>
      <c r="K369">
        <v>0</v>
      </c>
      <c r="L369" s="1">
        <v>0</v>
      </c>
      <c r="M369" s="1">
        <v>0</v>
      </c>
      <c r="N369" s="4">
        <f>E369/12</f>
        <v>0</v>
      </c>
      <c r="O369" s="5">
        <f>N369*C369</f>
        <v>0</v>
      </c>
      <c r="P369" t="e">
        <f>ROUNDUP((C369/O369),0)+1</f>
        <v>#DIV/0!</v>
      </c>
      <c r="Q369" s="6" t="e">
        <f>P369*C369</f>
        <v>#DIV/0!</v>
      </c>
      <c r="R369" s="6" t="e">
        <f>P369*O369</f>
        <v>#DIV/0!</v>
      </c>
      <c r="S369" t="str">
        <f>IF(D369&gt;E369,"Bom",IF(D369=E369,"netro","Alerta"))</f>
        <v>Bom</v>
      </c>
    </row>
    <row r="370" spans="1:19" x14ac:dyDescent="0.3">
      <c r="A370" t="s">
        <v>281</v>
      </c>
      <c r="B370" t="s">
        <v>37</v>
      </c>
      <c r="C370" s="5">
        <f>VLOOKUP(A370,Dim!A:B,2,0)</f>
        <v>0</v>
      </c>
      <c r="D370" s="1">
        <v>0</v>
      </c>
      <c r="E370" s="1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 s="1">
        <v>0</v>
      </c>
      <c r="M370" s="1">
        <v>0</v>
      </c>
      <c r="N370" s="4">
        <f>E370/12</f>
        <v>0</v>
      </c>
      <c r="O370" s="5">
        <f>N370*C370</f>
        <v>0</v>
      </c>
      <c r="P370" t="e">
        <f>ROUNDUP((C370/O370),0)+1</f>
        <v>#DIV/0!</v>
      </c>
      <c r="Q370" s="6" t="e">
        <f>P370*C370</f>
        <v>#DIV/0!</v>
      </c>
      <c r="R370" s="6" t="e">
        <f>P370*O370</f>
        <v>#DIV/0!</v>
      </c>
      <c r="S370" t="str">
        <f>IF(D370&gt;E370,"Bom",IF(D370=E370,"netro","Alerta"))</f>
        <v>netro</v>
      </c>
    </row>
    <row r="371" spans="1:19" x14ac:dyDescent="0.3">
      <c r="A371" t="s">
        <v>393</v>
      </c>
      <c r="B371" t="s">
        <v>14</v>
      </c>
      <c r="C371" s="5">
        <f>VLOOKUP(A371,Dim!A:B,2,0)</f>
        <v>49.6</v>
      </c>
      <c r="D371" s="1">
        <v>0.1321</v>
      </c>
      <c r="E371" s="1">
        <v>0.12230000000000001</v>
      </c>
      <c r="F371">
        <v>0.8</v>
      </c>
      <c r="G371" s="2">
        <v>185961000</v>
      </c>
      <c r="H371" s="2">
        <v>608165</v>
      </c>
      <c r="I371">
        <v>0</v>
      </c>
      <c r="J371">
        <v>0</v>
      </c>
      <c r="K371">
        <v>0</v>
      </c>
      <c r="L371" s="1">
        <v>0</v>
      </c>
      <c r="M371" s="1">
        <v>0</v>
      </c>
      <c r="N371" s="4">
        <f>E371/12</f>
        <v>1.0191666666666667E-2</v>
      </c>
      <c r="O371" s="5">
        <f>N371*C371</f>
        <v>0.50550666666666666</v>
      </c>
      <c r="P371">
        <f>ROUNDUP((C371/O371),0)+1</f>
        <v>100</v>
      </c>
      <c r="Q371" s="6">
        <f>P371*C371</f>
        <v>4960</v>
      </c>
      <c r="R371" s="6">
        <f>P371*O371</f>
        <v>50.550666666666665</v>
      </c>
      <c r="S371" t="str">
        <f>IF(D371&gt;E371,"Bom",IF(D371=E371,"netro","Alerta"))</f>
        <v>Bom</v>
      </c>
    </row>
    <row r="372" spans="1:19" x14ac:dyDescent="0.3">
      <c r="A372" t="s">
        <v>297</v>
      </c>
      <c r="B372" t="s">
        <v>37</v>
      </c>
      <c r="C372" s="5">
        <f>VLOOKUP(A372,Dim!A:B,2,0)</f>
        <v>0</v>
      </c>
      <c r="D372" s="1">
        <v>-0.1636</v>
      </c>
      <c r="E372" s="1">
        <v>0</v>
      </c>
      <c r="F372">
        <v>0.9</v>
      </c>
      <c r="G372" s="2">
        <v>1180230</v>
      </c>
      <c r="H372">
        <v>0</v>
      </c>
      <c r="I372">
        <v>0</v>
      </c>
      <c r="J372">
        <v>0</v>
      </c>
      <c r="K372">
        <v>0</v>
      </c>
      <c r="L372" s="1">
        <v>0</v>
      </c>
      <c r="M372" s="1">
        <v>0</v>
      </c>
      <c r="N372" s="4">
        <f>E372/12</f>
        <v>0</v>
      </c>
      <c r="O372" s="5">
        <f>N372*C372</f>
        <v>0</v>
      </c>
      <c r="P372" t="e">
        <f>ROUNDUP((C372/O372),0)+1</f>
        <v>#DIV/0!</v>
      </c>
      <c r="Q372" s="6" t="e">
        <f>P372*C372</f>
        <v>#DIV/0!</v>
      </c>
      <c r="R372" s="6" t="e">
        <f>P372*O372</f>
        <v>#DIV/0!</v>
      </c>
      <c r="S372" t="str">
        <f>IF(D372&gt;E372,"Bom",IF(D372=E372,"netro","Alerta"))</f>
        <v>Alerta</v>
      </c>
    </row>
    <row r="373" spans="1:19" x14ac:dyDescent="0.3">
      <c r="A373" t="s">
        <v>395</v>
      </c>
      <c r="B373" t="s">
        <v>14</v>
      </c>
      <c r="C373" s="5">
        <f>VLOOKUP(A373,Dim!A:B,2,0)</f>
        <v>63.35</v>
      </c>
      <c r="D373" s="1">
        <v>0.10199999999999999</v>
      </c>
      <c r="E373" s="1">
        <v>0.152</v>
      </c>
      <c r="F373">
        <v>0.73</v>
      </c>
      <c r="G373" s="2">
        <v>137340000</v>
      </c>
      <c r="H373" s="2">
        <v>298914</v>
      </c>
      <c r="I373">
        <v>0</v>
      </c>
      <c r="J373">
        <v>0</v>
      </c>
      <c r="K373">
        <v>0</v>
      </c>
      <c r="L373" s="1">
        <v>0</v>
      </c>
      <c r="M373" s="1">
        <v>0</v>
      </c>
      <c r="N373" s="4">
        <f>E373/12</f>
        <v>1.2666666666666666E-2</v>
      </c>
      <c r="O373" s="5">
        <f>N373*C373</f>
        <v>0.80243333333333333</v>
      </c>
      <c r="P373">
        <f>ROUNDUP((C373/O373),0)+1</f>
        <v>80</v>
      </c>
      <c r="Q373" s="6">
        <f>P373*C373</f>
        <v>5068</v>
      </c>
      <c r="R373" s="6">
        <f>P373*O373</f>
        <v>64.194666666666663</v>
      </c>
      <c r="S373" t="str">
        <f>IF(D373&gt;E373,"Bom",IF(D373=E373,"netro","Alerta"))</f>
        <v>Alerta</v>
      </c>
    </row>
    <row r="374" spans="1:19" x14ac:dyDescent="0.3">
      <c r="A374" t="s">
        <v>396</v>
      </c>
      <c r="B374" t="s">
        <v>14</v>
      </c>
      <c r="C374" s="5">
        <f>VLOOKUP(A374,Dim!A:B,2,0)</f>
        <v>74.95</v>
      </c>
      <c r="D374" s="1">
        <v>0.113</v>
      </c>
      <c r="E374" s="1">
        <v>0.16439999999999999</v>
      </c>
      <c r="F374">
        <v>0.82</v>
      </c>
      <c r="G374" s="2">
        <v>141918000</v>
      </c>
      <c r="H374" s="2">
        <v>303521</v>
      </c>
      <c r="I374">
        <v>0</v>
      </c>
      <c r="J374">
        <v>0</v>
      </c>
      <c r="K374">
        <v>0</v>
      </c>
      <c r="L374" s="1">
        <v>0</v>
      </c>
      <c r="M374" s="1">
        <v>0</v>
      </c>
      <c r="N374" s="4">
        <f>E374/12</f>
        <v>1.3699999999999999E-2</v>
      </c>
      <c r="O374" s="5">
        <f>N374*C374</f>
        <v>1.026815</v>
      </c>
      <c r="P374">
        <f>ROUNDUP((C374/O374),0)+1</f>
        <v>74</v>
      </c>
      <c r="Q374" s="6">
        <f>P374*C374</f>
        <v>5546.3</v>
      </c>
      <c r="R374" s="6">
        <f>P374*O374</f>
        <v>75.984310000000008</v>
      </c>
      <c r="S374" t="str">
        <f>IF(D374&gt;E374,"Bom",IF(D374=E374,"netro","Alerta"))</f>
        <v>Alerta</v>
      </c>
    </row>
    <row r="375" spans="1:19" x14ac:dyDescent="0.3">
      <c r="A375" t="s">
        <v>397</v>
      </c>
      <c r="B375" t="s">
        <v>37</v>
      </c>
      <c r="C375" s="5">
        <f>VLOOKUP(A375,Dim!A:B,2,0)</f>
        <v>93.99</v>
      </c>
      <c r="D375" s="1">
        <v>7.5399999999999995E-2</v>
      </c>
      <c r="E375" s="1">
        <v>0.1105</v>
      </c>
      <c r="F375">
        <v>0.98</v>
      </c>
      <c r="G375" s="2">
        <v>143675000</v>
      </c>
      <c r="H375" s="2">
        <v>155681</v>
      </c>
      <c r="I375">
        <v>1</v>
      </c>
      <c r="J375" s="3">
        <v>57773.1</v>
      </c>
      <c r="K375">
        <v>0</v>
      </c>
      <c r="L375" s="1">
        <v>0</v>
      </c>
      <c r="M375" s="1">
        <v>0</v>
      </c>
      <c r="N375" s="4">
        <f>E375/12</f>
        <v>9.208333333333334E-3</v>
      </c>
      <c r="O375" s="5">
        <f>N375*C375</f>
        <v>0.86549125000000005</v>
      </c>
      <c r="P375">
        <f>ROUNDUP((C375/O375),0)+1</f>
        <v>110</v>
      </c>
      <c r="Q375" s="6">
        <f>P375*C375</f>
        <v>10338.9</v>
      </c>
      <c r="R375" s="6">
        <f>P375*O375</f>
        <v>95.204037499999998</v>
      </c>
      <c r="S375" t="str">
        <f>IF(D375&gt;E375,"Bom",IF(D375=E375,"netro","Alerta"))</f>
        <v>Alerta</v>
      </c>
    </row>
    <row r="376" spans="1:19" x14ac:dyDescent="0.3">
      <c r="A376" t="s">
        <v>298</v>
      </c>
      <c r="B376" t="s">
        <v>14</v>
      </c>
      <c r="C376" s="5">
        <f>VLOOKUP(A376,Dim!A:B,2,0)</f>
        <v>0</v>
      </c>
      <c r="D376" s="1">
        <v>-2.2364999999999999</v>
      </c>
      <c r="E376" s="1">
        <v>0</v>
      </c>
      <c r="F376">
        <v>0.04</v>
      </c>
      <c r="G376" s="2">
        <v>1396500</v>
      </c>
      <c r="H376" s="2">
        <v>30088</v>
      </c>
      <c r="I376">
        <v>51</v>
      </c>
      <c r="J376">
        <v>3.88</v>
      </c>
      <c r="K376">
        <v>0</v>
      </c>
      <c r="L376" s="1">
        <v>0</v>
      </c>
      <c r="M376" s="1">
        <v>0.99029999999999996</v>
      </c>
      <c r="N376" s="4">
        <f>E376/12</f>
        <v>0</v>
      </c>
      <c r="O376" s="5">
        <f>N376*C376</f>
        <v>0</v>
      </c>
      <c r="P376" t="e">
        <f>ROUNDUP((C376/O376),0)+1</f>
        <v>#DIV/0!</v>
      </c>
      <c r="Q376" s="6" t="e">
        <f>P376*C376</f>
        <v>#DIV/0!</v>
      </c>
      <c r="R376" s="6" t="e">
        <f>P376*O376</f>
        <v>#DIV/0!</v>
      </c>
      <c r="S376" t="str">
        <f>IF(D376&gt;E376,"Bom",IF(D376=E376,"netro","Alerta"))</f>
        <v>Alerta</v>
      </c>
    </row>
    <row r="377" spans="1:19" x14ac:dyDescent="0.3">
      <c r="A377" t="s">
        <v>399</v>
      </c>
      <c r="B377" t="s">
        <v>47</v>
      </c>
      <c r="C377" s="5">
        <f>VLOOKUP(A377,Dim!A:B,2,0)</f>
        <v>68.5</v>
      </c>
      <c r="D377" s="1">
        <v>8.2400000000000001E-2</v>
      </c>
      <c r="E377" s="1">
        <v>8.8800000000000004E-2</v>
      </c>
      <c r="F377">
        <v>1.05</v>
      </c>
      <c r="G377" s="2">
        <v>43853600</v>
      </c>
      <c r="H377">
        <v>188</v>
      </c>
      <c r="I377">
        <v>1</v>
      </c>
      <c r="J377">
        <v>392.5</v>
      </c>
      <c r="K377">
        <v>28.93</v>
      </c>
      <c r="L377" s="1">
        <v>7.3700000000000002E-2</v>
      </c>
      <c r="M377" s="1">
        <v>0</v>
      </c>
      <c r="N377" s="4">
        <f>E377/12</f>
        <v>7.4000000000000003E-3</v>
      </c>
      <c r="O377" s="5">
        <f>N377*C377</f>
        <v>0.50690000000000002</v>
      </c>
      <c r="P377">
        <f>ROUNDUP((C377/O377),0)+1</f>
        <v>137</v>
      </c>
      <c r="Q377" s="6">
        <f>P377*C377</f>
        <v>9384.5</v>
      </c>
      <c r="R377" s="6">
        <f>P377*O377</f>
        <v>69.445300000000003</v>
      </c>
      <c r="S377" t="str">
        <f>IF(D377&gt;E377,"Bom",IF(D377=E377,"netro","Alerta"))</f>
        <v>Alerta</v>
      </c>
    </row>
    <row r="378" spans="1:19" x14ac:dyDescent="0.3">
      <c r="A378" t="s">
        <v>400</v>
      </c>
      <c r="B378" t="s">
        <v>14</v>
      </c>
      <c r="C378" s="5">
        <f>VLOOKUP(A378,Dim!A:B,2,0)</f>
        <v>200</v>
      </c>
      <c r="D378" s="1">
        <v>5.5100000000000003E-2</v>
      </c>
      <c r="E378" s="1">
        <v>3.4700000000000002E-2</v>
      </c>
      <c r="F378">
        <v>0.28999999999999998</v>
      </c>
      <c r="G378" s="2">
        <v>20332800</v>
      </c>
      <c r="H378" s="2">
        <v>23153</v>
      </c>
      <c r="I378">
        <v>2</v>
      </c>
      <c r="J378" s="3">
        <v>1137.43</v>
      </c>
      <c r="K378">
        <v>164.89</v>
      </c>
      <c r="L378" s="1">
        <v>0.14499999999999999</v>
      </c>
      <c r="M378" s="1">
        <v>0.77990000000000004</v>
      </c>
      <c r="N378" s="4">
        <f>E378/12</f>
        <v>2.891666666666667E-3</v>
      </c>
      <c r="O378" s="5">
        <f>N378*C378</f>
        <v>0.57833333333333337</v>
      </c>
      <c r="P378">
        <f>ROUNDUP((C378/O378),0)+1</f>
        <v>347</v>
      </c>
      <c r="Q378" s="6">
        <f>P378*C378</f>
        <v>69400</v>
      </c>
      <c r="R378" s="6">
        <f>P378*O378</f>
        <v>200.68166666666667</v>
      </c>
      <c r="S378" t="str">
        <f>IF(D378&gt;E378,"Bom",IF(D378=E378,"netro","Alerta"))</f>
        <v>Bom</v>
      </c>
    </row>
    <row r="379" spans="1:19" x14ac:dyDescent="0.3">
      <c r="A379" t="s">
        <v>401</v>
      </c>
      <c r="B379" t="s">
        <v>19</v>
      </c>
      <c r="C379" s="5">
        <f>VLOOKUP(A379,Dim!A:B,2,0)</f>
        <v>39.97</v>
      </c>
      <c r="D379" s="1">
        <v>0.14630000000000001</v>
      </c>
      <c r="E379" s="1">
        <v>0.14480000000000001</v>
      </c>
      <c r="F379">
        <v>0.61</v>
      </c>
      <c r="G379" s="2">
        <v>74015900</v>
      </c>
      <c r="H379" s="2">
        <v>59042</v>
      </c>
      <c r="I379">
        <v>4</v>
      </c>
      <c r="J379" s="3">
        <v>2697.02</v>
      </c>
      <c r="K379">
        <v>419.95</v>
      </c>
      <c r="L379" s="1">
        <v>0.15570000000000001</v>
      </c>
      <c r="M379" s="1">
        <v>0.14019999999999999</v>
      </c>
      <c r="N379" s="4">
        <f>E379/12</f>
        <v>1.2066666666666668E-2</v>
      </c>
      <c r="O379" s="5">
        <f>N379*C379</f>
        <v>0.48230466666666671</v>
      </c>
      <c r="P379">
        <f>ROUNDUP((C379/O379),0)+1</f>
        <v>84</v>
      </c>
      <c r="Q379" s="6">
        <f>P379*C379</f>
        <v>3357.48</v>
      </c>
      <c r="R379" s="6">
        <f>P379*O379</f>
        <v>40.513592000000003</v>
      </c>
      <c r="S379" t="str">
        <f>IF(D379&gt;E379,"Bom",IF(D379=E379,"netro","Alerta"))</f>
        <v>Bom</v>
      </c>
    </row>
    <row r="380" spans="1:19" x14ac:dyDescent="0.3">
      <c r="A380" t="s">
        <v>255</v>
      </c>
      <c r="B380" t="s">
        <v>14</v>
      </c>
      <c r="C380" s="5">
        <f>VLOOKUP(A380,Dim!A:B,2,0)</f>
        <v>0</v>
      </c>
      <c r="D380" s="1">
        <v>0.12859999999999999</v>
      </c>
      <c r="E380" s="1">
        <v>0</v>
      </c>
      <c r="F380">
        <v>1.04</v>
      </c>
      <c r="G380" s="2">
        <v>64817600</v>
      </c>
      <c r="H380">
        <v>0</v>
      </c>
      <c r="I380">
        <v>0</v>
      </c>
      <c r="J380">
        <v>0</v>
      </c>
      <c r="K380">
        <v>0</v>
      </c>
      <c r="L380" s="1">
        <v>0</v>
      </c>
      <c r="M380" s="1">
        <v>0</v>
      </c>
      <c r="N380" s="4">
        <f>E380/12</f>
        <v>0</v>
      </c>
      <c r="O380" s="5">
        <f>N380*C380</f>
        <v>0</v>
      </c>
      <c r="P380" t="e">
        <f>ROUNDUP((C380/O380),0)+1</f>
        <v>#DIV/0!</v>
      </c>
      <c r="Q380" s="6" t="e">
        <f>P380*C380</f>
        <v>#DIV/0!</v>
      </c>
      <c r="R380" s="6" t="e">
        <f>P380*O380</f>
        <v>#DIV/0!</v>
      </c>
      <c r="S380" t="str">
        <f>IF(D380&gt;E380,"Bom",IF(D380=E380,"netro","Alerta"))</f>
        <v>Bom</v>
      </c>
    </row>
    <row r="381" spans="1:19" x14ac:dyDescent="0.3">
      <c r="A381" t="s">
        <v>403</v>
      </c>
      <c r="B381" t="s">
        <v>14</v>
      </c>
      <c r="C381" s="5">
        <f>VLOOKUP(A381,Dim!A:B,2,0)</f>
        <v>944.99</v>
      </c>
      <c r="D381" s="1">
        <v>0.38109999999999999</v>
      </c>
      <c r="E381" s="1">
        <v>0.2041</v>
      </c>
      <c r="F381">
        <v>1.56</v>
      </c>
      <c r="G381" s="2">
        <v>131982000</v>
      </c>
      <c r="H381" s="2">
        <v>1865</v>
      </c>
      <c r="I381">
        <v>0</v>
      </c>
      <c r="J381">
        <v>0</v>
      </c>
      <c r="K381">
        <v>0</v>
      </c>
      <c r="L381" s="1">
        <v>0</v>
      </c>
      <c r="M381" s="1">
        <v>0</v>
      </c>
      <c r="N381" s="4">
        <f>E381/12</f>
        <v>1.7008333333333334E-2</v>
      </c>
      <c r="O381" s="5">
        <f>N381*C381</f>
        <v>16.072704916666666</v>
      </c>
      <c r="P381">
        <f>ROUNDUP((C381/O381),0)+1</f>
        <v>60</v>
      </c>
      <c r="Q381" s="6">
        <f>P381*C381</f>
        <v>56699.4</v>
      </c>
      <c r="R381" s="6">
        <f>P381*O381</f>
        <v>964.3622949999999</v>
      </c>
      <c r="S381" t="str">
        <f>IF(D381&gt;E381,"Bom",IF(D381=E381,"netro","Alerta"))</f>
        <v>Bom</v>
      </c>
    </row>
    <row r="382" spans="1:19" x14ac:dyDescent="0.3">
      <c r="A382" t="s">
        <v>404</v>
      </c>
      <c r="B382" t="s">
        <v>47</v>
      </c>
      <c r="C382" s="5">
        <f>VLOOKUP(A382,Dim!A:B,2,0)</f>
        <v>85</v>
      </c>
      <c r="D382" s="1">
        <v>8.9499999999999996E-2</v>
      </c>
      <c r="E382" s="1">
        <v>0.1052</v>
      </c>
      <c r="F382">
        <v>0.81</v>
      </c>
      <c r="G382" s="2">
        <v>568398000</v>
      </c>
      <c r="H382" s="2">
        <v>614686</v>
      </c>
      <c r="I382">
        <v>5</v>
      </c>
      <c r="J382" s="3">
        <v>2239.83</v>
      </c>
      <c r="K382">
        <v>267.94</v>
      </c>
      <c r="L382" s="1">
        <v>0.1196</v>
      </c>
      <c r="M382" s="1">
        <v>0</v>
      </c>
      <c r="N382" s="4">
        <f>E382/12</f>
        <v>8.7666666666666674E-3</v>
      </c>
      <c r="O382" s="5">
        <f>N382*C382</f>
        <v>0.74516666666666675</v>
      </c>
      <c r="P382">
        <f>ROUNDUP((C382/O382),0)+1</f>
        <v>116</v>
      </c>
      <c r="Q382" s="6">
        <f>P382*C382</f>
        <v>9860</v>
      </c>
      <c r="R382" s="6">
        <f>P382*O382</f>
        <v>86.439333333333337</v>
      </c>
      <c r="S382" t="str">
        <f>IF(D382&gt;E382,"Bom",IF(D382=E382,"netro","Alerta"))</f>
        <v>Alerta</v>
      </c>
    </row>
    <row r="383" spans="1:19" x14ac:dyDescent="0.3">
      <c r="A383" t="s">
        <v>302</v>
      </c>
      <c r="B383" t="s">
        <v>37</v>
      </c>
      <c r="C383" s="5">
        <f>VLOOKUP(A383,Dim!A:B,2,0)</f>
        <v>0</v>
      </c>
      <c r="D383" s="1">
        <v>-2.0500000000000001E-2</v>
      </c>
      <c r="E383" s="1">
        <v>0</v>
      </c>
      <c r="F383">
        <v>34.17</v>
      </c>
      <c r="G383" s="2">
        <v>58678800</v>
      </c>
      <c r="H383">
        <v>0</v>
      </c>
      <c r="I383">
        <v>2</v>
      </c>
      <c r="J383">
        <v>155.06</v>
      </c>
      <c r="K383">
        <v>0.21</v>
      </c>
      <c r="L383" s="1">
        <v>1.4E-3</v>
      </c>
      <c r="M383" s="1">
        <v>1</v>
      </c>
      <c r="N383" s="4">
        <f>E383/12</f>
        <v>0</v>
      </c>
      <c r="O383" s="5">
        <f>N383*C383</f>
        <v>0</v>
      </c>
      <c r="P383" t="e">
        <f>ROUNDUP((C383/O383),0)+1</f>
        <v>#DIV/0!</v>
      </c>
      <c r="Q383" s="6" t="e">
        <f>P383*C383</f>
        <v>#DIV/0!</v>
      </c>
      <c r="R383" s="6" t="e">
        <f>P383*O383</f>
        <v>#DIV/0!</v>
      </c>
      <c r="S383" t="str">
        <f>IF(D383&gt;E383,"Bom",IF(D383=E383,"netro","Alerta"))</f>
        <v>Alerta</v>
      </c>
    </row>
    <row r="384" spans="1:19" x14ac:dyDescent="0.3">
      <c r="A384" t="s">
        <v>406</v>
      </c>
      <c r="B384" t="s">
        <v>14</v>
      </c>
      <c r="C384" s="5">
        <f>VLOOKUP(A384,Dim!A:B,2,0)</f>
        <v>50.78</v>
      </c>
      <c r="D384" s="1">
        <v>7.6499999999999999E-2</v>
      </c>
      <c r="E384" s="1">
        <v>0.1022</v>
      </c>
      <c r="F384">
        <v>0.66</v>
      </c>
      <c r="G384" s="2">
        <v>618459000</v>
      </c>
      <c r="H384" s="2">
        <v>884778</v>
      </c>
      <c r="I384">
        <v>6</v>
      </c>
      <c r="J384" s="3">
        <v>9791.92</v>
      </c>
      <c r="K384">
        <v>720.67</v>
      </c>
      <c r="L384" s="1">
        <v>7.3599999999999999E-2</v>
      </c>
      <c r="M384" s="1">
        <v>0.1565</v>
      </c>
      <c r="N384" s="4">
        <f>E384/12</f>
        <v>8.5166666666666672E-3</v>
      </c>
      <c r="O384" s="5">
        <f>N384*C384</f>
        <v>0.43247633333333335</v>
      </c>
      <c r="P384">
        <f>ROUNDUP((C384/O384),0)+1</f>
        <v>119</v>
      </c>
      <c r="Q384" s="6">
        <f>P384*C384</f>
        <v>6042.82</v>
      </c>
      <c r="R384" s="6">
        <f>P384*O384</f>
        <v>51.464683666666666</v>
      </c>
      <c r="S384" t="str">
        <f>IF(D384&gt;E384,"Bom",IF(D384=E384,"netro","Alerta"))</f>
        <v>Alerta</v>
      </c>
    </row>
    <row r="385" spans="1:19" x14ac:dyDescent="0.3">
      <c r="A385" t="s">
        <v>407</v>
      </c>
      <c r="B385" t="s">
        <v>14</v>
      </c>
      <c r="C385" s="5">
        <f>VLOOKUP(A385,Dim!A:B,2,0)</f>
        <v>84.8</v>
      </c>
      <c r="D385" s="1">
        <v>0.11260000000000001</v>
      </c>
      <c r="E385" s="1">
        <v>0.125</v>
      </c>
      <c r="F385">
        <v>0.92</v>
      </c>
      <c r="G385" s="2">
        <v>1276850000</v>
      </c>
      <c r="H385" s="2">
        <v>2807930</v>
      </c>
      <c r="I385">
        <v>0</v>
      </c>
      <c r="J385">
        <v>0</v>
      </c>
      <c r="K385">
        <v>0</v>
      </c>
      <c r="L385" s="1">
        <v>0</v>
      </c>
      <c r="M385" s="1">
        <v>0</v>
      </c>
      <c r="N385" s="4">
        <f>E385/12</f>
        <v>1.0416666666666666E-2</v>
      </c>
      <c r="O385" s="5">
        <f>N385*C385</f>
        <v>0.8833333333333333</v>
      </c>
      <c r="P385">
        <f>ROUNDUP((C385/O385),0)+1</f>
        <v>97</v>
      </c>
      <c r="Q385" s="6">
        <f>P385*C385</f>
        <v>8225.6</v>
      </c>
      <c r="R385" s="6">
        <f>P385*O385</f>
        <v>85.683333333333337</v>
      </c>
      <c r="S385" t="str">
        <f>IF(D385&gt;E385,"Bom",IF(D385=E385,"netro","Alerta"))</f>
        <v>Alerta</v>
      </c>
    </row>
    <row r="386" spans="1:19" x14ac:dyDescent="0.3">
      <c r="A386" t="s">
        <v>408</v>
      </c>
      <c r="B386" t="s">
        <v>37</v>
      </c>
      <c r="C386" s="5">
        <f>VLOOKUP(A386,Dim!A:B,2,0)</f>
        <v>43.6</v>
      </c>
      <c r="D386" s="1">
        <v>-2.5000000000000001E-3</v>
      </c>
      <c r="E386" s="1">
        <v>4.1399999999999999E-2</v>
      </c>
      <c r="F386">
        <v>0.45</v>
      </c>
      <c r="G386" s="2">
        <v>75615400</v>
      </c>
      <c r="H386" s="2">
        <v>183667</v>
      </c>
      <c r="I386">
        <v>3</v>
      </c>
      <c r="J386" s="3">
        <v>13001.8</v>
      </c>
      <c r="K386">
        <v>914.91</v>
      </c>
      <c r="L386" s="1">
        <v>7.0400000000000004E-2</v>
      </c>
      <c r="M386" s="1">
        <v>0.25</v>
      </c>
      <c r="N386" s="4">
        <f>E386/12</f>
        <v>3.4499999999999999E-3</v>
      </c>
      <c r="O386" s="5">
        <f>N386*C386</f>
        <v>0.15042</v>
      </c>
      <c r="P386">
        <f>ROUNDUP((C386/O386),0)+1</f>
        <v>291</v>
      </c>
      <c r="Q386" s="6">
        <f>P386*C386</f>
        <v>12687.6</v>
      </c>
      <c r="R386" s="6">
        <f>P386*O386</f>
        <v>43.772219999999997</v>
      </c>
      <c r="S386" t="str">
        <f>IF(D386&gt;E386,"Bom",IF(D386=E386,"netro","Alerta"))</f>
        <v>Alerta</v>
      </c>
    </row>
    <row r="387" spans="1:19" x14ac:dyDescent="0.3">
      <c r="A387" t="s">
        <v>272</v>
      </c>
      <c r="B387" t="s">
        <v>16</v>
      </c>
      <c r="C387" s="5">
        <f>VLOOKUP(A387,Dim!A:B,2,0)</f>
        <v>0</v>
      </c>
      <c r="D387" s="1">
        <v>7.9699999999999993E-2</v>
      </c>
      <c r="E387" s="1">
        <v>0</v>
      </c>
      <c r="F387">
        <v>0.96</v>
      </c>
      <c r="G387" s="2">
        <v>216723000</v>
      </c>
      <c r="H387">
        <v>0</v>
      </c>
      <c r="I387">
        <v>1</v>
      </c>
      <c r="J387" s="3">
        <v>7394.68</v>
      </c>
      <c r="K387">
        <v>671.49</v>
      </c>
      <c r="L387" s="1">
        <v>9.0800000000000006E-2</v>
      </c>
      <c r="M387" s="1">
        <v>1.1900000000000001E-2</v>
      </c>
      <c r="N387" s="4">
        <f>E387/12</f>
        <v>0</v>
      </c>
      <c r="O387" s="5">
        <f>N387*C387</f>
        <v>0</v>
      </c>
      <c r="P387" t="e">
        <f>ROUNDUP((C387/O387),0)+1</f>
        <v>#DIV/0!</v>
      </c>
      <c r="Q387" s="6" t="e">
        <f>P387*C387</f>
        <v>#DIV/0!</v>
      </c>
      <c r="R387" s="6" t="e">
        <f>P387*O387</f>
        <v>#DIV/0!</v>
      </c>
      <c r="S387" t="str">
        <f>IF(D387&gt;E387,"Bom",IF(D387=E387,"netro","Alerta"))</f>
        <v>Bom</v>
      </c>
    </row>
    <row r="388" spans="1:19" x14ac:dyDescent="0.3">
      <c r="A388" t="s">
        <v>410</v>
      </c>
      <c r="B388" t="s">
        <v>14</v>
      </c>
      <c r="C388" s="5">
        <f>VLOOKUP(A388,Dim!A:B,2,0)</f>
        <v>95</v>
      </c>
      <c r="D388" s="1">
        <v>0.1115</v>
      </c>
      <c r="E388" s="1">
        <v>0.1351</v>
      </c>
      <c r="F388">
        <v>0.95</v>
      </c>
      <c r="G388" s="2">
        <v>1213100000</v>
      </c>
      <c r="H388" s="2">
        <v>3756260</v>
      </c>
      <c r="I388">
        <v>0</v>
      </c>
      <c r="J388">
        <v>0</v>
      </c>
      <c r="K388">
        <v>0</v>
      </c>
      <c r="L388" s="1">
        <v>0</v>
      </c>
      <c r="M388" s="1">
        <v>0</v>
      </c>
      <c r="N388" s="4">
        <f>E388/12</f>
        <v>1.1258333333333334E-2</v>
      </c>
      <c r="O388" s="5">
        <f>N388*C388</f>
        <v>1.0695416666666666</v>
      </c>
      <c r="P388">
        <f>ROUNDUP((C388/O388),0)+1</f>
        <v>90</v>
      </c>
      <c r="Q388" s="6">
        <f>P388*C388</f>
        <v>8550</v>
      </c>
      <c r="R388" s="6">
        <f>P388*O388</f>
        <v>96.258749999999992</v>
      </c>
      <c r="S388" t="str">
        <f>IF(D388&gt;E388,"Bom",IF(D388=E388,"netro","Alerta"))</f>
        <v>Alerta</v>
      </c>
    </row>
    <row r="389" spans="1:19" x14ac:dyDescent="0.3">
      <c r="A389" t="s">
        <v>411</v>
      </c>
      <c r="B389" t="s">
        <v>19</v>
      </c>
      <c r="C389" s="5">
        <f>VLOOKUP(A389,Dim!A:B,2,0)</f>
        <v>350.01</v>
      </c>
      <c r="D389" s="1">
        <v>1.77E-2</v>
      </c>
      <c r="E389" s="1">
        <v>7.5300000000000006E-2</v>
      </c>
      <c r="F389">
        <v>0.93</v>
      </c>
      <c r="G389" s="2">
        <v>19784300</v>
      </c>
      <c r="H389" s="2">
        <v>1861</v>
      </c>
      <c r="I389">
        <v>0</v>
      </c>
      <c r="J389">
        <v>0</v>
      </c>
      <c r="K389">
        <v>0</v>
      </c>
      <c r="L389" s="1">
        <v>0</v>
      </c>
      <c r="M389" s="1">
        <v>0</v>
      </c>
      <c r="N389" s="4">
        <f>E389/12</f>
        <v>6.2750000000000002E-3</v>
      </c>
      <c r="O389" s="5">
        <f>N389*C389</f>
        <v>2.1963127500000001</v>
      </c>
      <c r="P389">
        <f>ROUNDUP((C389/O389),0)+1</f>
        <v>161</v>
      </c>
      <c r="Q389" s="6">
        <f>P389*C389</f>
        <v>56351.61</v>
      </c>
      <c r="R389" s="6">
        <f>P389*O389</f>
        <v>353.60635275000004</v>
      </c>
      <c r="S389" t="str">
        <f>IF(D389&gt;E389,"Bom",IF(D389=E389,"netro","Alerta"))</f>
        <v>Alerta</v>
      </c>
    </row>
    <row r="390" spans="1:19" x14ac:dyDescent="0.3">
      <c r="A390" t="s">
        <v>299</v>
      </c>
      <c r="B390" t="s">
        <v>47</v>
      </c>
      <c r="C390" s="5">
        <f>VLOOKUP(A390,Dim!A:B,2,0)</f>
        <v>0</v>
      </c>
      <c r="D390" s="1">
        <v>0.1125</v>
      </c>
      <c r="E390" s="1">
        <v>5.21E-2</v>
      </c>
      <c r="F390">
        <v>0.82</v>
      </c>
      <c r="G390" s="2">
        <v>374279000</v>
      </c>
      <c r="H390">
        <v>0</v>
      </c>
      <c r="I390">
        <v>5</v>
      </c>
      <c r="J390" s="3">
        <v>3097.83</v>
      </c>
      <c r="K390">
        <v>375.13</v>
      </c>
      <c r="L390" s="1">
        <v>0.1211</v>
      </c>
      <c r="M390" s="1">
        <v>8.3999999999999995E-3</v>
      </c>
      <c r="N390" s="4">
        <f>E390/12</f>
        <v>4.3416666666666664E-3</v>
      </c>
      <c r="O390" s="5">
        <f>N390*C390</f>
        <v>0</v>
      </c>
      <c r="P390" t="e">
        <f>ROUNDUP((C390/O390),0)+1</f>
        <v>#DIV/0!</v>
      </c>
      <c r="Q390" s="6" t="e">
        <f>P390*C390</f>
        <v>#DIV/0!</v>
      </c>
      <c r="R390" s="6" t="e">
        <f>P390*O390</f>
        <v>#DIV/0!</v>
      </c>
      <c r="S390" t="str">
        <f>IF(D390&gt;E390,"Bom",IF(D390=E390,"netro","Alerta"))</f>
        <v>Bom</v>
      </c>
    </row>
    <row r="391" spans="1:19" x14ac:dyDescent="0.3">
      <c r="A391" t="s">
        <v>307</v>
      </c>
      <c r="B391" t="s">
        <v>14</v>
      </c>
      <c r="C391" s="5">
        <f>VLOOKUP(A391,Dim!A:B,2,0)</f>
        <v>0</v>
      </c>
      <c r="D391" s="1">
        <v>1.752</v>
      </c>
      <c r="E391" s="1">
        <v>0.34239999999999998</v>
      </c>
      <c r="F391">
        <v>1.1499999999999999</v>
      </c>
      <c r="G391" s="2">
        <v>9712040</v>
      </c>
      <c r="H391">
        <v>0</v>
      </c>
      <c r="I391">
        <v>0</v>
      </c>
      <c r="J391">
        <v>0</v>
      </c>
      <c r="K391">
        <v>0</v>
      </c>
      <c r="L391" s="1">
        <v>0</v>
      </c>
      <c r="M391" s="1">
        <v>0</v>
      </c>
      <c r="N391" s="4">
        <f>E391/12</f>
        <v>2.8533333333333331E-2</v>
      </c>
      <c r="O391" s="5">
        <f>N391*C391</f>
        <v>0</v>
      </c>
      <c r="P391" t="e">
        <f>ROUNDUP((C391/O391),0)+1</f>
        <v>#DIV/0!</v>
      </c>
      <c r="Q391" s="6" t="e">
        <f>P391*C391</f>
        <v>#DIV/0!</v>
      </c>
      <c r="R391" s="6" t="e">
        <f>P391*O391</f>
        <v>#DIV/0!</v>
      </c>
      <c r="S391" t="str">
        <f>IF(D391&gt;E391,"Bom",IF(D391=E391,"netro","Alerta"))</f>
        <v>Bom</v>
      </c>
    </row>
    <row r="392" spans="1:19" x14ac:dyDescent="0.3">
      <c r="A392" t="s">
        <v>414</v>
      </c>
      <c r="B392" t="s">
        <v>14</v>
      </c>
      <c r="C392" s="5">
        <f>VLOOKUP(A392,Dim!A:B,2,0)</f>
        <v>98</v>
      </c>
      <c r="D392" s="1">
        <v>0.27379999999999999</v>
      </c>
      <c r="E392" s="1">
        <v>0.23830000000000001</v>
      </c>
      <c r="F392">
        <v>0.95</v>
      </c>
      <c r="G392" s="2">
        <v>31673600</v>
      </c>
      <c r="H392">
        <v>0</v>
      </c>
      <c r="I392">
        <v>0</v>
      </c>
      <c r="J392">
        <v>0</v>
      </c>
      <c r="K392">
        <v>0</v>
      </c>
      <c r="L392" s="1">
        <v>0</v>
      </c>
      <c r="M392" s="1">
        <v>0</v>
      </c>
      <c r="N392" s="4">
        <f>E392/12</f>
        <v>1.9858333333333335E-2</v>
      </c>
      <c r="O392" s="5">
        <f>N392*C392</f>
        <v>1.9461166666666669</v>
      </c>
      <c r="P392">
        <f>ROUNDUP((C392/O392),0)+1</f>
        <v>52</v>
      </c>
      <c r="Q392" s="6">
        <f>P392*C392</f>
        <v>5096</v>
      </c>
      <c r="R392" s="6">
        <f>P392*O392</f>
        <v>101.19806666666668</v>
      </c>
      <c r="S392" t="str">
        <f>IF(D392&gt;E392,"Bom",IF(D392=E392,"netro","Alerta"))</f>
        <v>Bom</v>
      </c>
    </row>
    <row r="393" spans="1:19" x14ac:dyDescent="0.3">
      <c r="A393" t="s">
        <v>415</v>
      </c>
      <c r="B393" t="s">
        <v>28</v>
      </c>
      <c r="C393" s="5">
        <f>VLOOKUP(A393,Dim!A:B,2,0)</f>
        <v>124.58</v>
      </c>
      <c r="D393" s="1">
        <v>6.9500000000000006E-2</v>
      </c>
      <c r="E393" s="1">
        <v>8.0799999999999997E-2</v>
      </c>
      <c r="F393">
        <v>0.63</v>
      </c>
      <c r="G393" s="2">
        <v>459787000</v>
      </c>
      <c r="H393" s="2">
        <v>1148540</v>
      </c>
      <c r="I393">
        <v>9</v>
      </c>
      <c r="J393" s="3">
        <v>11563.8</v>
      </c>
      <c r="K393" s="3">
        <v>1238.52</v>
      </c>
      <c r="L393" s="1">
        <v>0.1071</v>
      </c>
      <c r="M393" s="1">
        <v>2.8999999999999998E-3</v>
      </c>
      <c r="N393" s="4">
        <f>E393/12</f>
        <v>6.7333333333333334E-3</v>
      </c>
      <c r="O393" s="5">
        <f>N393*C393</f>
        <v>0.83883866666666662</v>
      </c>
      <c r="P393">
        <f>ROUNDUP((C393/O393),0)+1</f>
        <v>150</v>
      </c>
      <c r="Q393" s="6">
        <f>P393*C393</f>
        <v>18687</v>
      </c>
      <c r="R393" s="6">
        <f>P393*O393</f>
        <v>125.82579999999999</v>
      </c>
      <c r="S393" t="str">
        <f>IF(D393&gt;E393,"Bom",IF(D393=E393,"netro","Alerta"))</f>
        <v>Alerta</v>
      </c>
    </row>
    <row r="394" spans="1:19" x14ac:dyDescent="0.3">
      <c r="A394" t="s">
        <v>416</v>
      </c>
      <c r="B394" t="s">
        <v>14</v>
      </c>
      <c r="C394" s="5">
        <f>VLOOKUP(A394,Dim!A:B,2,0)</f>
        <v>98.25</v>
      </c>
      <c r="D394" s="1">
        <v>0</v>
      </c>
      <c r="E394" s="1">
        <v>3.27E-2</v>
      </c>
      <c r="F394">
        <v>0.99</v>
      </c>
      <c r="G394" s="2">
        <v>41475600</v>
      </c>
      <c r="H394" s="2">
        <v>98932</v>
      </c>
      <c r="I394">
        <v>0</v>
      </c>
      <c r="J394">
        <v>0</v>
      </c>
      <c r="K394">
        <v>0</v>
      </c>
      <c r="L394" s="1">
        <v>0</v>
      </c>
      <c r="M394" s="1">
        <v>0</v>
      </c>
      <c r="N394" s="4">
        <f>E394/12</f>
        <v>2.725E-3</v>
      </c>
      <c r="O394" s="5">
        <f>N394*C394</f>
        <v>0.26773124999999998</v>
      </c>
      <c r="P394">
        <f>ROUNDUP((C394/O394),0)+1</f>
        <v>368</v>
      </c>
      <c r="Q394" s="6">
        <f>P394*C394</f>
        <v>36156</v>
      </c>
      <c r="R394" s="6">
        <f>P394*O394</f>
        <v>98.525099999999995</v>
      </c>
      <c r="S394" t="str">
        <f>IF(D394&gt;E394,"Bom",IF(D394=E394,"netro","Alerta"))</f>
        <v>Alerta</v>
      </c>
    </row>
    <row r="395" spans="1:19" x14ac:dyDescent="0.3">
      <c r="A395" t="s">
        <v>309</v>
      </c>
      <c r="B395" t="s">
        <v>37</v>
      </c>
      <c r="C395" s="5">
        <f>VLOOKUP(A395,Dim!A:B,2,0)</f>
        <v>0</v>
      </c>
      <c r="D395" s="1">
        <v>0.11940000000000001</v>
      </c>
      <c r="E395" s="1">
        <v>4.7600000000000003E-2</v>
      </c>
      <c r="F395">
        <v>0.62</v>
      </c>
      <c r="G395" s="2">
        <v>82338000</v>
      </c>
      <c r="H395">
        <v>0</v>
      </c>
      <c r="I395">
        <v>5</v>
      </c>
      <c r="J395" s="3">
        <v>3133.26</v>
      </c>
      <c r="K395">
        <v>529.29</v>
      </c>
      <c r="L395" s="1">
        <v>0.16889999999999999</v>
      </c>
      <c r="M395" s="1">
        <v>3.3099999999999997E-2</v>
      </c>
      <c r="N395" s="4">
        <f>E395/12</f>
        <v>3.966666666666667E-3</v>
      </c>
      <c r="O395" s="5">
        <f>N395*C395</f>
        <v>0</v>
      </c>
      <c r="P395" t="e">
        <f>ROUNDUP((C395/O395),0)+1</f>
        <v>#DIV/0!</v>
      </c>
      <c r="Q395" s="6" t="e">
        <f>P395*C395</f>
        <v>#DIV/0!</v>
      </c>
      <c r="R395" s="6" t="e">
        <f>P395*O395</f>
        <v>#DIV/0!</v>
      </c>
      <c r="S395" t="str">
        <f>IF(D395&gt;E395,"Bom",IF(D395=E395,"netro","Alerta"))</f>
        <v>Bom</v>
      </c>
    </row>
    <row r="396" spans="1:19" x14ac:dyDescent="0.3">
      <c r="A396" t="s">
        <v>311</v>
      </c>
      <c r="B396" t="s">
        <v>16</v>
      </c>
      <c r="C396" s="5">
        <f>VLOOKUP(A396,Dim!A:B,2,0)</f>
        <v>0</v>
      </c>
      <c r="D396" s="1">
        <v>0.14219999999999999</v>
      </c>
      <c r="E396" s="1">
        <v>8.9099999999999999E-2</v>
      </c>
      <c r="F396">
        <v>0.83</v>
      </c>
      <c r="G396" s="2">
        <v>1398630000</v>
      </c>
      <c r="H396" s="2">
        <v>1520130</v>
      </c>
      <c r="I396">
        <v>11</v>
      </c>
      <c r="J396" s="3">
        <v>4650.8599999999997</v>
      </c>
      <c r="K396">
        <v>755.88</v>
      </c>
      <c r="L396" s="1">
        <v>0.16250000000000001</v>
      </c>
      <c r="M396" s="1">
        <v>3.6400000000000002E-2</v>
      </c>
      <c r="N396" s="4">
        <f>E396/12</f>
        <v>7.4250000000000002E-3</v>
      </c>
      <c r="O396" s="5">
        <f>N396*C396</f>
        <v>0</v>
      </c>
      <c r="P396" t="e">
        <f>ROUNDUP((C396/O396),0)+1</f>
        <v>#DIV/0!</v>
      </c>
      <c r="Q396" s="6" t="e">
        <f>P396*C396</f>
        <v>#DIV/0!</v>
      </c>
      <c r="R396" s="6" t="e">
        <f>P396*O396</f>
        <v>#DIV/0!</v>
      </c>
      <c r="S396" t="str">
        <f>IF(D396&gt;E396,"Bom",IF(D396=E396,"netro","Alerta"))</f>
        <v>Bom</v>
      </c>
    </row>
    <row r="397" spans="1:19" x14ac:dyDescent="0.3">
      <c r="A397" t="s">
        <v>313</v>
      </c>
      <c r="B397" t="s">
        <v>23</v>
      </c>
      <c r="C397" s="5">
        <f>VLOOKUP(A397,Dim!A:B,2,0)</f>
        <v>0</v>
      </c>
      <c r="D397" s="1">
        <v>0.1142</v>
      </c>
      <c r="E397" s="1">
        <v>0</v>
      </c>
      <c r="F397">
        <v>0.92</v>
      </c>
      <c r="G397" s="2">
        <v>36901600</v>
      </c>
      <c r="H397">
        <v>0</v>
      </c>
      <c r="I397">
        <v>0</v>
      </c>
      <c r="J397">
        <v>0</v>
      </c>
      <c r="K397">
        <v>0</v>
      </c>
      <c r="L397" s="1">
        <v>0</v>
      </c>
      <c r="M397" s="1">
        <v>0</v>
      </c>
      <c r="N397" s="4">
        <f>E397/12</f>
        <v>0</v>
      </c>
      <c r="O397" s="5">
        <f>N397*C397</f>
        <v>0</v>
      </c>
      <c r="P397" t="e">
        <f>ROUNDUP((C397/O397),0)+1</f>
        <v>#DIV/0!</v>
      </c>
      <c r="Q397" s="6" t="e">
        <f>P397*C397</f>
        <v>#DIV/0!</v>
      </c>
      <c r="R397" s="6" t="e">
        <f>P397*O397</f>
        <v>#DIV/0!</v>
      </c>
      <c r="S397" t="str">
        <f>IF(D397&gt;E397,"Bom",IF(D397=E397,"netro","Alerta"))</f>
        <v>Bom</v>
      </c>
    </row>
    <row r="398" spans="1:19" x14ac:dyDescent="0.3">
      <c r="A398" t="s">
        <v>315</v>
      </c>
      <c r="B398" t="s">
        <v>14</v>
      </c>
      <c r="C398" s="5">
        <f>VLOOKUP(A398,Dim!A:B,2,0)</f>
        <v>0</v>
      </c>
      <c r="D398" s="1">
        <v>4.6300000000000001E-2</v>
      </c>
      <c r="E398" s="1">
        <v>0</v>
      </c>
      <c r="F398">
        <v>0.98</v>
      </c>
      <c r="G398" s="2">
        <v>69029900</v>
      </c>
      <c r="H398">
        <v>0</v>
      </c>
      <c r="I398">
        <v>2</v>
      </c>
      <c r="J398" s="3">
        <v>3833.27</v>
      </c>
      <c r="K398">
        <v>140.41999999999999</v>
      </c>
      <c r="L398" s="1">
        <v>3.6600000000000001E-2</v>
      </c>
      <c r="M398" s="1">
        <v>0.81979999999999997</v>
      </c>
      <c r="N398" s="4">
        <f>E398/12</f>
        <v>0</v>
      </c>
      <c r="O398" s="5">
        <f>N398*C398</f>
        <v>0</v>
      </c>
      <c r="P398" t="e">
        <f>ROUNDUP((C398/O398),0)+1</f>
        <v>#DIV/0!</v>
      </c>
      <c r="Q398" s="6" t="e">
        <f>P398*C398</f>
        <v>#DIV/0!</v>
      </c>
      <c r="R398" s="6" t="e">
        <f>P398*O398</f>
        <v>#DIV/0!</v>
      </c>
      <c r="S398" t="str">
        <f>IF(D398&gt;E398,"Bom",IF(D398=E398,"netro","Alerta"))</f>
        <v>Bom</v>
      </c>
    </row>
    <row r="399" spans="1:19" x14ac:dyDescent="0.3">
      <c r="A399" t="s">
        <v>421</v>
      </c>
      <c r="B399" t="s">
        <v>19</v>
      </c>
      <c r="C399" s="5">
        <f>VLOOKUP(A399,Dim!A:B,2,0)</f>
        <v>77.760000000000005</v>
      </c>
      <c r="D399" s="1">
        <v>0.1459</v>
      </c>
      <c r="E399" s="1">
        <v>0.1535</v>
      </c>
      <c r="F399">
        <v>0.88</v>
      </c>
      <c r="G399" s="2">
        <v>2056100000</v>
      </c>
      <c r="H399" s="2">
        <v>2666140</v>
      </c>
      <c r="I399">
        <v>1</v>
      </c>
      <c r="J399" s="3">
        <v>40481.599999999999</v>
      </c>
      <c r="K399">
        <v>0</v>
      </c>
      <c r="L399" s="1">
        <v>0</v>
      </c>
      <c r="M399" s="1">
        <v>1.0002</v>
      </c>
      <c r="N399" s="4">
        <f>E399/12</f>
        <v>1.2791666666666666E-2</v>
      </c>
      <c r="O399" s="5">
        <f>N399*C399</f>
        <v>0.99468000000000001</v>
      </c>
      <c r="P399">
        <f>ROUNDUP((C399/O399),0)+1</f>
        <v>80</v>
      </c>
      <c r="Q399" s="6">
        <f>P399*C399</f>
        <v>6220.8</v>
      </c>
      <c r="R399" s="6">
        <f>P399*O399</f>
        <v>79.574399999999997</v>
      </c>
      <c r="S399" t="str">
        <f>IF(D399&gt;E399,"Bom",IF(D399=E399,"netro","Alerta"))</f>
        <v>Alerta</v>
      </c>
    </row>
    <row r="400" spans="1:19" x14ac:dyDescent="0.3">
      <c r="A400" t="s">
        <v>422</v>
      </c>
      <c r="B400" t="s">
        <v>19</v>
      </c>
      <c r="C400" s="5">
        <f>VLOOKUP(A400,Dim!A:B,2,0)</f>
        <v>33.340000000000003</v>
      </c>
      <c r="D400" s="1">
        <v>0.13719999999999999</v>
      </c>
      <c r="E400" s="1">
        <v>0.1288</v>
      </c>
      <c r="F400">
        <v>0.37</v>
      </c>
      <c r="G400" s="2">
        <v>284840000</v>
      </c>
      <c r="H400" s="2">
        <v>315738</v>
      </c>
      <c r="I400">
        <v>9</v>
      </c>
      <c r="J400" s="3">
        <v>3693.38</v>
      </c>
      <c r="K400">
        <v>777.81</v>
      </c>
      <c r="L400" s="1">
        <v>0.21060000000000001</v>
      </c>
      <c r="M400" s="1">
        <v>7.2999999999999995E-2</v>
      </c>
      <c r="N400" s="4">
        <f>E400/12</f>
        <v>1.0733333333333333E-2</v>
      </c>
      <c r="O400" s="5">
        <f>N400*C400</f>
        <v>0.35784933333333335</v>
      </c>
      <c r="P400">
        <f>ROUNDUP((C400/O400),0)+1</f>
        <v>95</v>
      </c>
      <c r="Q400" s="6">
        <f>P400*C400</f>
        <v>3167.3</v>
      </c>
      <c r="R400" s="6">
        <f>P400*O400</f>
        <v>33.995686666666671</v>
      </c>
      <c r="S400" t="str">
        <f>IF(D400&gt;E400,"Bom",IF(D400=E400,"netro","Alerta"))</f>
        <v>Bom</v>
      </c>
    </row>
    <row r="401" spans="1:19" x14ac:dyDescent="0.3">
      <c r="A401" t="s">
        <v>322</v>
      </c>
      <c r="B401" t="s">
        <v>81</v>
      </c>
      <c r="C401" s="5">
        <f>VLOOKUP(A401,Dim!A:B,2,0)</f>
        <v>0</v>
      </c>
      <c r="D401" s="1">
        <v>0</v>
      </c>
      <c r="E401" s="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 s="1">
        <v>0</v>
      </c>
      <c r="M401" s="1">
        <v>0</v>
      </c>
      <c r="N401" s="4">
        <f>E401/12</f>
        <v>0</v>
      </c>
      <c r="O401" s="5">
        <f>N401*C401</f>
        <v>0</v>
      </c>
      <c r="P401" t="e">
        <f>ROUNDUP((C401/O401),0)+1</f>
        <v>#DIV/0!</v>
      </c>
      <c r="Q401" s="6" t="e">
        <f>P401*C401</f>
        <v>#DIV/0!</v>
      </c>
      <c r="R401" s="6" t="e">
        <f>P401*O401</f>
        <v>#DIV/0!</v>
      </c>
      <c r="S401" t="str">
        <f>IF(D401&gt;E401,"Bom",IF(D401=E401,"netro","Alerta"))</f>
        <v>netro</v>
      </c>
    </row>
    <row r="402" spans="1:19" x14ac:dyDescent="0.3">
      <c r="A402" t="s">
        <v>424</v>
      </c>
      <c r="B402" t="s">
        <v>14</v>
      </c>
      <c r="C402" s="5">
        <f>VLOOKUP(A402,Dim!A:B,2,0)</f>
        <v>82.1</v>
      </c>
      <c r="D402" s="1">
        <v>9.5899999999999999E-2</v>
      </c>
      <c r="E402" s="1">
        <v>6.3200000000000006E-2</v>
      </c>
      <c r="F402">
        <v>0.27</v>
      </c>
      <c r="G402" s="2">
        <v>2158490</v>
      </c>
      <c r="H402">
        <v>2</v>
      </c>
      <c r="I402">
        <v>0</v>
      </c>
      <c r="J402">
        <v>0</v>
      </c>
      <c r="K402">
        <v>0</v>
      </c>
      <c r="L402" s="1">
        <v>0</v>
      </c>
      <c r="M402" s="1">
        <v>0</v>
      </c>
      <c r="N402" s="4">
        <f>E402/12</f>
        <v>5.2666666666666669E-3</v>
      </c>
      <c r="O402" s="5">
        <f>N402*C402</f>
        <v>0.4323933333333333</v>
      </c>
      <c r="P402">
        <f>ROUNDUP((C402/O402),0)+1</f>
        <v>191</v>
      </c>
      <c r="Q402" s="6">
        <f>P402*C402</f>
        <v>15681.099999999999</v>
      </c>
      <c r="R402" s="6">
        <f>P402*O402</f>
        <v>82.587126666666663</v>
      </c>
      <c r="S402" t="str">
        <f>IF(D402&gt;E402,"Bom",IF(D402=E402,"netro","Alerta"))</f>
        <v>Bom</v>
      </c>
    </row>
    <row r="403" spans="1:19" x14ac:dyDescent="0.3">
      <c r="A403" t="s">
        <v>425</v>
      </c>
      <c r="B403" t="s">
        <v>19</v>
      </c>
      <c r="C403" s="5">
        <f>VLOOKUP(A403,Dim!A:B,2,0)</f>
        <v>65.17</v>
      </c>
      <c r="D403" s="1">
        <v>8.9200000000000002E-2</v>
      </c>
      <c r="E403" s="1">
        <v>0.12509999999999999</v>
      </c>
      <c r="F403">
        <v>0.76</v>
      </c>
      <c r="G403" s="2">
        <v>86973400</v>
      </c>
      <c r="H403" s="2">
        <v>113742</v>
      </c>
      <c r="I403">
        <v>0</v>
      </c>
      <c r="J403">
        <v>0</v>
      </c>
      <c r="K403">
        <v>0</v>
      </c>
      <c r="L403" s="1">
        <v>0</v>
      </c>
      <c r="M403" s="1">
        <v>0</v>
      </c>
      <c r="N403" s="4">
        <f>E403/12</f>
        <v>1.0424999999999999E-2</v>
      </c>
      <c r="O403" s="5">
        <f>N403*C403</f>
        <v>0.67939724999999995</v>
      </c>
      <c r="P403">
        <f>ROUNDUP((C403/O403),0)+1</f>
        <v>97</v>
      </c>
      <c r="Q403" s="6">
        <f>P403*C403</f>
        <v>6321.49</v>
      </c>
      <c r="R403" s="6">
        <f>P403*O403</f>
        <v>65.90153325</v>
      </c>
      <c r="S403" t="str">
        <f>IF(D403&gt;E403,"Bom",IF(D403=E403,"netro","Alerta"))</f>
        <v>Alerta</v>
      </c>
    </row>
    <row r="404" spans="1:19" x14ac:dyDescent="0.3">
      <c r="A404" t="s">
        <v>323</v>
      </c>
      <c r="B404" t="s">
        <v>81</v>
      </c>
      <c r="C404" s="5">
        <f>VLOOKUP(A404,Dim!A:B,2,0)</f>
        <v>0</v>
      </c>
      <c r="D404" s="1">
        <v>0</v>
      </c>
      <c r="E404" s="1">
        <v>0.1067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 s="1">
        <v>0</v>
      </c>
      <c r="M404" s="1">
        <v>0</v>
      </c>
      <c r="N404" s="4">
        <f>E404/12</f>
        <v>8.8916666666666675E-3</v>
      </c>
      <c r="O404" s="5">
        <f>N404*C404</f>
        <v>0</v>
      </c>
      <c r="P404" t="e">
        <f>ROUNDUP((C404/O404),0)+1</f>
        <v>#DIV/0!</v>
      </c>
      <c r="Q404" s="6" t="e">
        <f>P404*C404</f>
        <v>#DIV/0!</v>
      </c>
      <c r="R404" s="6" t="e">
        <f>P404*O404</f>
        <v>#DIV/0!</v>
      </c>
      <c r="S404" t="str">
        <f>IF(D404&gt;E404,"Bom",IF(D404=E404,"netro","Alerta"))</f>
        <v>Alerta</v>
      </c>
    </row>
    <row r="405" spans="1:19" x14ac:dyDescent="0.3">
      <c r="A405" t="s">
        <v>427</v>
      </c>
      <c r="B405" t="s">
        <v>14</v>
      </c>
      <c r="C405" s="5">
        <f>VLOOKUP(A405,Dim!A:B,2,0)</f>
        <v>64.489999999999995</v>
      </c>
      <c r="D405" s="1">
        <v>0.1172</v>
      </c>
      <c r="E405" s="1">
        <v>0.12139999999999999</v>
      </c>
      <c r="F405">
        <v>0.91</v>
      </c>
      <c r="G405" s="2">
        <v>69530800</v>
      </c>
      <c r="H405" s="2">
        <v>405037</v>
      </c>
      <c r="I405">
        <v>0</v>
      </c>
      <c r="J405">
        <v>0</v>
      </c>
      <c r="K405">
        <v>0</v>
      </c>
      <c r="L405" s="1">
        <v>0</v>
      </c>
      <c r="M405" s="1">
        <v>0</v>
      </c>
      <c r="N405" s="4">
        <f>E405/12</f>
        <v>1.0116666666666666E-2</v>
      </c>
      <c r="O405" s="5">
        <f>N405*C405</f>
        <v>0.6524238333333332</v>
      </c>
      <c r="P405">
        <f>ROUNDUP((C405/O405),0)+1</f>
        <v>100</v>
      </c>
      <c r="Q405" s="6">
        <f>P405*C405</f>
        <v>6448.9999999999991</v>
      </c>
      <c r="R405" s="6">
        <f>P405*O405</f>
        <v>65.242383333333322</v>
      </c>
      <c r="S405" t="str">
        <f>IF(D405&gt;E405,"Bom",IF(D405=E405,"netro","Alerta"))</f>
        <v>Alerta</v>
      </c>
    </row>
    <row r="406" spans="1:19" x14ac:dyDescent="0.3">
      <c r="A406" t="s">
        <v>428</v>
      </c>
      <c r="B406" t="s">
        <v>14</v>
      </c>
      <c r="C406" s="5">
        <f>VLOOKUP(A406,Dim!A:B,2,0)</f>
        <v>102.51</v>
      </c>
      <c r="D406" s="1">
        <v>0.1012</v>
      </c>
      <c r="E406" s="1">
        <v>0.1221</v>
      </c>
      <c r="F406">
        <v>0.99</v>
      </c>
      <c r="G406" s="2">
        <v>336185000</v>
      </c>
      <c r="H406" s="2">
        <v>246234</v>
      </c>
      <c r="I406">
        <v>0</v>
      </c>
      <c r="J406">
        <v>0</v>
      </c>
      <c r="K406">
        <v>0</v>
      </c>
      <c r="L406" s="1">
        <v>0</v>
      </c>
      <c r="M406" s="1">
        <v>0</v>
      </c>
      <c r="N406" s="4">
        <f>E406/12</f>
        <v>1.0175E-2</v>
      </c>
      <c r="O406" s="5">
        <f>N406*C406</f>
        <v>1.0430392500000001</v>
      </c>
      <c r="P406">
        <f>ROUNDUP((C406/O406),0)+1</f>
        <v>100</v>
      </c>
      <c r="Q406" s="6">
        <f>P406*C406</f>
        <v>10251</v>
      </c>
      <c r="R406" s="6">
        <f>P406*O406</f>
        <v>104.30392500000001</v>
      </c>
      <c r="S406" t="str">
        <f>IF(D406&gt;E406,"Bom",IF(D406=E406,"netro","Alerta"))</f>
        <v>Alerta</v>
      </c>
    </row>
    <row r="407" spans="1:19" x14ac:dyDescent="0.3">
      <c r="A407" t="s">
        <v>429</v>
      </c>
      <c r="B407" t="s">
        <v>14</v>
      </c>
      <c r="C407" s="5">
        <f>VLOOKUP(A407,Dim!A:B,2,0)</f>
        <v>60.99</v>
      </c>
      <c r="D407" s="1">
        <v>8.2600000000000007E-2</v>
      </c>
      <c r="E407" s="1">
        <v>9.9000000000000005E-2</v>
      </c>
      <c r="F407">
        <v>0.56999999999999995</v>
      </c>
      <c r="G407" s="2">
        <v>191591000</v>
      </c>
      <c r="H407" s="2">
        <v>205870</v>
      </c>
      <c r="I407">
        <v>2</v>
      </c>
      <c r="J407">
        <v>0</v>
      </c>
      <c r="K407">
        <v>524.69000000000005</v>
      </c>
      <c r="L407" s="1">
        <v>0</v>
      </c>
      <c r="M407" s="1">
        <v>0.13300000000000001</v>
      </c>
      <c r="N407" s="4">
        <f>E407/12</f>
        <v>8.2500000000000004E-3</v>
      </c>
      <c r="O407" s="5">
        <f>N407*C407</f>
        <v>0.50316749999999999</v>
      </c>
      <c r="P407">
        <f>ROUNDUP((C407/O407),0)+1</f>
        <v>123</v>
      </c>
      <c r="Q407" s="6">
        <f>P407*C407</f>
        <v>7501.77</v>
      </c>
      <c r="R407" s="6">
        <f>P407*O407</f>
        <v>61.889602499999995</v>
      </c>
      <c r="S407" t="str">
        <f>IF(D407&gt;E407,"Bom",IF(D407=E407,"netro","Alerta"))</f>
        <v>Alerta</v>
      </c>
    </row>
    <row r="408" spans="1:19" x14ac:dyDescent="0.3">
      <c r="A408" t="s">
        <v>318</v>
      </c>
      <c r="B408" t="s">
        <v>23</v>
      </c>
      <c r="C408" s="5">
        <f>VLOOKUP(A408,Dim!A:B,2,0)</f>
        <v>0</v>
      </c>
      <c r="D408" s="1">
        <v>0.1176</v>
      </c>
      <c r="E408" s="1">
        <v>0</v>
      </c>
      <c r="F408">
        <v>0.87</v>
      </c>
      <c r="G408" s="2">
        <v>292806000</v>
      </c>
      <c r="H408">
        <v>0</v>
      </c>
      <c r="I408">
        <v>3</v>
      </c>
      <c r="J408">
        <v>0</v>
      </c>
      <c r="K408">
        <v>0</v>
      </c>
      <c r="L408" s="1">
        <v>0</v>
      </c>
      <c r="M408" s="1">
        <v>0</v>
      </c>
      <c r="N408" s="4">
        <f>E408/12</f>
        <v>0</v>
      </c>
      <c r="O408" s="5">
        <f>N408*C408</f>
        <v>0</v>
      </c>
      <c r="P408" t="e">
        <f>ROUNDUP((C408/O408),0)+1</f>
        <v>#DIV/0!</v>
      </c>
      <c r="Q408" s="6" t="e">
        <f>P408*C408</f>
        <v>#DIV/0!</v>
      </c>
      <c r="R408" s="6" t="e">
        <f>P408*O408</f>
        <v>#DIV/0!</v>
      </c>
      <c r="S408" t="str">
        <f>IF(D408&gt;E408,"Bom",IF(D408=E408,"netro","Alerta"))</f>
        <v>Bom</v>
      </c>
    </row>
    <row r="409" spans="1:19" x14ac:dyDescent="0.3">
      <c r="A409" t="s">
        <v>431</v>
      </c>
      <c r="B409" t="s">
        <v>28</v>
      </c>
      <c r="C409" s="5">
        <f>VLOOKUP(A409,Dim!A:B,2,0)</f>
        <v>52</v>
      </c>
      <c r="D409" s="1">
        <v>9.1600000000000001E-2</v>
      </c>
      <c r="E409" s="1">
        <v>8.2199999999999995E-2</v>
      </c>
      <c r="F409">
        <v>0.62</v>
      </c>
      <c r="G409" s="2">
        <v>139152000</v>
      </c>
      <c r="H409" s="2">
        <v>73163</v>
      </c>
      <c r="I409">
        <v>4</v>
      </c>
      <c r="J409" s="3">
        <v>2423.39</v>
      </c>
      <c r="K409">
        <v>312.61</v>
      </c>
      <c r="L409" s="1">
        <v>0.129</v>
      </c>
      <c r="M409" s="1">
        <v>0.13420000000000001</v>
      </c>
      <c r="N409" s="4">
        <f>E409/12</f>
        <v>6.8499999999999993E-3</v>
      </c>
      <c r="O409" s="5">
        <f>N409*C409</f>
        <v>0.35619999999999996</v>
      </c>
      <c r="P409">
        <f>ROUNDUP((C409/O409),0)+1</f>
        <v>147</v>
      </c>
      <c r="Q409" s="6">
        <f>P409*C409</f>
        <v>7644</v>
      </c>
      <c r="R409" s="6">
        <f>P409*O409</f>
        <v>52.361399999999996</v>
      </c>
      <c r="S409" t="str">
        <f>IF(D409&gt;E409,"Bom",IF(D409=E409,"netro","Alerta"))</f>
        <v>Bom</v>
      </c>
    </row>
    <row r="410" spans="1:19" x14ac:dyDescent="0.3">
      <c r="A410" t="s">
        <v>432</v>
      </c>
      <c r="B410" t="s">
        <v>19</v>
      </c>
      <c r="C410" s="5">
        <f>VLOOKUP(A410,Dim!A:B,2,0)</f>
        <v>386.4</v>
      </c>
      <c r="D410" s="1">
        <v>-0.1235</v>
      </c>
      <c r="E410" s="1">
        <v>0</v>
      </c>
      <c r="F410">
        <v>1.03</v>
      </c>
      <c r="G410" s="2">
        <v>29944100</v>
      </c>
      <c r="H410">
        <v>0</v>
      </c>
      <c r="I410">
        <v>39</v>
      </c>
      <c r="J410" s="3">
        <v>1231.5899999999999</v>
      </c>
      <c r="K410">
        <v>0</v>
      </c>
      <c r="L410" s="1">
        <v>0</v>
      </c>
      <c r="M410" s="1">
        <v>0</v>
      </c>
      <c r="N410" s="4">
        <f>E410/12</f>
        <v>0</v>
      </c>
      <c r="O410" s="5">
        <f>N410*C410</f>
        <v>0</v>
      </c>
      <c r="P410" t="e">
        <f>ROUNDUP((C410/O410),0)+1</f>
        <v>#DIV/0!</v>
      </c>
      <c r="Q410" s="6" t="e">
        <f>P410*C410</f>
        <v>#DIV/0!</v>
      </c>
      <c r="R410" s="6" t="e">
        <f>P410*O410</f>
        <v>#DIV/0!</v>
      </c>
      <c r="S410" t="str">
        <f>IF(D410&gt;E410,"Bom",IF(D410=E410,"netro","Alerta"))</f>
        <v>Alerta</v>
      </c>
    </row>
    <row r="411" spans="1:19" x14ac:dyDescent="0.3">
      <c r="A411" t="s">
        <v>433</v>
      </c>
      <c r="B411" t="s">
        <v>14</v>
      </c>
      <c r="C411" s="5">
        <f>VLOOKUP(A411,Dim!A:B,2,0)</f>
        <v>85.25</v>
      </c>
      <c r="D411" s="1">
        <v>0.13200000000000001</v>
      </c>
      <c r="E411" s="1">
        <v>0.14410000000000001</v>
      </c>
      <c r="F411">
        <v>0.86</v>
      </c>
      <c r="G411" s="2">
        <v>295965000</v>
      </c>
      <c r="H411" s="2">
        <v>381955</v>
      </c>
      <c r="I411">
        <v>0</v>
      </c>
      <c r="J411">
        <v>0</v>
      </c>
      <c r="K411">
        <v>0</v>
      </c>
      <c r="L411" s="1">
        <v>0</v>
      </c>
      <c r="M411" s="1">
        <v>0</v>
      </c>
      <c r="N411" s="4">
        <f>E411/12</f>
        <v>1.2008333333333334E-2</v>
      </c>
      <c r="O411" s="5">
        <f>N411*C411</f>
        <v>1.0237104166666668</v>
      </c>
      <c r="P411">
        <f>ROUNDUP((C411/O411),0)+1</f>
        <v>85</v>
      </c>
      <c r="Q411" s="6">
        <f>P411*C411</f>
        <v>7246.25</v>
      </c>
      <c r="R411" s="6">
        <f>P411*O411</f>
        <v>87.015385416666675</v>
      </c>
      <c r="S411" t="str">
        <f>IF(D411&gt;E411,"Bom",IF(D411=E411,"netro","Alerta"))</f>
        <v>Alerta</v>
      </c>
    </row>
    <row r="412" spans="1:19" x14ac:dyDescent="0.3">
      <c r="A412" t="s">
        <v>434</v>
      </c>
      <c r="B412" t="s">
        <v>14</v>
      </c>
      <c r="C412" s="5">
        <f>VLOOKUP(A412,Dim!A:B,2,0)</f>
        <v>79.98</v>
      </c>
      <c r="D412" s="1">
        <v>0.11890000000000001</v>
      </c>
      <c r="E412" s="1">
        <v>0.126</v>
      </c>
      <c r="F412">
        <v>0.88</v>
      </c>
      <c r="G412" s="2">
        <v>38530900</v>
      </c>
      <c r="H412" s="2">
        <v>325959</v>
      </c>
      <c r="I412">
        <v>0</v>
      </c>
      <c r="J412">
        <v>0</v>
      </c>
      <c r="K412">
        <v>0</v>
      </c>
      <c r="L412" s="1">
        <v>0</v>
      </c>
      <c r="M412" s="1">
        <v>0</v>
      </c>
      <c r="N412" s="4">
        <f>E412/12</f>
        <v>1.0500000000000001E-2</v>
      </c>
      <c r="O412" s="5">
        <f>N412*C412</f>
        <v>0.83979000000000015</v>
      </c>
      <c r="P412">
        <f>ROUNDUP((C412/O412),0)+1</f>
        <v>97</v>
      </c>
      <c r="Q412" s="6">
        <f>P412*C412</f>
        <v>7758.06</v>
      </c>
      <c r="R412" s="6">
        <f>P412*O412</f>
        <v>81.459630000000018</v>
      </c>
      <c r="S412" t="str">
        <f>IF(D412&gt;E412,"Bom",IF(D412=E412,"netro","Alerta"))</f>
        <v>Alerta</v>
      </c>
    </row>
    <row r="413" spans="1:19" x14ac:dyDescent="0.3">
      <c r="A413" t="s">
        <v>435</v>
      </c>
      <c r="B413" t="s">
        <v>37</v>
      </c>
      <c r="C413" s="5">
        <f>VLOOKUP(A413,Dim!A:B,2,0)</f>
        <v>1009.99</v>
      </c>
      <c r="D413" s="1">
        <v>0.1174</v>
      </c>
      <c r="E413" s="1">
        <v>0.1338</v>
      </c>
      <c r="F413">
        <v>1.1100000000000001</v>
      </c>
      <c r="G413" s="2">
        <v>150500000</v>
      </c>
      <c r="H413">
        <v>0</v>
      </c>
      <c r="I413">
        <v>1</v>
      </c>
      <c r="J413" s="3">
        <v>84622.6</v>
      </c>
      <c r="K413">
        <v>0</v>
      </c>
      <c r="L413" s="1">
        <v>0</v>
      </c>
      <c r="M413" s="1">
        <v>0</v>
      </c>
      <c r="N413" s="4">
        <f>E413/12</f>
        <v>1.115E-2</v>
      </c>
      <c r="O413" s="5">
        <f>N413*C413</f>
        <v>11.261388500000001</v>
      </c>
      <c r="P413">
        <f>ROUNDUP((C413/O413),0)+1</f>
        <v>91</v>
      </c>
      <c r="Q413" s="6">
        <f>P413*C413</f>
        <v>91909.09</v>
      </c>
      <c r="R413" s="6">
        <f>P413*O413</f>
        <v>1024.7863535000001</v>
      </c>
      <c r="S413" t="str">
        <f>IF(D413&gt;E413,"Bom",IF(D413=E413,"netro","Alerta"))</f>
        <v>Alerta</v>
      </c>
    </row>
    <row r="414" spans="1:19" x14ac:dyDescent="0.3">
      <c r="A414" t="s">
        <v>326</v>
      </c>
      <c r="B414" t="s">
        <v>23</v>
      </c>
      <c r="C414" s="5">
        <f>VLOOKUP(A414,Dim!A:B,2,0)</f>
        <v>0</v>
      </c>
      <c r="D414" s="1">
        <v>0</v>
      </c>
      <c r="E414" s="1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s="1">
        <v>0</v>
      </c>
      <c r="M414" s="1">
        <v>0</v>
      </c>
      <c r="N414" s="4">
        <f>E414/12</f>
        <v>0</v>
      </c>
      <c r="O414" s="5">
        <f>N414*C414</f>
        <v>0</v>
      </c>
      <c r="P414" t="e">
        <f>ROUNDUP((C414/O414),0)+1</f>
        <v>#DIV/0!</v>
      </c>
      <c r="Q414" s="6" t="e">
        <f>P414*C414</f>
        <v>#DIV/0!</v>
      </c>
      <c r="R414" s="6" t="e">
        <f>P414*O414</f>
        <v>#DIV/0!</v>
      </c>
      <c r="S414" t="str">
        <f>IF(D414&gt;E414,"Bom",IF(D414=E414,"netro","Alerta"))</f>
        <v>netro</v>
      </c>
    </row>
    <row r="415" spans="1:19" x14ac:dyDescent="0.3">
      <c r="A415" t="s">
        <v>437</v>
      </c>
      <c r="B415" t="s">
        <v>14</v>
      </c>
      <c r="C415" s="5">
        <f>VLOOKUP(A415,Dim!A:B,2,0)</f>
        <v>60.85</v>
      </c>
      <c r="D415" s="1">
        <v>0.12839999999999999</v>
      </c>
      <c r="E415" s="1">
        <v>0.13880000000000001</v>
      </c>
      <c r="F415">
        <v>0.82</v>
      </c>
      <c r="G415" s="2">
        <v>625295000</v>
      </c>
      <c r="H415" s="2">
        <v>1144530</v>
      </c>
      <c r="I415">
        <v>0</v>
      </c>
      <c r="J415">
        <v>0</v>
      </c>
      <c r="K415">
        <v>0</v>
      </c>
      <c r="L415" s="1">
        <v>0</v>
      </c>
      <c r="M415" s="1">
        <v>0</v>
      </c>
      <c r="N415" s="4">
        <f>E415/12</f>
        <v>1.1566666666666668E-2</v>
      </c>
      <c r="O415" s="5">
        <f>N415*C415</f>
        <v>0.70383166666666674</v>
      </c>
      <c r="P415">
        <f>ROUNDUP((C415/O415),0)+1</f>
        <v>88</v>
      </c>
      <c r="Q415" s="6">
        <f>P415*C415</f>
        <v>5354.8</v>
      </c>
      <c r="R415" s="6">
        <f>P415*O415</f>
        <v>61.937186666666676</v>
      </c>
      <c r="S415" t="str">
        <f>IF(D415&gt;E415,"Bom",IF(D415=E415,"netro","Alerta"))</f>
        <v>Alerta</v>
      </c>
    </row>
    <row r="416" spans="1:19" x14ac:dyDescent="0.3">
      <c r="A416" t="s">
        <v>328</v>
      </c>
      <c r="B416" t="s">
        <v>81</v>
      </c>
      <c r="C416" s="5">
        <f>VLOOKUP(A416,Dim!A:B,2,0)</f>
        <v>0</v>
      </c>
      <c r="D416" s="1">
        <v>-2.3800000000000002E-2</v>
      </c>
      <c r="E416" s="1">
        <v>0</v>
      </c>
      <c r="F416">
        <v>1.03</v>
      </c>
      <c r="G416" s="2">
        <v>25101000</v>
      </c>
      <c r="H416">
        <v>0</v>
      </c>
      <c r="I416">
        <v>0</v>
      </c>
      <c r="J416">
        <v>0</v>
      </c>
      <c r="K416">
        <v>0</v>
      </c>
      <c r="L416" s="1">
        <v>0</v>
      </c>
      <c r="M416" s="1">
        <v>0</v>
      </c>
      <c r="N416" s="4">
        <f>E416/12</f>
        <v>0</v>
      </c>
      <c r="O416" s="5">
        <f>N416*C416</f>
        <v>0</v>
      </c>
      <c r="P416" t="e">
        <f>ROUNDUP((C416/O416),0)+1</f>
        <v>#DIV/0!</v>
      </c>
      <c r="Q416" s="6" t="e">
        <f>P416*C416</f>
        <v>#DIV/0!</v>
      </c>
      <c r="R416" s="6" t="e">
        <f>P416*O416</f>
        <v>#DIV/0!</v>
      </c>
      <c r="S416" t="str">
        <f>IF(D416&gt;E416,"Bom",IF(D416=E416,"netro","Alerta"))</f>
        <v>Alerta</v>
      </c>
    </row>
    <row r="417" spans="1:19" x14ac:dyDescent="0.3">
      <c r="A417" t="s">
        <v>439</v>
      </c>
      <c r="B417" t="s">
        <v>14</v>
      </c>
      <c r="C417" s="5">
        <f>VLOOKUP(A417,Dim!A:B,2,0)</f>
        <v>81.489999999999995</v>
      </c>
      <c r="D417" s="1">
        <v>0.1406</v>
      </c>
      <c r="E417" s="1">
        <v>0.17349999999999999</v>
      </c>
      <c r="F417">
        <v>0.93</v>
      </c>
      <c r="G417" s="2">
        <v>717755000</v>
      </c>
      <c r="H417" s="2">
        <v>1659520</v>
      </c>
      <c r="I417">
        <v>0</v>
      </c>
      <c r="J417">
        <v>0</v>
      </c>
      <c r="K417">
        <v>0</v>
      </c>
      <c r="L417" s="1">
        <v>0</v>
      </c>
      <c r="M417" s="1">
        <v>0</v>
      </c>
      <c r="N417" s="4">
        <f>E417/12</f>
        <v>1.4458333333333332E-2</v>
      </c>
      <c r="O417" s="5">
        <f>N417*C417</f>
        <v>1.178209583333333</v>
      </c>
      <c r="P417">
        <f>ROUNDUP((C417/O417),0)+1</f>
        <v>71</v>
      </c>
      <c r="Q417" s="6">
        <f>P417*C417</f>
        <v>5785.79</v>
      </c>
      <c r="R417" s="6">
        <f>P417*O417</f>
        <v>83.652880416666648</v>
      </c>
      <c r="S417" t="str">
        <f>IF(D417&gt;E417,"Bom",IF(D417=E417,"netro","Alerta"))</f>
        <v>Alerta</v>
      </c>
    </row>
    <row r="418" spans="1:19" x14ac:dyDescent="0.3">
      <c r="A418" t="s">
        <v>440</v>
      </c>
      <c r="B418" t="s">
        <v>14</v>
      </c>
      <c r="C418" s="5">
        <f>VLOOKUP(A418,Dim!A:B,2,0)</f>
        <v>88.31</v>
      </c>
      <c r="D418" s="1">
        <v>0.14080000000000001</v>
      </c>
      <c r="E418" s="1">
        <v>0.13950000000000001</v>
      </c>
      <c r="F418">
        <v>0.88</v>
      </c>
      <c r="G418" s="2">
        <v>373997000</v>
      </c>
      <c r="H418" s="2">
        <v>788261</v>
      </c>
      <c r="I418">
        <v>11</v>
      </c>
      <c r="J418" s="3">
        <v>1248.43</v>
      </c>
      <c r="K418">
        <v>116.12</v>
      </c>
      <c r="L418" s="1">
        <v>9.2999999999999999E-2</v>
      </c>
      <c r="M418" s="1">
        <v>0</v>
      </c>
      <c r="N418" s="4">
        <f>E418/12</f>
        <v>1.1625000000000002E-2</v>
      </c>
      <c r="O418" s="5">
        <f>N418*C418</f>
        <v>1.0266037500000003</v>
      </c>
      <c r="P418">
        <f>ROUNDUP((C418/O418),0)+1</f>
        <v>88</v>
      </c>
      <c r="Q418" s="6">
        <f>P418*C418</f>
        <v>7771.2800000000007</v>
      </c>
      <c r="R418" s="6">
        <f>P418*O418</f>
        <v>90.341130000000021</v>
      </c>
      <c r="S418" t="str">
        <f>IF(D418&gt;E418,"Bom",IF(D418=E418,"netro","Alerta"))</f>
        <v>Bom</v>
      </c>
    </row>
    <row r="419" spans="1:19" x14ac:dyDescent="0.3">
      <c r="A419" t="s">
        <v>319</v>
      </c>
      <c r="B419" t="s">
        <v>14</v>
      </c>
      <c r="C419" s="5">
        <f>VLOOKUP(A419,Dim!A:B,2,0)</f>
        <v>0</v>
      </c>
      <c r="D419" s="1">
        <v>0.1116</v>
      </c>
      <c r="E419" s="1">
        <v>9.7900000000000001E-2</v>
      </c>
      <c r="F419">
        <v>0.86</v>
      </c>
      <c r="G419" s="2">
        <v>957519000</v>
      </c>
      <c r="H419">
        <v>0</v>
      </c>
      <c r="I419">
        <v>1</v>
      </c>
      <c r="J419" s="3">
        <v>1583.25</v>
      </c>
      <c r="K419">
        <v>53.06</v>
      </c>
      <c r="L419" s="1">
        <v>3.3500000000000002E-2</v>
      </c>
      <c r="M419" s="1">
        <v>0.35849999999999999</v>
      </c>
      <c r="N419" s="4">
        <f>E419/12</f>
        <v>8.1583333333333334E-3</v>
      </c>
      <c r="O419" s="5">
        <f>N419*C419</f>
        <v>0</v>
      </c>
      <c r="P419" t="e">
        <f>ROUNDUP((C419/O419),0)+1</f>
        <v>#DIV/0!</v>
      </c>
      <c r="Q419" s="6" t="e">
        <f>P419*C419</f>
        <v>#DIV/0!</v>
      </c>
      <c r="R419" s="6" t="e">
        <f>P419*O419</f>
        <v>#DIV/0!</v>
      </c>
      <c r="S419" t="str">
        <f>IF(D419&gt;E419,"Bom",IF(D419=E419,"netro","Alerta"))</f>
        <v>Bom</v>
      </c>
    </row>
    <row r="420" spans="1:19" x14ac:dyDescent="0.3">
      <c r="A420" t="s">
        <v>442</v>
      </c>
      <c r="B420" t="s">
        <v>14</v>
      </c>
      <c r="C420" s="5">
        <f>VLOOKUP(A420,Dim!A:B,2,0)</f>
        <v>190</v>
      </c>
      <c r="D420" s="1">
        <v>-2.8999999999999998E-3</v>
      </c>
      <c r="E420" s="1">
        <v>0.23119999999999999</v>
      </c>
      <c r="F420">
        <v>0.94</v>
      </c>
      <c r="G420" s="2">
        <v>599056000</v>
      </c>
      <c r="H420">
        <v>117</v>
      </c>
      <c r="I420">
        <v>36</v>
      </c>
      <c r="J420">
        <v>946.6</v>
      </c>
      <c r="K420">
        <v>208.45</v>
      </c>
      <c r="L420" s="1">
        <v>0.22020000000000001</v>
      </c>
      <c r="M420" s="1">
        <v>0</v>
      </c>
      <c r="N420" s="4">
        <f>E420/12</f>
        <v>1.9266666666666665E-2</v>
      </c>
      <c r="O420" s="5">
        <f>N420*C420</f>
        <v>3.6606666666666663</v>
      </c>
      <c r="P420">
        <f>ROUNDUP((C420/O420),0)+1</f>
        <v>53</v>
      </c>
      <c r="Q420" s="6">
        <f>P420*C420</f>
        <v>10070</v>
      </c>
      <c r="R420" s="6">
        <f>P420*O420</f>
        <v>194.0153333333333</v>
      </c>
      <c r="S420" t="str">
        <f>IF(D420&gt;E420,"Bom",IF(D420=E420,"netro","Alerta"))</f>
        <v>Alerta</v>
      </c>
    </row>
    <row r="421" spans="1:19" x14ac:dyDescent="0.3">
      <c r="A421" t="s">
        <v>443</v>
      </c>
      <c r="B421" t="s">
        <v>14</v>
      </c>
      <c r="C421" s="5">
        <f>VLOOKUP(A421,Dim!A:B,2,0)</f>
        <v>1007.19</v>
      </c>
      <c r="D421" s="1">
        <v>0.1198</v>
      </c>
      <c r="E421" s="1">
        <v>0.1333</v>
      </c>
      <c r="F421">
        <v>1.04</v>
      </c>
      <c r="G421" s="2">
        <v>50359500</v>
      </c>
      <c r="H421" s="2">
        <v>421829</v>
      </c>
      <c r="I421">
        <v>0</v>
      </c>
      <c r="J421">
        <v>0</v>
      </c>
      <c r="K421">
        <v>0</v>
      </c>
      <c r="L421" s="1">
        <v>0</v>
      </c>
      <c r="M421" s="1">
        <v>0</v>
      </c>
      <c r="N421" s="4">
        <f>E421/12</f>
        <v>1.1108333333333333E-2</v>
      </c>
      <c r="O421" s="5">
        <f>N421*C421</f>
        <v>11.18820225</v>
      </c>
      <c r="P421">
        <f>ROUNDUP((C421/O421),0)+1</f>
        <v>92</v>
      </c>
      <c r="Q421" s="6">
        <f>P421*C421</f>
        <v>92661.48000000001</v>
      </c>
      <c r="R421" s="6">
        <f>P421*O421</f>
        <v>1029.314607</v>
      </c>
      <c r="S421" t="str">
        <f>IF(D421&gt;E421,"Bom",IF(D421=E421,"netro","Alerta"))</f>
        <v>Alerta</v>
      </c>
    </row>
    <row r="422" spans="1:19" x14ac:dyDescent="0.3">
      <c r="A422" t="s">
        <v>444</v>
      </c>
      <c r="B422" t="s">
        <v>14</v>
      </c>
      <c r="C422" s="5">
        <f>VLOOKUP(A422,Dim!A:B,2,0)</f>
        <v>92.36</v>
      </c>
      <c r="D422" s="1">
        <v>0.1479</v>
      </c>
      <c r="E422" s="1">
        <v>0.1331</v>
      </c>
      <c r="F422">
        <v>0.95</v>
      </c>
      <c r="G422" s="2">
        <v>1741140000</v>
      </c>
      <c r="H422" s="2">
        <v>3028380</v>
      </c>
      <c r="I422">
        <v>17</v>
      </c>
      <c r="J422">
        <v>3.16</v>
      </c>
      <c r="K422">
        <v>0.25</v>
      </c>
      <c r="L422" s="1">
        <v>7.9100000000000004E-2</v>
      </c>
      <c r="M422" s="1">
        <v>0.24399999999999999</v>
      </c>
      <c r="N422" s="4">
        <f>E422/12</f>
        <v>1.1091666666666666E-2</v>
      </c>
      <c r="O422" s="5">
        <f>N422*C422</f>
        <v>1.0244263333333332</v>
      </c>
      <c r="P422">
        <f>ROUNDUP((C422/O422),0)+1</f>
        <v>92</v>
      </c>
      <c r="Q422" s="6">
        <f>P422*C422</f>
        <v>8497.1200000000008</v>
      </c>
      <c r="R422" s="6">
        <f>P422*O422</f>
        <v>94.247222666666659</v>
      </c>
      <c r="S422" t="str">
        <f>IF(D422&gt;E422,"Bom",IF(D422=E422,"netro","Alerta"))</f>
        <v>Bom</v>
      </c>
    </row>
    <row r="423" spans="1:19" x14ac:dyDescent="0.3">
      <c r="A423" t="s">
        <v>445</v>
      </c>
      <c r="B423" t="s">
        <v>47</v>
      </c>
      <c r="C423" s="5">
        <f>VLOOKUP(A423,Dim!A:B,2,0)</f>
        <v>135</v>
      </c>
      <c r="D423" s="1">
        <v>9.2499999999999999E-2</v>
      </c>
      <c r="E423" s="1">
        <v>0.1038</v>
      </c>
      <c r="F423">
        <v>0.77</v>
      </c>
      <c r="G423" s="2">
        <v>726752000</v>
      </c>
      <c r="H423" s="2">
        <v>130139</v>
      </c>
      <c r="I423">
        <v>10</v>
      </c>
      <c r="J423">
        <v>3.38</v>
      </c>
      <c r="K423">
        <v>0.35</v>
      </c>
      <c r="L423" s="1">
        <v>0.1021</v>
      </c>
      <c r="M423" s="1">
        <v>0</v>
      </c>
      <c r="N423" s="4">
        <f>E423/12</f>
        <v>8.6499999999999997E-3</v>
      </c>
      <c r="O423" s="5">
        <f>N423*C423</f>
        <v>1.1677500000000001</v>
      </c>
      <c r="P423">
        <f>ROUNDUP((C423/O423),0)+1</f>
        <v>117</v>
      </c>
      <c r="Q423" s="6">
        <f>P423*C423</f>
        <v>15795</v>
      </c>
      <c r="R423" s="6">
        <f>P423*O423</f>
        <v>136.62675000000002</v>
      </c>
      <c r="S423" t="str">
        <f>IF(D423&gt;E423,"Bom",IF(D423=E423,"netro","Alerta"))</f>
        <v>Alerta</v>
      </c>
    </row>
    <row r="424" spans="1:19" x14ac:dyDescent="0.3">
      <c r="A424" t="s">
        <v>446</v>
      </c>
      <c r="B424" t="s">
        <v>47</v>
      </c>
      <c r="C424" s="5">
        <f>VLOOKUP(A424,Dim!A:B,2,0)</f>
        <v>1100</v>
      </c>
      <c r="D424" s="1">
        <v>4.8899999999999999E-2</v>
      </c>
      <c r="E424" s="1">
        <v>5.7299999999999997E-2</v>
      </c>
      <c r="F424">
        <v>0.88</v>
      </c>
      <c r="G424" s="2">
        <v>150425000</v>
      </c>
      <c r="H424">
        <v>0</v>
      </c>
      <c r="I424">
        <v>1</v>
      </c>
      <c r="J424">
        <v>828.23</v>
      </c>
      <c r="K424">
        <v>36.880000000000003</v>
      </c>
      <c r="L424" s="1">
        <v>4.4499999999999998E-2</v>
      </c>
      <c r="M424" s="1">
        <v>0</v>
      </c>
      <c r="N424" s="4">
        <f>E424/12</f>
        <v>4.7749999999999997E-3</v>
      </c>
      <c r="O424" s="5">
        <f>N424*C424</f>
        <v>5.2524999999999995</v>
      </c>
      <c r="P424">
        <f>ROUNDUP((C424/O424),0)+1</f>
        <v>211</v>
      </c>
      <c r="Q424" s="6">
        <f>P424*C424</f>
        <v>232100</v>
      </c>
      <c r="R424" s="6">
        <f>P424*O424</f>
        <v>1108.2774999999999</v>
      </c>
      <c r="S424" t="str">
        <f>IF(D424&gt;E424,"Bom",IF(D424=E424,"netro","Alerta"))</f>
        <v>Alerta</v>
      </c>
    </row>
    <row r="425" spans="1:19" x14ac:dyDescent="0.3">
      <c r="A425" t="s">
        <v>330</v>
      </c>
      <c r="B425" t="s">
        <v>14</v>
      </c>
      <c r="C425" s="5">
        <f>VLOOKUP(A425,Dim!A:B,2,0)</f>
        <v>0</v>
      </c>
      <c r="D425" s="1">
        <v>0.1323</v>
      </c>
      <c r="E425" s="1">
        <v>0.1598</v>
      </c>
      <c r="F425">
        <v>0.99</v>
      </c>
      <c r="G425" s="2">
        <v>50180000</v>
      </c>
      <c r="H425">
        <v>0</v>
      </c>
      <c r="I425">
        <v>3</v>
      </c>
      <c r="J425">
        <v>0</v>
      </c>
      <c r="K425">
        <v>532.36</v>
      </c>
      <c r="L425" s="1">
        <v>0</v>
      </c>
      <c r="M425" s="1">
        <v>0</v>
      </c>
      <c r="N425" s="4">
        <f>E425/12</f>
        <v>1.3316666666666666E-2</v>
      </c>
      <c r="O425" s="5">
        <f>N425*C425</f>
        <v>0</v>
      </c>
      <c r="P425" t="e">
        <f>ROUNDUP((C425/O425),0)+1</f>
        <v>#DIV/0!</v>
      </c>
      <c r="Q425" s="6" t="e">
        <f>P425*C425</f>
        <v>#DIV/0!</v>
      </c>
      <c r="R425" s="6" t="e">
        <f>P425*O425</f>
        <v>#DIV/0!</v>
      </c>
      <c r="S425" t="str">
        <f>IF(D425&gt;E425,"Bom",IF(D425=E425,"netro","Alerta"))</f>
        <v>Alerta</v>
      </c>
    </row>
    <row r="426" spans="1:19" x14ac:dyDescent="0.3">
      <c r="A426" t="s">
        <v>448</v>
      </c>
      <c r="B426" t="s">
        <v>28</v>
      </c>
      <c r="C426" s="5">
        <f>VLOOKUP(A426,Dim!A:B,2,0)</f>
        <v>34.04</v>
      </c>
      <c r="D426" s="1">
        <v>-0.03</v>
      </c>
      <c r="E426" s="1">
        <v>0</v>
      </c>
      <c r="F426">
        <v>0.61</v>
      </c>
      <c r="G426" s="2">
        <v>48668300</v>
      </c>
      <c r="H426">
        <v>0</v>
      </c>
      <c r="I426">
        <v>1</v>
      </c>
      <c r="J426" s="3">
        <v>4449.49</v>
      </c>
      <c r="K426">
        <v>70.69</v>
      </c>
      <c r="L426" s="1">
        <v>1.5900000000000001E-2</v>
      </c>
      <c r="M426" s="1">
        <v>1</v>
      </c>
      <c r="N426" s="4">
        <f>E426/12</f>
        <v>0</v>
      </c>
      <c r="O426" s="5">
        <f>N426*C426</f>
        <v>0</v>
      </c>
      <c r="P426" t="e">
        <f>ROUNDUP((C426/O426),0)+1</f>
        <v>#DIV/0!</v>
      </c>
      <c r="Q426" s="6" t="e">
        <f>P426*C426</f>
        <v>#DIV/0!</v>
      </c>
      <c r="R426" s="6" t="e">
        <f>P426*O426</f>
        <v>#DIV/0!</v>
      </c>
      <c r="S426" t="str">
        <f>IF(D426&gt;E426,"Bom",IF(D426=E426,"netro","Alerta"))</f>
        <v>Alerta</v>
      </c>
    </row>
    <row r="427" spans="1:19" x14ac:dyDescent="0.3">
      <c r="A427" t="s">
        <v>331</v>
      </c>
      <c r="B427" t="s">
        <v>14</v>
      </c>
      <c r="C427" s="5">
        <f>VLOOKUP(A427,Dim!A:B,2,0)</f>
        <v>0</v>
      </c>
      <c r="D427" s="1">
        <v>8.8999999999999996E-2</v>
      </c>
      <c r="E427" s="1">
        <v>0.1303</v>
      </c>
      <c r="F427">
        <v>0.99</v>
      </c>
      <c r="G427" s="2">
        <v>58678300</v>
      </c>
      <c r="H427">
        <v>0</v>
      </c>
      <c r="I427">
        <v>0</v>
      </c>
      <c r="J427">
        <v>0</v>
      </c>
      <c r="K427">
        <v>0</v>
      </c>
      <c r="L427" s="1">
        <v>0</v>
      </c>
      <c r="M427" s="1">
        <v>0</v>
      </c>
      <c r="N427" s="4">
        <f>E427/12</f>
        <v>1.0858333333333333E-2</v>
      </c>
      <c r="O427" s="5">
        <f>N427*C427</f>
        <v>0</v>
      </c>
      <c r="P427" t="e">
        <f>ROUNDUP((C427/O427),0)+1</f>
        <v>#DIV/0!</v>
      </c>
      <c r="Q427" s="6" t="e">
        <f>P427*C427</f>
        <v>#DIV/0!</v>
      </c>
      <c r="R427" s="6" t="e">
        <f>P427*O427</f>
        <v>#DIV/0!</v>
      </c>
      <c r="S427" t="str">
        <f>IF(D427&gt;E427,"Bom",IF(D427=E427,"netro","Alerta"))</f>
        <v>Alerta</v>
      </c>
    </row>
    <row r="428" spans="1:19" x14ac:dyDescent="0.3">
      <c r="A428" t="s">
        <v>325</v>
      </c>
      <c r="B428" t="s">
        <v>23</v>
      </c>
      <c r="C428" s="5">
        <f>VLOOKUP(A428,Dim!A:B,2,0)</f>
        <v>0</v>
      </c>
      <c r="D428" s="1">
        <v>0.1111</v>
      </c>
      <c r="E428" s="1">
        <v>0</v>
      </c>
      <c r="F428">
        <v>0.96</v>
      </c>
      <c r="G428" s="2">
        <v>126115000</v>
      </c>
      <c r="H428">
        <v>0</v>
      </c>
      <c r="I428">
        <v>0</v>
      </c>
      <c r="J428">
        <v>0</v>
      </c>
      <c r="K428">
        <v>0</v>
      </c>
      <c r="L428" s="1">
        <v>0</v>
      </c>
      <c r="M428" s="1">
        <v>0</v>
      </c>
      <c r="N428" s="4">
        <f>E428/12</f>
        <v>0</v>
      </c>
      <c r="O428" s="5">
        <f>N428*C428</f>
        <v>0</v>
      </c>
      <c r="P428" t="e">
        <f>ROUNDUP((C428/O428),0)+1</f>
        <v>#DIV/0!</v>
      </c>
      <c r="Q428" s="6" t="e">
        <f>P428*C428</f>
        <v>#DIV/0!</v>
      </c>
      <c r="R428" s="6" t="e">
        <f>P428*O428</f>
        <v>#DIV/0!</v>
      </c>
      <c r="S428" t="str">
        <f>IF(D428&gt;E428,"Bom",IF(D428=E428,"netro","Alerta"))</f>
        <v>Bom</v>
      </c>
    </row>
    <row r="429" spans="1:19" x14ac:dyDescent="0.3">
      <c r="A429" t="s">
        <v>329</v>
      </c>
      <c r="B429" t="s">
        <v>47</v>
      </c>
      <c r="C429" s="5">
        <f>VLOOKUP(A429,Dim!A:B,2,0)</f>
        <v>0</v>
      </c>
      <c r="D429" s="1">
        <v>5.8200000000000002E-2</v>
      </c>
      <c r="E429" s="1">
        <v>0</v>
      </c>
      <c r="F429">
        <v>0.91</v>
      </c>
      <c r="G429" s="2">
        <v>103703000</v>
      </c>
      <c r="H429">
        <v>0</v>
      </c>
      <c r="I429">
        <v>6</v>
      </c>
      <c r="J429" s="3">
        <v>3132.38</v>
      </c>
      <c r="K429">
        <v>75.430000000000007</v>
      </c>
      <c r="L429" s="1">
        <v>2.41E-2</v>
      </c>
      <c r="M429" s="1">
        <v>8.72E-2</v>
      </c>
      <c r="N429" s="4">
        <f>E429/12</f>
        <v>0</v>
      </c>
      <c r="O429" s="5">
        <f>N429*C429</f>
        <v>0</v>
      </c>
      <c r="P429" t="e">
        <f>ROUNDUP((C429/O429),0)+1</f>
        <v>#DIV/0!</v>
      </c>
      <c r="Q429" s="6" t="e">
        <f>P429*C429</f>
        <v>#DIV/0!</v>
      </c>
      <c r="R429" s="6" t="e">
        <f>P429*O429</f>
        <v>#DIV/0!</v>
      </c>
      <c r="S429" t="str">
        <f>IF(D429&gt;E429,"Bom",IF(D429=E429,"netro","Alerta"))</f>
        <v>Bom</v>
      </c>
    </row>
    <row r="430" spans="1:19" x14ac:dyDescent="0.3">
      <c r="A430" t="s">
        <v>332</v>
      </c>
      <c r="B430" t="s">
        <v>23</v>
      </c>
      <c r="C430" s="5">
        <f>VLOOKUP(A430,Dim!A:B,2,0)</f>
        <v>0</v>
      </c>
      <c r="D430" s="1">
        <v>0.1237</v>
      </c>
      <c r="E430" s="1">
        <v>0</v>
      </c>
      <c r="F430">
        <v>0.92</v>
      </c>
      <c r="G430" s="2">
        <v>171455000</v>
      </c>
      <c r="H430">
        <v>0</v>
      </c>
      <c r="I430">
        <v>0</v>
      </c>
      <c r="J430">
        <v>0</v>
      </c>
      <c r="K430">
        <v>0</v>
      </c>
      <c r="L430" s="1">
        <v>0</v>
      </c>
      <c r="M430" s="1">
        <v>0</v>
      </c>
      <c r="N430" s="4">
        <f>E430/12</f>
        <v>0</v>
      </c>
      <c r="O430" s="5">
        <f>N430*C430</f>
        <v>0</v>
      </c>
      <c r="P430" t="e">
        <f>ROUNDUP((C430/O430),0)+1</f>
        <v>#DIV/0!</v>
      </c>
      <c r="Q430" s="6" t="e">
        <f>P430*C430</f>
        <v>#DIV/0!</v>
      </c>
      <c r="R430" s="6" t="e">
        <f>P430*O430</f>
        <v>#DIV/0!</v>
      </c>
      <c r="S430" t="str">
        <f>IF(D430&gt;E430,"Bom",IF(D430=E430,"netro","Alerta"))</f>
        <v>Bom</v>
      </c>
    </row>
    <row r="431" spans="1:19" x14ac:dyDescent="0.3">
      <c r="A431" t="s">
        <v>333</v>
      </c>
      <c r="B431" t="s">
        <v>23</v>
      </c>
      <c r="C431" s="5">
        <f>VLOOKUP(A431,Dim!A:B,2,0)</f>
        <v>0</v>
      </c>
      <c r="D431" s="1">
        <v>6.0400000000000002E-2</v>
      </c>
      <c r="E431" s="1">
        <v>0</v>
      </c>
      <c r="F431">
        <v>0.88</v>
      </c>
      <c r="G431" s="2">
        <v>176740000</v>
      </c>
      <c r="H431">
        <v>0</v>
      </c>
      <c r="I431">
        <v>0</v>
      </c>
      <c r="J431">
        <v>0</v>
      </c>
      <c r="K431">
        <v>0</v>
      </c>
      <c r="L431" s="1">
        <v>0</v>
      </c>
      <c r="M431" s="1">
        <v>0</v>
      </c>
      <c r="N431" s="4">
        <f>E431/12</f>
        <v>0</v>
      </c>
      <c r="O431" s="5">
        <f>N431*C431</f>
        <v>0</v>
      </c>
      <c r="P431" t="e">
        <f>ROUNDUP((C431/O431),0)+1</f>
        <v>#DIV/0!</v>
      </c>
      <c r="Q431" s="6" t="e">
        <f>P431*C431</f>
        <v>#DIV/0!</v>
      </c>
      <c r="R431" s="6" t="e">
        <f>P431*O431</f>
        <v>#DIV/0!</v>
      </c>
      <c r="S431" t="str">
        <f>IF(D431&gt;E431,"Bom",IF(D431=E431,"netro","Alerta"))</f>
        <v>Bom</v>
      </c>
    </row>
    <row r="432" spans="1:19" x14ac:dyDescent="0.3">
      <c r="A432" t="s">
        <v>454</v>
      </c>
      <c r="B432" t="s">
        <v>19</v>
      </c>
      <c r="C432" s="5">
        <f>VLOOKUP(A432,Dim!A:B,2,0)</f>
        <v>100</v>
      </c>
      <c r="D432" s="1">
        <v>0.1051</v>
      </c>
      <c r="E432" s="1">
        <v>0.11890000000000001</v>
      </c>
      <c r="F432">
        <v>1.1100000000000001</v>
      </c>
      <c r="G432" s="2">
        <v>164000000</v>
      </c>
      <c r="H432">
        <v>0</v>
      </c>
      <c r="I432">
        <v>0</v>
      </c>
      <c r="J432">
        <v>0</v>
      </c>
      <c r="K432">
        <v>0</v>
      </c>
      <c r="L432" s="1">
        <v>0</v>
      </c>
      <c r="M432" s="1">
        <v>0</v>
      </c>
      <c r="N432" s="4">
        <f>E432/12</f>
        <v>9.9083333333333332E-3</v>
      </c>
      <c r="O432" s="5">
        <f>N432*C432</f>
        <v>0.99083333333333334</v>
      </c>
      <c r="P432">
        <f>ROUNDUP((C432/O432),0)+1</f>
        <v>102</v>
      </c>
      <c r="Q432" s="6">
        <f>P432*C432</f>
        <v>10200</v>
      </c>
      <c r="R432" s="6">
        <f>P432*O432</f>
        <v>101.065</v>
      </c>
      <c r="S432" t="str">
        <f>IF(D432&gt;E432,"Bom",IF(D432=E432,"netro","Alerta"))</f>
        <v>Alerta</v>
      </c>
    </row>
    <row r="433" spans="1:19" x14ac:dyDescent="0.3">
      <c r="A433" t="s">
        <v>455</v>
      </c>
      <c r="B433" t="s">
        <v>47</v>
      </c>
      <c r="C433" s="5">
        <f>VLOOKUP(A433,Dim!A:B,2,0)</f>
        <v>49.3</v>
      </c>
      <c r="D433" s="1">
        <v>0.14360000000000001</v>
      </c>
      <c r="E433" s="1">
        <v>0.1399</v>
      </c>
      <c r="F433">
        <v>0.53</v>
      </c>
      <c r="G433" s="2">
        <v>82118800</v>
      </c>
      <c r="H433" s="2">
        <v>62804</v>
      </c>
      <c r="I433">
        <v>4</v>
      </c>
      <c r="J433" s="3">
        <v>2020.12</v>
      </c>
      <c r="K433">
        <v>369.04</v>
      </c>
      <c r="L433" s="1">
        <v>0.1827</v>
      </c>
      <c r="M433" s="1">
        <v>0</v>
      </c>
      <c r="N433" s="4">
        <f>E433/12</f>
        <v>1.1658333333333333E-2</v>
      </c>
      <c r="O433" s="5">
        <f>N433*C433</f>
        <v>0.57475583333333324</v>
      </c>
      <c r="P433">
        <f>ROUNDUP((C433/O433),0)+1</f>
        <v>87</v>
      </c>
      <c r="Q433" s="6">
        <f>P433*C433</f>
        <v>4289.0999999999995</v>
      </c>
      <c r="R433" s="6">
        <f>P433*O433</f>
        <v>50.003757499999992</v>
      </c>
      <c r="S433" t="str">
        <f>IF(D433&gt;E433,"Bom",IF(D433=E433,"netro","Alerta"))</f>
        <v>Bom</v>
      </c>
    </row>
    <row r="434" spans="1:19" x14ac:dyDescent="0.3">
      <c r="A434" t="s">
        <v>338</v>
      </c>
      <c r="B434" t="s">
        <v>14</v>
      </c>
      <c r="C434" s="5">
        <f>VLOOKUP(A434,Dim!A:B,2,0)</f>
        <v>0</v>
      </c>
      <c r="D434" s="1">
        <v>0.21210000000000001</v>
      </c>
      <c r="E434" s="1">
        <v>0.15440000000000001</v>
      </c>
      <c r="F434">
        <v>0.73</v>
      </c>
      <c r="G434" s="2">
        <v>34341600</v>
      </c>
      <c r="H434" s="2">
        <v>63185</v>
      </c>
      <c r="I434">
        <v>0</v>
      </c>
      <c r="J434">
        <v>0</v>
      </c>
      <c r="K434">
        <v>0</v>
      </c>
      <c r="L434" s="1">
        <v>0</v>
      </c>
      <c r="M434" s="1">
        <v>0</v>
      </c>
      <c r="N434" s="4">
        <f>E434/12</f>
        <v>1.2866666666666667E-2</v>
      </c>
      <c r="O434" s="5">
        <f>N434*C434</f>
        <v>0</v>
      </c>
      <c r="P434" t="e">
        <f>ROUNDUP((C434/O434),0)+1</f>
        <v>#DIV/0!</v>
      </c>
      <c r="Q434" s="6" t="e">
        <f>P434*C434</f>
        <v>#DIV/0!</v>
      </c>
      <c r="R434" s="6" t="e">
        <f>P434*O434</f>
        <v>#DIV/0!</v>
      </c>
      <c r="S434" t="str">
        <f>IF(D434&gt;E434,"Bom",IF(D434=E434,"netro","Alerta"))</f>
        <v>Bom</v>
      </c>
    </row>
    <row r="435" spans="1:19" x14ac:dyDescent="0.3">
      <c r="A435" t="s">
        <v>457</v>
      </c>
      <c r="B435" t="s">
        <v>16</v>
      </c>
      <c r="C435" s="5">
        <f>VLOOKUP(A435,Dim!A:B,2,0)</f>
        <v>35</v>
      </c>
      <c r="D435" s="1">
        <v>-1.95E-2</v>
      </c>
      <c r="E435" s="1">
        <v>0</v>
      </c>
      <c r="F435">
        <v>1.0900000000000001</v>
      </c>
      <c r="G435" s="2">
        <v>81291700</v>
      </c>
      <c r="H435">
        <v>175</v>
      </c>
      <c r="I435">
        <v>1</v>
      </c>
      <c r="J435" s="3">
        <v>3486.19</v>
      </c>
      <c r="K435">
        <v>305.61</v>
      </c>
      <c r="L435" s="1">
        <v>8.77E-2</v>
      </c>
      <c r="M435" s="1">
        <v>0</v>
      </c>
      <c r="N435" s="4">
        <f>E435/12</f>
        <v>0</v>
      </c>
      <c r="O435" s="5">
        <f>N435*C435</f>
        <v>0</v>
      </c>
      <c r="P435" t="e">
        <f>ROUNDUP((C435/O435),0)+1</f>
        <v>#DIV/0!</v>
      </c>
      <c r="Q435" s="6" t="e">
        <f>P435*C435</f>
        <v>#DIV/0!</v>
      </c>
      <c r="R435" s="6" t="e">
        <f>P435*O435</f>
        <v>#DIV/0!</v>
      </c>
      <c r="S435" t="str">
        <f>IF(D435&gt;E435,"Bom",IF(D435=E435,"netro","Alerta"))</f>
        <v>Alerta</v>
      </c>
    </row>
    <row r="436" spans="1:19" x14ac:dyDescent="0.3">
      <c r="A436" t="s">
        <v>458</v>
      </c>
      <c r="B436" t="s">
        <v>16</v>
      </c>
      <c r="C436" s="5">
        <f>VLOOKUP(A436,Dim!A:B,2,0)</f>
        <v>911</v>
      </c>
      <c r="D436" s="1">
        <v>9.0499999999999997E-2</v>
      </c>
      <c r="E436" s="1">
        <v>8.9599999999999999E-2</v>
      </c>
      <c r="F436">
        <v>0.9</v>
      </c>
      <c r="G436" s="2">
        <v>554753000</v>
      </c>
      <c r="H436" s="2">
        <v>67295</v>
      </c>
      <c r="I436">
        <v>1</v>
      </c>
      <c r="J436" s="3">
        <v>15845.6</v>
      </c>
      <c r="K436" s="3">
        <v>1314.83</v>
      </c>
      <c r="L436" s="1">
        <v>8.3000000000000004E-2</v>
      </c>
      <c r="M436" s="1">
        <v>2.3199999999999998E-2</v>
      </c>
      <c r="N436" s="4">
        <f>E436/12</f>
        <v>7.4666666666666666E-3</v>
      </c>
      <c r="O436" s="5">
        <f>N436*C436</f>
        <v>6.8021333333333329</v>
      </c>
      <c r="P436">
        <f>ROUNDUP((C436/O436),0)+1</f>
        <v>135</v>
      </c>
      <c r="Q436" s="6">
        <f>P436*C436</f>
        <v>122985</v>
      </c>
      <c r="R436" s="6">
        <f>P436*O436</f>
        <v>918.2879999999999</v>
      </c>
      <c r="S436" t="str">
        <f>IF(D436&gt;E436,"Bom",IF(D436=E436,"netro","Alerta"))</f>
        <v>Bom</v>
      </c>
    </row>
    <row r="437" spans="1:19" x14ac:dyDescent="0.3">
      <c r="A437" t="s">
        <v>343</v>
      </c>
      <c r="B437" t="s">
        <v>14</v>
      </c>
      <c r="C437" s="5">
        <f>VLOOKUP(A437,Dim!A:B,2,0)</f>
        <v>0</v>
      </c>
      <c r="D437" s="1">
        <v>2.1332</v>
      </c>
      <c r="E437" s="1">
        <v>0</v>
      </c>
      <c r="F437">
        <v>0.7</v>
      </c>
      <c r="G437" s="2">
        <v>1533140</v>
      </c>
      <c r="H437">
        <v>0</v>
      </c>
      <c r="I437">
        <v>0</v>
      </c>
      <c r="J437">
        <v>0</v>
      </c>
      <c r="K437">
        <v>0</v>
      </c>
      <c r="L437" s="1">
        <v>0</v>
      </c>
      <c r="M437" s="1">
        <v>0</v>
      </c>
      <c r="N437" s="4">
        <f>E437/12</f>
        <v>0</v>
      </c>
      <c r="O437" s="5">
        <f>N437*C437</f>
        <v>0</v>
      </c>
      <c r="P437" t="e">
        <f>ROUNDUP((C437/O437),0)+1</f>
        <v>#DIV/0!</v>
      </c>
      <c r="Q437" s="6" t="e">
        <f>P437*C437</f>
        <v>#DIV/0!</v>
      </c>
      <c r="R437" s="6" t="e">
        <f>P437*O437</f>
        <v>#DIV/0!</v>
      </c>
      <c r="S437" t="str">
        <f>IF(D437&gt;E437,"Bom",IF(D437=E437,"netro","Alerta"))</f>
        <v>Bom</v>
      </c>
    </row>
    <row r="438" spans="1:19" x14ac:dyDescent="0.3">
      <c r="A438" t="s">
        <v>348</v>
      </c>
      <c r="B438" t="s">
        <v>23</v>
      </c>
      <c r="C438" s="5">
        <f>VLOOKUP(A438,Dim!A:B,2,0)</f>
        <v>0</v>
      </c>
      <c r="D438" s="1">
        <v>7.3200000000000001E-2</v>
      </c>
      <c r="E438" s="1">
        <v>0</v>
      </c>
      <c r="F438">
        <v>0.92</v>
      </c>
      <c r="G438" s="2">
        <v>23678100</v>
      </c>
      <c r="H438">
        <v>0</v>
      </c>
      <c r="I438">
        <v>0</v>
      </c>
      <c r="J438">
        <v>0</v>
      </c>
      <c r="K438">
        <v>0</v>
      </c>
      <c r="L438" s="1">
        <v>0</v>
      </c>
      <c r="M438" s="1">
        <v>0</v>
      </c>
      <c r="N438" s="4">
        <f>E438/12</f>
        <v>0</v>
      </c>
      <c r="O438" s="5">
        <f>N438*C438</f>
        <v>0</v>
      </c>
      <c r="P438" t="e">
        <f>ROUNDUP((C438/O438),0)+1</f>
        <v>#DIV/0!</v>
      </c>
      <c r="Q438" s="6" t="e">
        <f>P438*C438</f>
        <v>#DIV/0!</v>
      </c>
      <c r="R438" s="6" t="e">
        <f>P438*O438</f>
        <v>#DIV/0!</v>
      </c>
      <c r="S438" t="str">
        <f>IF(D438&gt;E438,"Bom",IF(D438=E438,"netro","Alerta"))</f>
        <v>Bom</v>
      </c>
    </row>
    <row r="439" spans="1:19" x14ac:dyDescent="0.3">
      <c r="A439" t="s">
        <v>352</v>
      </c>
      <c r="B439" t="s">
        <v>19</v>
      </c>
      <c r="C439" s="5">
        <f>VLOOKUP(A439,Dim!A:B,2,0)</f>
        <v>0</v>
      </c>
      <c r="D439" s="1">
        <v>0</v>
      </c>
      <c r="E439" s="1">
        <v>0</v>
      </c>
      <c r="F439">
        <v>0.66</v>
      </c>
      <c r="G439" s="2">
        <v>26970000</v>
      </c>
      <c r="H439">
        <v>0</v>
      </c>
      <c r="I439">
        <v>0</v>
      </c>
      <c r="J439">
        <v>0</v>
      </c>
      <c r="K439">
        <v>0</v>
      </c>
      <c r="L439" s="1">
        <v>0</v>
      </c>
      <c r="M439" s="1">
        <v>0</v>
      </c>
      <c r="N439" s="4">
        <f>E439/12</f>
        <v>0</v>
      </c>
      <c r="O439" s="5">
        <f>N439*C439</f>
        <v>0</v>
      </c>
      <c r="P439" t="e">
        <f>ROUNDUP((C439/O439),0)+1</f>
        <v>#DIV/0!</v>
      </c>
      <c r="Q439" s="6" t="e">
        <f>P439*C439</f>
        <v>#DIV/0!</v>
      </c>
      <c r="R439" s="6" t="e">
        <f>P439*O439</f>
        <v>#DIV/0!</v>
      </c>
      <c r="S439" t="str">
        <f>IF(D439&gt;E439,"Bom",IF(D439=E439,"netro","Alerta"))</f>
        <v>netro</v>
      </c>
    </row>
    <row r="440" spans="1:19" x14ac:dyDescent="0.3">
      <c r="A440" t="s">
        <v>462</v>
      </c>
      <c r="B440" t="s">
        <v>19</v>
      </c>
      <c r="C440" s="5">
        <f>VLOOKUP(A440,Dim!A:B,2,0)</f>
        <v>78.790000000000006</v>
      </c>
      <c r="D440" s="1">
        <v>3.7499999999999999E-2</v>
      </c>
      <c r="E440" s="1">
        <v>0.155</v>
      </c>
      <c r="F440">
        <v>0.78</v>
      </c>
      <c r="G440" s="2">
        <v>82309600</v>
      </c>
      <c r="H440" s="2">
        <v>354656</v>
      </c>
      <c r="I440">
        <v>0</v>
      </c>
      <c r="J440">
        <v>0</v>
      </c>
      <c r="K440">
        <v>0</v>
      </c>
      <c r="L440" s="1">
        <v>0</v>
      </c>
      <c r="M440" s="1">
        <v>0</v>
      </c>
      <c r="N440" s="4">
        <f>E440/12</f>
        <v>1.2916666666666667E-2</v>
      </c>
      <c r="O440" s="5">
        <f>N440*C440</f>
        <v>1.0177041666666666</v>
      </c>
      <c r="P440">
        <f>ROUNDUP((C440/O440),0)+1</f>
        <v>79</v>
      </c>
      <c r="Q440" s="6">
        <f>P440*C440</f>
        <v>6224.4100000000008</v>
      </c>
      <c r="R440" s="6">
        <f>P440*O440</f>
        <v>80.398629166666666</v>
      </c>
      <c r="S440" t="str">
        <f>IF(D440&gt;E440,"Bom",IF(D440=E440,"netro","Alerta"))</f>
        <v>Alerta</v>
      </c>
    </row>
    <row r="441" spans="1:19" x14ac:dyDescent="0.3">
      <c r="A441" t="s">
        <v>353</v>
      </c>
      <c r="B441" t="s">
        <v>81</v>
      </c>
      <c r="C441" s="5">
        <f>VLOOKUP(A441,Dim!A:B,2,0)</f>
        <v>0</v>
      </c>
      <c r="D441" s="1">
        <v>0</v>
      </c>
      <c r="E441" s="1">
        <v>0</v>
      </c>
      <c r="F441">
        <v>0</v>
      </c>
      <c r="G441">
        <v>0</v>
      </c>
      <c r="H441">
        <v>0</v>
      </c>
      <c r="I441">
        <v>8</v>
      </c>
      <c r="J441">
        <v>0</v>
      </c>
      <c r="K441">
        <v>161.02000000000001</v>
      </c>
      <c r="L441" s="1">
        <v>0</v>
      </c>
      <c r="M441" s="1">
        <v>0</v>
      </c>
      <c r="N441" s="4">
        <f>E441/12</f>
        <v>0</v>
      </c>
      <c r="O441" s="5">
        <f>N441*C441</f>
        <v>0</v>
      </c>
      <c r="P441" t="e">
        <f>ROUNDUP((C441/O441),0)+1</f>
        <v>#DIV/0!</v>
      </c>
      <c r="Q441" s="6" t="e">
        <f>P441*C441</f>
        <v>#DIV/0!</v>
      </c>
      <c r="R441" s="6" t="e">
        <f>P441*O441</f>
        <v>#DIV/0!</v>
      </c>
      <c r="S441" t="str">
        <f>IF(D441&gt;E441,"Bom",IF(D441=E441,"netro","Alerta"))</f>
        <v>netro</v>
      </c>
    </row>
    <row r="442" spans="1:19" x14ac:dyDescent="0.3">
      <c r="A442" t="s">
        <v>464</v>
      </c>
      <c r="B442" t="s">
        <v>14</v>
      </c>
      <c r="C442" s="5">
        <f>VLOOKUP(A442,Dim!A:B,2,0)</f>
        <v>81.72</v>
      </c>
      <c r="D442" s="1">
        <v>0.13009999999999999</v>
      </c>
      <c r="E442" s="1">
        <v>0.14499999999999999</v>
      </c>
      <c r="F442">
        <v>0.84</v>
      </c>
      <c r="G442" s="2">
        <v>343224000</v>
      </c>
      <c r="H442" s="2">
        <v>737558</v>
      </c>
      <c r="I442">
        <v>0</v>
      </c>
      <c r="J442">
        <v>0</v>
      </c>
      <c r="K442">
        <v>0</v>
      </c>
      <c r="L442" s="1">
        <v>0</v>
      </c>
      <c r="M442" s="1">
        <v>0</v>
      </c>
      <c r="N442" s="4">
        <f>E442/12</f>
        <v>1.2083333333333333E-2</v>
      </c>
      <c r="O442" s="5">
        <f>N442*C442</f>
        <v>0.98744999999999994</v>
      </c>
      <c r="P442">
        <f>ROUNDUP((C442/O442),0)+1</f>
        <v>84</v>
      </c>
      <c r="Q442" s="6">
        <f>P442*C442</f>
        <v>6864.48</v>
      </c>
      <c r="R442" s="6">
        <f>P442*O442</f>
        <v>82.945799999999991</v>
      </c>
      <c r="S442" t="str">
        <f>IF(D442&gt;E442,"Bom",IF(D442=E442,"netro","Alerta"))</f>
        <v>Alerta</v>
      </c>
    </row>
    <row r="443" spans="1:19" x14ac:dyDescent="0.3">
      <c r="A443" t="s">
        <v>354</v>
      </c>
      <c r="B443" t="s">
        <v>23</v>
      </c>
      <c r="C443" s="5">
        <f>VLOOKUP(A443,Dim!A:B,2,0)</f>
        <v>0</v>
      </c>
      <c r="D443" s="1">
        <v>0</v>
      </c>
      <c r="E443" s="1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 s="1">
        <v>0</v>
      </c>
      <c r="M443" s="1">
        <v>0</v>
      </c>
      <c r="N443" s="4">
        <f>E443/12</f>
        <v>0</v>
      </c>
      <c r="O443" s="5">
        <f>N443*C443</f>
        <v>0</v>
      </c>
      <c r="P443" t="e">
        <f>ROUNDUP((C443/O443),0)+1</f>
        <v>#DIV/0!</v>
      </c>
      <c r="Q443" s="6" t="e">
        <f>P443*C443</f>
        <v>#DIV/0!</v>
      </c>
      <c r="R443" s="6" t="e">
        <f>P443*O443</f>
        <v>#DIV/0!</v>
      </c>
      <c r="S443" t="str">
        <f>IF(D443&gt;E443,"Bom",IF(D443=E443,"netro","Alerta"))</f>
        <v>netro</v>
      </c>
    </row>
    <row r="444" spans="1:19" x14ac:dyDescent="0.3">
      <c r="A444" t="s">
        <v>357</v>
      </c>
      <c r="B444" t="s">
        <v>81</v>
      </c>
      <c r="C444" s="5">
        <f>VLOOKUP(A444,Dim!A:B,2,0)</f>
        <v>0</v>
      </c>
      <c r="D444" s="1">
        <v>0</v>
      </c>
      <c r="E444" s="1">
        <v>0</v>
      </c>
      <c r="F444">
        <v>0</v>
      </c>
      <c r="G444">
        <v>0</v>
      </c>
      <c r="H444">
        <v>0</v>
      </c>
      <c r="I444">
        <v>8</v>
      </c>
      <c r="J444">
        <v>0</v>
      </c>
      <c r="K444">
        <v>161.02000000000001</v>
      </c>
      <c r="L444" s="1">
        <v>0</v>
      </c>
      <c r="M444" s="1">
        <v>0</v>
      </c>
      <c r="N444" s="4">
        <f>E444/12</f>
        <v>0</v>
      </c>
      <c r="O444" s="5">
        <f>N444*C444</f>
        <v>0</v>
      </c>
      <c r="P444" t="e">
        <f>ROUNDUP((C444/O444),0)+1</f>
        <v>#DIV/0!</v>
      </c>
      <c r="Q444" s="6" t="e">
        <f>P444*C444</f>
        <v>#DIV/0!</v>
      </c>
      <c r="R444" s="6" t="e">
        <f>P444*O444</f>
        <v>#DIV/0!</v>
      </c>
      <c r="S444" t="str">
        <f>IF(D444&gt;E444,"Bom",IF(D444=E444,"netro","Alerta"))</f>
        <v>netro</v>
      </c>
    </row>
    <row r="445" spans="1:19" x14ac:dyDescent="0.3">
      <c r="A445" t="s">
        <v>467</v>
      </c>
      <c r="B445" t="s">
        <v>14</v>
      </c>
      <c r="C445" s="5">
        <f>VLOOKUP(A445,Dim!A:B,2,0)</f>
        <v>69.92</v>
      </c>
      <c r="D445" s="1">
        <v>0.1123</v>
      </c>
      <c r="E445" s="1">
        <v>0.12759999999999999</v>
      </c>
      <c r="F445">
        <v>0.82</v>
      </c>
      <c r="G445" s="2">
        <v>281123000</v>
      </c>
      <c r="H445" s="2">
        <v>557233</v>
      </c>
      <c r="I445">
        <v>0</v>
      </c>
      <c r="J445">
        <v>0</v>
      </c>
      <c r="K445">
        <v>0</v>
      </c>
      <c r="L445" s="1">
        <v>0</v>
      </c>
      <c r="M445" s="1">
        <v>0</v>
      </c>
      <c r="N445" s="4">
        <f>E445/12</f>
        <v>1.0633333333333333E-2</v>
      </c>
      <c r="O445" s="5">
        <f>N445*C445</f>
        <v>0.74348266666666663</v>
      </c>
      <c r="P445">
        <f>ROUNDUP((C445/O445),0)+1</f>
        <v>96</v>
      </c>
      <c r="Q445" s="6">
        <f>P445*C445</f>
        <v>6712.32</v>
      </c>
      <c r="R445" s="6">
        <f>P445*O445</f>
        <v>71.374336</v>
      </c>
      <c r="S445" t="str">
        <f>IF(D445&gt;E445,"Bom",IF(D445=E445,"netro","Alerta"))</f>
        <v>Alerta</v>
      </c>
    </row>
    <row r="446" spans="1:19" x14ac:dyDescent="0.3">
      <c r="A446" t="s">
        <v>351</v>
      </c>
      <c r="B446" t="s">
        <v>142</v>
      </c>
      <c r="C446" s="5">
        <f>VLOOKUP(A446,Dim!A:B,2,0)</f>
        <v>0</v>
      </c>
      <c r="D446" s="1">
        <v>6.08E-2</v>
      </c>
      <c r="E446" s="1">
        <v>0</v>
      </c>
      <c r="F446">
        <v>1.0900000000000001</v>
      </c>
      <c r="G446" s="2">
        <v>182227000</v>
      </c>
      <c r="H446">
        <v>0</v>
      </c>
      <c r="I446">
        <v>0</v>
      </c>
      <c r="J446">
        <v>0</v>
      </c>
      <c r="K446">
        <v>0</v>
      </c>
      <c r="L446" s="1">
        <v>0</v>
      </c>
      <c r="M446" s="1">
        <v>0</v>
      </c>
      <c r="N446" s="4">
        <f>E446/12</f>
        <v>0</v>
      </c>
      <c r="O446" s="5">
        <f>N446*C446</f>
        <v>0</v>
      </c>
      <c r="P446" t="e">
        <f>ROUNDUP((C446/O446),0)+1</f>
        <v>#DIV/0!</v>
      </c>
      <c r="Q446" s="6" t="e">
        <f>P446*C446</f>
        <v>#DIV/0!</v>
      </c>
      <c r="R446" s="6" t="e">
        <f>P446*O446</f>
        <v>#DIV/0!</v>
      </c>
      <c r="S446" t="str">
        <f>IF(D446&gt;E446,"Bom",IF(D446=E446,"netro","Alerta"))</f>
        <v>Bom</v>
      </c>
    </row>
    <row r="447" spans="1:19" x14ac:dyDescent="0.3">
      <c r="A447" t="s">
        <v>362</v>
      </c>
      <c r="B447" t="s">
        <v>47</v>
      </c>
      <c r="C447" s="5">
        <f>VLOOKUP(A447,Dim!A:B,2,0)</f>
        <v>0</v>
      </c>
      <c r="D447" s="1">
        <v>8.8999999999999999E-3</v>
      </c>
      <c r="E447" s="1">
        <v>0</v>
      </c>
      <c r="F447">
        <v>2.1800000000000002</v>
      </c>
      <c r="G447" s="2">
        <v>264257000</v>
      </c>
      <c r="H447">
        <v>0</v>
      </c>
      <c r="I447">
        <v>2</v>
      </c>
      <c r="J447" s="3">
        <v>1327.37</v>
      </c>
      <c r="K447">
        <v>108.69</v>
      </c>
      <c r="L447" s="1">
        <v>8.1900000000000001E-2</v>
      </c>
      <c r="M447" s="1">
        <v>0</v>
      </c>
      <c r="N447" s="4">
        <f>E447/12</f>
        <v>0</v>
      </c>
      <c r="O447" s="5">
        <f>N447*C447</f>
        <v>0</v>
      </c>
      <c r="P447" t="e">
        <f>ROUNDUP((C447/O447),0)+1</f>
        <v>#DIV/0!</v>
      </c>
      <c r="Q447" s="6" t="e">
        <f>P447*C447</f>
        <v>#DIV/0!</v>
      </c>
      <c r="R447" s="6" t="e">
        <f>P447*O447</f>
        <v>#DIV/0!</v>
      </c>
      <c r="S447" t="str">
        <f>IF(D447&gt;E447,"Bom",IF(D447=E447,"netro","Alerta"))</f>
        <v>Bom</v>
      </c>
    </row>
    <row r="448" spans="1:19" x14ac:dyDescent="0.3">
      <c r="A448" t="s">
        <v>367</v>
      </c>
      <c r="B448" t="s">
        <v>47</v>
      </c>
      <c r="C448" s="5">
        <f>VLOOKUP(A448,Dim!A:B,2,0)</f>
        <v>0</v>
      </c>
      <c r="D448" s="1">
        <v>0.1454</v>
      </c>
      <c r="E448" s="1">
        <v>0</v>
      </c>
      <c r="F448">
        <v>0.62</v>
      </c>
      <c r="G448" s="2">
        <v>50032500</v>
      </c>
      <c r="H448">
        <v>0</v>
      </c>
      <c r="I448">
        <v>1</v>
      </c>
      <c r="J448">
        <v>696.98</v>
      </c>
      <c r="K448">
        <v>130.27000000000001</v>
      </c>
      <c r="L448" s="1">
        <v>0.18690000000000001</v>
      </c>
      <c r="M448" s="1">
        <v>0</v>
      </c>
      <c r="N448" s="4">
        <f>E448/12</f>
        <v>0</v>
      </c>
      <c r="O448" s="5">
        <f>N448*C448</f>
        <v>0</v>
      </c>
      <c r="P448" t="e">
        <f>ROUNDUP((C448/O448),0)+1</f>
        <v>#DIV/0!</v>
      </c>
      <c r="Q448" s="6" t="e">
        <f>P448*C448</f>
        <v>#DIV/0!</v>
      </c>
      <c r="R448" s="6" t="e">
        <f>P448*O448</f>
        <v>#DIV/0!</v>
      </c>
      <c r="S448" t="str">
        <f>IF(D448&gt;E448,"Bom",IF(D448=E448,"netro","Alerta"))</f>
        <v>Bom</v>
      </c>
    </row>
    <row r="449" spans="1:19" x14ac:dyDescent="0.3">
      <c r="A449" t="s">
        <v>471</v>
      </c>
      <c r="B449" t="s">
        <v>14</v>
      </c>
      <c r="C449" s="5">
        <f>VLOOKUP(A449,Dim!A:B,2,0)</f>
        <v>120</v>
      </c>
      <c r="D449" s="1">
        <v>-1.37E-2</v>
      </c>
      <c r="E449" s="1">
        <v>3.78E-2</v>
      </c>
      <c r="F449">
        <v>1.17</v>
      </c>
      <c r="G449" s="2">
        <v>38709800</v>
      </c>
      <c r="H449" s="2">
        <v>4827</v>
      </c>
      <c r="I449">
        <v>0</v>
      </c>
      <c r="J449">
        <v>0</v>
      </c>
      <c r="K449">
        <v>0</v>
      </c>
      <c r="L449" s="1">
        <v>0</v>
      </c>
      <c r="M449" s="1">
        <v>0</v>
      </c>
      <c r="N449" s="4">
        <f>E449/12</f>
        <v>3.15E-3</v>
      </c>
      <c r="O449" s="5">
        <f>N449*C449</f>
        <v>0.378</v>
      </c>
      <c r="P449">
        <f>ROUNDUP((C449/O449),0)+1</f>
        <v>319</v>
      </c>
      <c r="Q449" s="6">
        <f>P449*C449</f>
        <v>38280</v>
      </c>
      <c r="R449" s="6">
        <f>P449*O449</f>
        <v>120.58200000000001</v>
      </c>
      <c r="S449" t="str">
        <f>IF(D449&gt;E449,"Bom",IF(D449=E449,"netro","Alerta"))</f>
        <v>Alerta</v>
      </c>
    </row>
    <row r="450" spans="1:19" x14ac:dyDescent="0.3">
      <c r="A450" t="s">
        <v>472</v>
      </c>
      <c r="B450" t="s">
        <v>28</v>
      </c>
      <c r="C450" s="5">
        <f>VLOOKUP(A450,Dim!A:B,2,0)</f>
        <v>1051.3499999999999</v>
      </c>
      <c r="D450" s="1">
        <v>-2.24E-2</v>
      </c>
      <c r="E450" s="1">
        <v>0</v>
      </c>
      <c r="F450">
        <v>1.1299999999999999</v>
      </c>
      <c r="G450" s="2">
        <v>68899200</v>
      </c>
      <c r="H450">
        <v>0</v>
      </c>
      <c r="I450">
        <v>1</v>
      </c>
      <c r="J450" s="3">
        <v>7882.83</v>
      </c>
      <c r="K450">
        <v>0</v>
      </c>
      <c r="L450" s="1">
        <v>0</v>
      </c>
      <c r="M450" s="1">
        <v>0</v>
      </c>
      <c r="N450" s="4">
        <f>E450/12</f>
        <v>0</v>
      </c>
      <c r="O450" s="5">
        <f>N450*C450</f>
        <v>0</v>
      </c>
      <c r="P450" t="e">
        <f>ROUNDUP((C450/O450),0)+1</f>
        <v>#DIV/0!</v>
      </c>
      <c r="Q450" s="6" t="e">
        <f>P450*C450</f>
        <v>#DIV/0!</v>
      </c>
      <c r="R450" s="6" t="e">
        <f>P450*O450</f>
        <v>#DIV/0!</v>
      </c>
      <c r="S450" t="str">
        <f>IF(D450&gt;E450,"Bom",IF(D450=E450,"netro","Alerta"))</f>
        <v>Alerta</v>
      </c>
    </row>
    <row r="451" spans="1:19" x14ac:dyDescent="0.3">
      <c r="A451" t="s">
        <v>473</v>
      </c>
      <c r="B451" t="s">
        <v>37</v>
      </c>
      <c r="C451" s="5">
        <f>VLOOKUP(A451,Dim!A:B,2,0)</f>
        <v>1266.67</v>
      </c>
      <c r="D451" s="1">
        <v>0.13969999999999999</v>
      </c>
      <c r="E451" s="1">
        <v>0.15310000000000001</v>
      </c>
      <c r="F451">
        <v>0.96</v>
      </c>
      <c r="G451" s="2">
        <v>115774000</v>
      </c>
      <c r="H451">
        <v>0</v>
      </c>
      <c r="I451">
        <v>0</v>
      </c>
      <c r="J451">
        <v>0</v>
      </c>
      <c r="K451">
        <v>0</v>
      </c>
      <c r="L451" s="1">
        <v>0</v>
      </c>
      <c r="M451" s="1">
        <v>0</v>
      </c>
      <c r="N451" s="4">
        <f>E451/12</f>
        <v>1.2758333333333335E-2</v>
      </c>
      <c r="O451" s="5">
        <f>N451*C451</f>
        <v>16.160598083333337</v>
      </c>
      <c r="P451">
        <f>ROUNDUP((C451/O451),0)+1</f>
        <v>80</v>
      </c>
      <c r="Q451" s="6">
        <f>P451*C451</f>
        <v>101333.6</v>
      </c>
      <c r="R451" s="6">
        <f>P451*O451</f>
        <v>1292.847846666667</v>
      </c>
      <c r="S451" t="str">
        <f>IF(D451&gt;E451,"Bom",IF(D451=E451,"netro","Alerta"))</f>
        <v>Alerta</v>
      </c>
    </row>
    <row r="452" spans="1:19" x14ac:dyDescent="0.3">
      <c r="A452" t="s">
        <v>474</v>
      </c>
      <c r="B452" t="s">
        <v>19</v>
      </c>
      <c r="C452" s="5">
        <f>VLOOKUP(A452,Dim!A:B,2,0)</f>
        <v>144</v>
      </c>
      <c r="D452" s="1">
        <v>-1.4E-3</v>
      </c>
      <c r="E452" s="1">
        <v>0</v>
      </c>
      <c r="F452">
        <v>1.07</v>
      </c>
      <c r="G452" s="2">
        <v>261122000</v>
      </c>
      <c r="H452">
        <v>0</v>
      </c>
      <c r="I452">
        <v>0</v>
      </c>
      <c r="J452">
        <v>0</v>
      </c>
      <c r="K452">
        <v>0</v>
      </c>
      <c r="L452" s="1">
        <v>0</v>
      </c>
      <c r="M452" s="1">
        <v>0</v>
      </c>
      <c r="N452" s="4">
        <f>E452/12</f>
        <v>0</v>
      </c>
      <c r="O452" s="5">
        <f>N452*C452</f>
        <v>0</v>
      </c>
      <c r="P452" t="e">
        <f>ROUNDUP((C452/O452),0)+1</f>
        <v>#DIV/0!</v>
      </c>
      <c r="Q452" s="6" t="e">
        <f>P452*C452</f>
        <v>#DIV/0!</v>
      </c>
      <c r="R452" s="6" t="e">
        <f>P452*O452</f>
        <v>#DIV/0!</v>
      </c>
      <c r="S452" t="str">
        <f>IF(D452&gt;E452,"Bom",IF(D452=E452,"netro","Alerta"))</f>
        <v>Alerta</v>
      </c>
    </row>
    <row r="453" spans="1:19" x14ac:dyDescent="0.3">
      <c r="A453" t="s">
        <v>475</v>
      </c>
      <c r="B453" t="s">
        <v>14</v>
      </c>
      <c r="C453" s="5">
        <f>VLOOKUP(A453,Dim!A:B,2,0)</f>
        <v>35.29</v>
      </c>
      <c r="D453" s="1">
        <v>0.2422</v>
      </c>
      <c r="E453" s="1">
        <v>0.14199999999999999</v>
      </c>
      <c r="F453">
        <v>0.6</v>
      </c>
      <c r="G453" s="2">
        <v>63451400</v>
      </c>
      <c r="H453" s="2">
        <v>61388</v>
      </c>
      <c r="I453">
        <v>1</v>
      </c>
      <c r="J453" s="3">
        <v>4403.2</v>
      </c>
      <c r="K453" s="3">
        <v>1156.1099999999999</v>
      </c>
      <c r="L453" s="1">
        <v>0.2626</v>
      </c>
      <c r="M453" s="1">
        <v>0</v>
      </c>
      <c r="N453" s="4">
        <f>E453/12</f>
        <v>1.1833333333333333E-2</v>
      </c>
      <c r="O453" s="5">
        <f>N453*C453</f>
        <v>0.41759833333333329</v>
      </c>
      <c r="P453">
        <f>ROUNDUP((C453/O453),0)+1</f>
        <v>86</v>
      </c>
      <c r="Q453" s="6">
        <f>P453*C453</f>
        <v>3034.94</v>
      </c>
      <c r="R453" s="6">
        <f>P453*O453</f>
        <v>35.913456666666661</v>
      </c>
      <c r="S453" t="str">
        <f>IF(D453&gt;E453,"Bom",IF(D453=E453,"netro","Alerta"))</f>
        <v>Bom</v>
      </c>
    </row>
    <row r="454" spans="1:19" x14ac:dyDescent="0.3">
      <c r="A454" t="s">
        <v>382</v>
      </c>
      <c r="B454" t="s">
        <v>16</v>
      </c>
      <c r="C454" s="5">
        <f>VLOOKUP(A454,Dim!A:B,2,0)</f>
        <v>0</v>
      </c>
      <c r="D454" s="1">
        <v>0.1188</v>
      </c>
      <c r="E454" s="1">
        <v>0</v>
      </c>
      <c r="F454">
        <v>0.82</v>
      </c>
      <c r="G454" s="2">
        <v>107954000</v>
      </c>
      <c r="H454">
        <v>0</v>
      </c>
      <c r="I454">
        <v>2</v>
      </c>
      <c r="J454" s="3">
        <v>19149.099999999999</v>
      </c>
      <c r="K454" s="3">
        <v>2369.56</v>
      </c>
      <c r="L454" s="1">
        <v>0.1237</v>
      </c>
      <c r="M454" s="1">
        <v>9.7000000000000003E-2</v>
      </c>
      <c r="N454" s="4">
        <f>E454/12</f>
        <v>0</v>
      </c>
      <c r="O454" s="5">
        <f>N454*C454</f>
        <v>0</v>
      </c>
      <c r="P454" t="e">
        <f>ROUNDUP((C454/O454),0)+1</f>
        <v>#DIV/0!</v>
      </c>
      <c r="Q454" s="6" t="e">
        <f>P454*C454</f>
        <v>#DIV/0!</v>
      </c>
      <c r="R454" s="6" t="e">
        <f>P454*O454</f>
        <v>#DIV/0!</v>
      </c>
      <c r="S454" t="str">
        <f>IF(D454&gt;E454,"Bom",IF(D454=E454,"netro","Alerta"))</f>
        <v>Bom</v>
      </c>
    </row>
    <row r="455" spans="1:19" x14ac:dyDescent="0.3">
      <c r="A455" t="s">
        <v>384</v>
      </c>
      <c r="B455" t="s">
        <v>14</v>
      </c>
      <c r="C455" s="5">
        <f>VLOOKUP(A455,Dim!A:B,2,0)</f>
        <v>0</v>
      </c>
      <c r="D455" s="1">
        <v>0.13189999999999999</v>
      </c>
      <c r="E455" s="1">
        <v>0.12939999999999999</v>
      </c>
      <c r="F455">
        <v>0.68</v>
      </c>
      <c r="G455" s="2">
        <v>206640000</v>
      </c>
      <c r="H455" s="2">
        <v>149034</v>
      </c>
      <c r="I455">
        <v>12</v>
      </c>
      <c r="J455" s="3">
        <v>1432.53</v>
      </c>
      <c r="K455">
        <v>217.65</v>
      </c>
      <c r="L455" s="1">
        <v>0.15190000000000001</v>
      </c>
      <c r="M455" s="1">
        <v>0</v>
      </c>
      <c r="N455" s="4">
        <f>E455/12</f>
        <v>1.0783333333333332E-2</v>
      </c>
      <c r="O455" s="5">
        <f>N455*C455</f>
        <v>0</v>
      </c>
      <c r="P455" t="e">
        <f>ROUNDUP((C455/O455),0)+1</f>
        <v>#DIV/0!</v>
      </c>
      <c r="Q455" s="6" t="e">
        <f>P455*C455</f>
        <v>#DIV/0!</v>
      </c>
      <c r="R455" s="6" t="e">
        <f>P455*O455</f>
        <v>#DIV/0!</v>
      </c>
      <c r="S455" t="str">
        <f>IF(D455&gt;E455,"Bom",IF(D455=E455,"netro","Alerta"))</f>
        <v>Bom</v>
      </c>
    </row>
    <row r="456" spans="1:19" x14ac:dyDescent="0.3">
      <c r="A456" t="s">
        <v>478</v>
      </c>
      <c r="B456" t="s">
        <v>16</v>
      </c>
      <c r="C456" s="5">
        <f>VLOOKUP(A456,Dim!A:B,2,0)</f>
        <v>141.96</v>
      </c>
      <c r="D456" s="1">
        <v>7.22E-2</v>
      </c>
      <c r="E456" s="1">
        <v>7.0400000000000004E-2</v>
      </c>
      <c r="F456">
        <v>1</v>
      </c>
      <c r="G456" s="2">
        <v>229061000</v>
      </c>
      <c r="H456">
        <v>3</v>
      </c>
      <c r="I456">
        <v>2</v>
      </c>
      <c r="J456" s="3">
        <v>4339.1400000000003</v>
      </c>
      <c r="K456">
        <v>327.01</v>
      </c>
      <c r="L456" s="1">
        <v>7.5399999999999995E-2</v>
      </c>
      <c r="M456" s="1">
        <v>5.11E-2</v>
      </c>
      <c r="N456" s="4">
        <f>E456/12</f>
        <v>5.8666666666666667E-3</v>
      </c>
      <c r="O456" s="5">
        <f>N456*C456</f>
        <v>0.83283200000000002</v>
      </c>
      <c r="P456">
        <f>ROUNDUP((C456/O456),0)+1</f>
        <v>172</v>
      </c>
      <c r="Q456" s="6">
        <f>P456*C456</f>
        <v>24417.120000000003</v>
      </c>
      <c r="R456" s="6">
        <f>P456*O456</f>
        <v>143.24710400000001</v>
      </c>
      <c r="S456" t="str">
        <f>IF(D456&gt;E456,"Bom",IF(D456=E456,"netro","Alerta"))</f>
        <v>Bom</v>
      </c>
    </row>
    <row r="457" spans="1:19" x14ac:dyDescent="0.3">
      <c r="A457" t="s">
        <v>385</v>
      </c>
      <c r="B457" t="s">
        <v>23</v>
      </c>
      <c r="C457" s="5">
        <f>VLOOKUP(A457,Dim!A:B,2,0)</f>
        <v>0</v>
      </c>
      <c r="D457" s="1">
        <v>0.24529999999999999</v>
      </c>
      <c r="E457" s="1">
        <v>0</v>
      </c>
      <c r="F457">
        <v>0.91</v>
      </c>
      <c r="G457" s="2">
        <v>67862400</v>
      </c>
      <c r="H457">
        <v>0</v>
      </c>
      <c r="I457">
        <v>0</v>
      </c>
      <c r="J457">
        <v>0</v>
      </c>
      <c r="K457">
        <v>0</v>
      </c>
      <c r="L457" s="1">
        <v>0</v>
      </c>
      <c r="M457" s="1">
        <v>0</v>
      </c>
      <c r="N457" s="4">
        <f>E457/12</f>
        <v>0</v>
      </c>
      <c r="O457" s="5">
        <f>N457*C457</f>
        <v>0</v>
      </c>
      <c r="P457" t="e">
        <f>ROUNDUP((C457/O457),0)+1</f>
        <v>#DIV/0!</v>
      </c>
      <c r="Q457" s="6" t="e">
        <f>P457*C457</f>
        <v>#DIV/0!</v>
      </c>
      <c r="R457" s="6" t="e">
        <f>P457*O457</f>
        <v>#DIV/0!</v>
      </c>
      <c r="S457" t="str">
        <f>IF(D457&gt;E457,"Bom",IF(D457=E457,"netro","Alerta"))</f>
        <v>Bom</v>
      </c>
    </row>
    <row r="458" spans="1:19" x14ac:dyDescent="0.3">
      <c r="A458" t="s">
        <v>386</v>
      </c>
      <c r="B458" t="s">
        <v>23</v>
      </c>
      <c r="C458" s="5">
        <f>VLOOKUP(A458,Dim!A:B,2,0)</f>
        <v>0</v>
      </c>
      <c r="D458" s="1">
        <v>7.6300000000000007E-2</v>
      </c>
      <c r="E458" s="1">
        <v>0</v>
      </c>
      <c r="F458">
        <v>1.0900000000000001</v>
      </c>
      <c r="G458" s="2">
        <v>14623500</v>
      </c>
      <c r="H458">
        <v>0</v>
      </c>
      <c r="I458">
        <v>0</v>
      </c>
      <c r="J458">
        <v>0</v>
      </c>
      <c r="K458">
        <v>0</v>
      </c>
      <c r="L458" s="1">
        <v>0</v>
      </c>
      <c r="M458" s="1">
        <v>0</v>
      </c>
      <c r="N458" s="4">
        <f>E458/12</f>
        <v>0</v>
      </c>
      <c r="O458" s="5">
        <f>N458*C458</f>
        <v>0</v>
      </c>
      <c r="P458" t="e">
        <f>ROUNDUP((C458/O458),0)+1</f>
        <v>#DIV/0!</v>
      </c>
      <c r="Q458" s="6" t="e">
        <f>P458*C458</f>
        <v>#DIV/0!</v>
      </c>
      <c r="R458" s="6" t="e">
        <f>P458*O458</f>
        <v>#DIV/0!</v>
      </c>
      <c r="S458" t="str">
        <f>IF(D458&gt;E458,"Bom",IF(D458=E458,"netro","Alerta"))</f>
        <v>Bom</v>
      </c>
    </row>
    <row r="459" spans="1:19" x14ac:dyDescent="0.3">
      <c r="A459" t="s">
        <v>481</v>
      </c>
      <c r="B459" t="s">
        <v>14</v>
      </c>
      <c r="C459" s="5">
        <f>VLOOKUP(A459,Dim!A:B,2,0)</f>
        <v>78.75</v>
      </c>
      <c r="D459" s="1">
        <v>9.3899999999999997E-2</v>
      </c>
      <c r="E459" s="1">
        <v>0.13100000000000001</v>
      </c>
      <c r="F459">
        <v>0.8</v>
      </c>
      <c r="G459" s="2">
        <v>332480000</v>
      </c>
      <c r="H459" s="2">
        <v>1160570</v>
      </c>
      <c r="I459">
        <v>4</v>
      </c>
      <c r="J459" s="3">
        <v>4947.3100000000004</v>
      </c>
      <c r="K459">
        <v>441.11</v>
      </c>
      <c r="L459" s="1">
        <v>8.9200000000000002E-2</v>
      </c>
      <c r="M459" s="1">
        <v>0.55789999999999995</v>
      </c>
      <c r="N459" s="4">
        <f>E459/12</f>
        <v>1.0916666666666667E-2</v>
      </c>
      <c r="O459" s="5">
        <f>N459*C459</f>
        <v>0.85968749999999994</v>
      </c>
      <c r="P459">
        <f>ROUNDUP((C459/O459),0)+1</f>
        <v>93</v>
      </c>
      <c r="Q459" s="6">
        <f>P459*C459</f>
        <v>7323.75</v>
      </c>
      <c r="R459" s="6">
        <f>P459*O459</f>
        <v>79.950937499999995</v>
      </c>
      <c r="S459" t="str">
        <f>IF(D459&gt;E459,"Bom",IF(D459=E459,"netro","Alerta"))</f>
        <v>Alerta</v>
      </c>
    </row>
    <row r="460" spans="1:19" x14ac:dyDescent="0.3">
      <c r="A460" t="s">
        <v>482</v>
      </c>
      <c r="B460" t="s">
        <v>19</v>
      </c>
      <c r="C460" s="5">
        <f>VLOOKUP(A460,Dim!A:B,2,0)</f>
        <v>85.36</v>
      </c>
      <c r="D460" s="1">
        <v>0.1176</v>
      </c>
      <c r="E460" s="1">
        <v>0.1434</v>
      </c>
      <c r="F460">
        <v>0.78</v>
      </c>
      <c r="G460" s="2">
        <v>2011760000</v>
      </c>
      <c r="H460" s="2">
        <v>4388630</v>
      </c>
      <c r="I460">
        <v>5</v>
      </c>
      <c r="J460">
        <v>118.19</v>
      </c>
      <c r="K460">
        <v>6.43</v>
      </c>
      <c r="L460" s="1">
        <v>5.4399999999999997E-2</v>
      </c>
      <c r="M460" s="1">
        <v>0</v>
      </c>
      <c r="N460" s="4">
        <f>E460/12</f>
        <v>1.1950000000000001E-2</v>
      </c>
      <c r="O460" s="5">
        <f>N460*C460</f>
        <v>1.020052</v>
      </c>
      <c r="P460">
        <f>ROUNDUP((C460/O460),0)+1</f>
        <v>85</v>
      </c>
      <c r="Q460" s="6">
        <f>P460*C460</f>
        <v>7255.6</v>
      </c>
      <c r="R460" s="6">
        <f>P460*O460</f>
        <v>86.704419999999999</v>
      </c>
      <c r="S460" t="str">
        <f>IF(D460&gt;E460,"Bom",IF(D460=E460,"netro","Alerta"))</f>
        <v>Alerta</v>
      </c>
    </row>
    <row r="461" spans="1:19" x14ac:dyDescent="0.3">
      <c r="A461" t="s">
        <v>387</v>
      </c>
      <c r="B461" t="s">
        <v>23</v>
      </c>
      <c r="C461" s="5">
        <f>VLOOKUP(A461,Dim!A:B,2,0)</f>
        <v>0</v>
      </c>
      <c r="D461" s="1">
        <v>9.5299999999999996E-2</v>
      </c>
      <c r="E461" s="1">
        <v>0</v>
      </c>
      <c r="F461">
        <v>0.87</v>
      </c>
      <c r="G461" s="2">
        <v>11706000</v>
      </c>
      <c r="H461">
        <v>0</v>
      </c>
      <c r="I461">
        <v>0</v>
      </c>
      <c r="J461">
        <v>0</v>
      </c>
      <c r="K461">
        <v>0</v>
      </c>
      <c r="L461" s="1">
        <v>0</v>
      </c>
      <c r="M461" s="1">
        <v>0</v>
      </c>
      <c r="N461" s="4">
        <f>E461/12</f>
        <v>0</v>
      </c>
      <c r="O461" s="5">
        <f>N461*C461</f>
        <v>0</v>
      </c>
      <c r="P461" t="e">
        <f>ROUNDUP((C461/O461),0)+1</f>
        <v>#DIV/0!</v>
      </c>
      <c r="Q461" s="6" t="e">
        <f>P461*C461</f>
        <v>#DIV/0!</v>
      </c>
      <c r="R461" s="6" t="e">
        <f>P461*O461</f>
        <v>#DIV/0!</v>
      </c>
      <c r="S461" t="str">
        <f>IF(D461&gt;E461,"Bom",IF(D461=E461,"netro","Alerta"))</f>
        <v>Bom</v>
      </c>
    </row>
    <row r="462" spans="1:19" x14ac:dyDescent="0.3">
      <c r="A462" t="s">
        <v>484</v>
      </c>
      <c r="B462" t="s">
        <v>106</v>
      </c>
      <c r="C462" s="5">
        <f>VLOOKUP(A462,Dim!A:B,2,0)</f>
        <v>249</v>
      </c>
      <c r="D462" s="1">
        <v>8.43E-2</v>
      </c>
      <c r="E462" s="1">
        <v>0.14680000000000001</v>
      </c>
      <c r="F462">
        <v>0.95</v>
      </c>
      <c r="G462" s="2">
        <v>289997000</v>
      </c>
      <c r="H462" s="2">
        <v>55301</v>
      </c>
      <c r="I462">
        <v>10</v>
      </c>
      <c r="J462" s="3">
        <v>7596.4</v>
      </c>
      <c r="K462">
        <v>751.17</v>
      </c>
      <c r="L462" s="1">
        <v>9.8900000000000002E-2</v>
      </c>
      <c r="M462" s="1">
        <v>0</v>
      </c>
      <c r="N462" s="4">
        <f>E462/12</f>
        <v>1.2233333333333334E-2</v>
      </c>
      <c r="O462" s="5">
        <f>N462*C462</f>
        <v>3.0461</v>
      </c>
      <c r="P462">
        <f>ROUNDUP((C462/O462),0)+1</f>
        <v>83</v>
      </c>
      <c r="Q462" s="6">
        <f>P462*C462</f>
        <v>20667</v>
      </c>
      <c r="R462" s="6">
        <f>P462*O462</f>
        <v>252.8263</v>
      </c>
      <c r="S462" t="str">
        <f>IF(D462&gt;E462,"Bom",IF(D462=E462,"netro","Alerta"))</f>
        <v>Alerta</v>
      </c>
    </row>
    <row r="463" spans="1:19" x14ac:dyDescent="0.3">
      <c r="A463" t="s">
        <v>485</v>
      </c>
      <c r="B463" t="s">
        <v>14</v>
      </c>
      <c r="C463" s="5">
        <f>VLOOKUP(A463,Dim!A:B,2,0)</f>
        <v>79.010000000000005</v>
      </c>
      <c r="D463" s="1">
        <v>0.13339999999999999</v>
      </c>
      <c r="E463" s="1">
        <v>0.1469</v>
      </c>
      <c r="F463">
        <v>0.84</v>
      </c>
      <c r="G463" s="2">
        <v>77348300</v>
      </c>
      <c r="H463" s="2">
        <v>241408</v>
      </c>
      <c r="I463">
        <v>0</v>
      </c>
      <c r="J463">
        <v>0</v>
      </c>
      <c r="K463">
        <v>0</v>
      </c>
      <c r="L463" s="1">
        <v>0</v>
      </c>
      <c r="M463" s="1">
        <v>0</v>
      </c>
      <c r="N463" s="4">
        <f>E463/12</f>
        <v>1.2241666666666666E-2</v>
      </c>
      <c r="O463" s="5">
        <f>N463*C463</f>
        <v>0.96721408333333336</v>
      </c>
      <c r="P463">
        <f>ROUNDUP((C463/O463),0)+1</f>
        <v>83</v>
      </c>
      <c r="Q463" s="6">
        <f>P463*C463</f>
        <v>6557.8300000000008</v>
      </c>
      <c r="R463" s="6">
        <f>P463*O463</f>
        <v>80.278768916666664</v>
      </c>
      <c r="S463" t="str">
        <f>IF(D463&gt;E463,"Bom",IF(D463=E463,"netro","Alerta"))</f>
        <v>Alerta</v>
      </c>
    </row>
    <row r="464" spans="1:19" x14ac:dyDescent="0.3">
      <c r="A464" t="s">
        <v>486</v>
      </c>
      <c r="B464" t="s">
        <v>14</v>
      </c>
      <c r="C464" s="5">
        <f>VLOOKUP(A464,Dim!A:B,2,0)</f>
        <v>67.510000000000005</v>
      </c>
      <c r="D464" s="1">
        <v>0.111</v>
      </c>
      <c r="E464" s="1">
        <v>0.1452</v>
      </c>
      <c r="F464">
        <v>0.63</v>
      </c>
      <c r="G464" s="2">
        <v>305701000</v>
      </c>
      <c r="H464" s="2">
        <v>792008</v>
      </c>
      <c r="I464">
        <v>2</v>
      </c>
      <c r="J464" s="3">
        <v>33676.800000000003</v>
      </c>
      <c r="K464" s="3">
        <v>2146.35</v>
      </c>
      <c r="L464" s="1">
        <v>6.3700000000000007E-2</v>
      </c>
      <c r="M464" s="1">
        <v>8.5999999999999993E-2</v>
      </c>
      <c r="N464" s="4">
        <f>E464/12</f>
        <v>1.21E-2</v>
      </c>
      <c r="O464" s="5">
        <f>N464*C464</f>
        <v>0.81687100000000001</v>
      </c>
      <c r="P464">
        <f>ROUNDUP((C464/O464),0)+1</f>
        <v>84</v>
      </c>
      <c r="Q464" s="6">
        <f>P464*C464</f>
        <v>5670.84</v>
      </c>
      <c r="R464" s="6">
        <f>P464*O464</f>
        <v>68.617164000000002</v>
      </c>
      <c r="S464" t="str">
        <f>IF(D464&gt;E464,"Bom",IF(D464=E464,"netro","Alerta"))</f>
        <v>Alerta</v>
      </c>
    </row>
    <row r="465" spans="1:19" x14ac:dyDescent="0.3">
      <c r="A465" t="s">
        <v>388</v>
      </c>
      <c r="B465" t="s">
        <v>23</v>
      </c>
      <c r="C465" s="5">
        <f>VLOOKUP(A465,Dim!A:B,2,0)</f>
        <v>0</v>
      </c>
      <c r="D465" s="1">
        <v>7.5499999999999998E-2</v>
      </c>
      <c r="E465" s="1">
        <v>0</v>
      </c>
      <c r="F465">
        <v>1.1000000000000001</v>
      </c>
      <c r="G465" s="2">
        <v>14778000</v>
      </c>
      <c r="H465">
        <v>0</v>
      </c>
      <c r="I465">
        <v>0</v>
      </c>
      <c r="J465">
        <v>0</v>
      </c>
      <c r="K465">
        <v>0</v>
      </c>
      <c r="L465" s="1">
        <v>0</v>
      </c>
      <c r="M465" s="1">
        <v>0</v>
      </c>
      <c r="N465" s="4">
        <f>E465/12</f>
        <v>0</v>
      </c>
      <c r="O465" s="5">
        <f>N465*C465</f>
        <v>0</v>
      </c>
      <c r="P465" t="e">
        <f>ROUNDUP((C465/O465),0)+1</f>
        <v>#DIV/0!</v>
      </c>
      <c r="Q465" s="6" t="e">
        <f>P465*C465</f>
        <v>#DIV/0!</v>
      </c>
      <c r="R465" s="6" t="e">
        <f>P465*O465</f>
        <v>#DIV/0!</v>
      </c>
      <c r="S465" t="str">
        <f>IF(D465&gt;E465,"Bom",IF(D465=E465,"netro","Alerta"))</f>
        <v>Bom</v>
      </c>
    </row>
    <row r="466" spans="1:19" x14ac:dyDescent="0.3">
      <c r="A466" t="s">
        <v>389</v>
      </c>
      <c r="B466" t="s">
        <v>23</v>
      </c>
      <c r="C466" s="5">
        <f>VLOOKUP(A466,Dim!A:B,2,0)</f>
        <v>0</v>
      </c>
      <c r="D466" s="1">
        <v>6.5100000000000005E-2</v>
      </c>
      <c r="E466" s="1">
        <v>0</v>
      </c>
      <c r="F466">
        <v>0.99</v>
      </c>
      <c r="G466" s="2">
        <v>125416000</v>
      </c>
      <c r="H466">
        <v>0</v>
      </c>
      <c r="I466">
        <v>0</v>
      </c>
      <c r="J466">
        <v>0</v>
      </c>
      <c r="K466">
        <v>0</v>
      </c>
      <c r="L466" s="1">
        <v>0</v>
      </c>
      <c r="M466" s="1">
        <v>0</v>
      </c>
      <c r="N466" s="4">
        <f>E466/12</f>
        <v>0</v>
      </c>
      <c r="O466" s="5">
        <f>N466*C466</f>
        <v>0</v>
      </c>
      <c r="P466" t="e">
        <f>ROUNDUP((C466/O466),0)+1</f>
        <v>#DIV/0!</v>
      </c>
      <c r="Q466" s="6" t="e">
        <f>P466*C466</f>
        <v>#DIV/0!</v>
      </c>
      <c r="R466" s="6" t="e">
        <f>P466*O466</f>
        <v>#DIV/0!</v>
      </c>
      <c r="S466" t="str">
        <f>IF(D466&gt;E466,"Bom",IF(D466=E466,"netro","Alerta"))</f>
        <v>Bom</v>
      </c>
    </row>
    <row r="467" spans="1:19" x14ac:dyDescent="0.3">
      <c r="A467" t="s">
        <v>489</v>
      </c>
      <c r="B467" t="s">
        <v>47</v>
      </c>
      <c r="C467" s="5">
        <f>VLOOKUP(A467,Dim!A:B,2,0)</f>
        <v>64.430000000000007</v>
      </c>
      <c r="D467" s="1">
        <v>7.5200000000000003E-2</v>
      </c>
      <c r="E467" s="1">
        <v>0.1106</v>
      </c>
      <c r="F467">
        <v>0.75</v>
      </c>
      <c r="G467" s="2">
        <v>498630000</v>
      </c>
      <c r="H467" s="2">
        <v>973735</v>
      </c>
      <c r="I467">
        <v>6</v>
      </c>
      <c r="J467" s="3">
        <v>1444.21</v>
      </c>
      <c r="K467">
        <v>160.88999999999999</v>
      </c>
      <c r="L467" s="1">
        <v>0.1114</v>
      </c>
      <c r="M467" s="1">
        <v>2.52E-2</v>
      </c>
      <c r="N467" s="4">
        <f>E467/12</f>
        <v>9.2166666666666664E-3</v>
      </c>
      <c r="O467" s="5">
        <f>N467*C467</f>
        <v>0.59382983333333339</v>
      </c>
      <c r="P467">
        <f>ROUNDUP((C467/O467),0)+1</f>
        <v>110</v>
      </c>
      <c r="Q467" s="6">
        <f>P467*C467</f>
        <v>7087.3000000000011</v>
      </c>
      <c r="R467" s="6">
        <f>P467*O467</f>
        <v>65.321281666666678</v>
      </c>
      <c r="S467" t="str">
        <f>IF(D467&gt;E467,"Bom",IF(D467=E467,"netro","Alerta"))</f>
        <v>Alerta</v>
      </c>
    </row>
    <row r="468" spans="1:19" x14ac:dyDescent="0.3">
      <c r="A468" t="s">
        <v>490</v>
      </c>
      <c r="B468" t="s">
        <v>28</v>
      </c>
      <c r="C468" s="5">
        <f>VLOOKUP(A468,Dim!A:B,2,0)</f>
        <v>95</v>
      </c>
      <c r="D468" s="1">
        <v>6.7000000000000004E-2</v>
      </c>
      <c r="E468" s="1">
        <v>0</v>
      </c>
      <c r="F468">
        <v>0.53</v>
      </c>
      <c r="G468" s="2">
        <v>373878000</v>
      </c>
      <c r="H468" s="2">
        <v>15954</v>
      </c>
      <c r="I468">
        <v>1</v>
      </c>
      <c r="J468" s="3">
        <v>6088.18</v>
      </c>
      <c r="K468">
        <v>621.64</v>
      </c>
      <c r="L468" s="1">
        <v>0.1021</v>
      </c>
      <c r="M468" s="1">
        <v>0.29299999999999998</v>
      </c>
      <c r="N468" s="4">
        <f>E468/12</f>
        <v>0</v>
      </c>
      <c r="O468" s="5">
        <f>N468*C468</f>
        <v>0</v>
      </c>
      <c r="P468" t="e">
        <f>ROUNDUP((C468/O468),0)+1</f>
        <v>#DIV/0!</v>
      </c>
      <c r="Q468" s="6" t="e">
        <f>P468*C468</f>
        <v>#DIV/0!</v>
      </c>
      <c r="R468" s="6" t="e">
        <f>P468*O468</f>
        <v>#DIV/0!</v>
      </c>
      <c r="S468" t="str">
        <f>IF(D468&gt;E468,"Bom",IF(D468=E468,"netro","Alerta"))</f>
        <v>Bom</v>
      </c>
    </row>
    <row r="469" spans="1:19" x14ac:dyDescent="0.3">
      <c r="A469" t="s">
        <v>491</v>
      </c>
      <c r="B469" t="s">
        <v>19</v>
      </c>
      <c r="C469" s="5">
        <f>VLOOKUP(A469,Dim!A:B,2,0)</f>
        <v>161.99</v>
      </c>
      <c r="D469" s="1">
        <v>5.2699999999999997E-2</v>
      </c>
      <c r="E469" s="1">
        <v>0.15390000000000001</v>
      </c>
      <c r="F469">
        <v>1.59</v>
      </c>
      <c r="G469" s="2">
        <v>606818000</v>
      </c>
      <c r="H469" s="2">
        <v>5035160</v>
      </c>
      <c r="I469">
        <v>13</v>
      </c>
      <c r="J469" s="3">
        <v>2144.04</v>
      </c>
      <c r="K469">
        <v>222.96</v>
      </c>
      <c r="L469" s="1">
        <v>0.104</v>
      </c>
      <c r="M469" s="1">
        <v>0</v>
      </c>
      <c r="N469" s="4">
        <f>E469/12</f>
        <v>1.2825000000000001E-2</v>
      </c>
      <c r="O469" s="5">
        <f>N469*C469</f>
        <v>2.0775217500000003</v>
      </c>
      <c r="P469">
        <f>ROUNDUP((C469/O469),0)+1</f>
        <v>79</v>
      </c>
      <c r="Q469" s="6">
        <f>P469*C469</f>
        <v>12797.210000000001</v>
      </c>
      <c r="R469" s="6">
        <f>P469*O469</f>
        <v>164.12421825000001</v>
      </c>
      <c r="S469" t="str">
        <f>IF(D469&gt;E469,"Bom",IF(D469=E469,"netro","Alerta"))</f>
        <v>Alerta</v>
      </c>
    </row>
    <row r="470" spans="1:19" x14ac:dyDescent="0.3">
      <c r="A470" t="s">
        <v>492</v>
      </c>
      <c r="B470" t="s">
        <v>19</v>
      </c>
      <c r="C470" s="5">
        <f>VLOOKUP(A470,Dim!A:B,2,0)</f>
        <v>100.85</v>
      </c>
      <c r="D470" s="1">
        <v>6.9099999999999995E-2</v>
      </c>
      <c r="E470" s="1">
        <v>0.1298</v>
      </c>
      <c r="F470">
        <v>0.99</v>
      </c>
      <c r="G470" s="2">
        <v>3276950000</v>
      </c>
      <c r="H470" s="2">
        <v>11805200</v>
      </c>
      <c r="I470">
        <v>52</v>
      </c>
      <c r="J470" s="3">
        <v>3343.73</v>
      </c>
      <c r="K470">
        <v>188.28</v>
      </c>
      <c r="L470" s="1">
        <v>5.6300000000000003E-2</v>
      </c>
      <c r="M470" s="1">
        <v>0</v>
      </c>
      <c r="N470" s="4">
        <f>E470/12</f>
        <v>1.0816666666666667E-2</v>
      </c>
      <c r="O470" s="5">
        <f>N470*C470</f>
        <v>1.0908608333333334</v>
      </c>
      <c r="P470">
        <f>ROUNDUP((C470/O470),0)+1</f>
        <v>94</v>
      </c>
      <c r="Q470" s="6">
        <f>P470*C470</f>
        <v>9479.9</v>
      </c>
      <c r="R470" s="6">
        <f>P470*O470</f>
        <v>102.54091833333334</v>
      </c>
      <c r="S470" t="str">
        <f>IF(D470&gt;E470,"Bom",IF(D470=E470,"netro","Alerta"))</f>
        <v>Alerta</v>
      </c>
    </row>
    <row r="471" spans="1:19" x14ac:dyDescent="0.3">
      <c r="A471" t="s">
        <v>390</v>
      </c>
      <c r="B471" t="s">
        <v>28</v>
      </c>
      <c r="C471" s="5">
        <f>VLOOKUP(A471,Dim!A:B,2,0)</f>
        <v>0</v>
      </c>
      <c r="D471" s="1">
        <v>0.12330000000000001</v>
      </c>
      <c r="E471" s="1">
        <v>8.3900000000000002E-2</v>
      </c>
      <c r="F471">
        <v>0.49</v>
      </c>
      <c r="G471" s="2">
        <v>166276000</v>
      </c>
      <c r="H471" s="2">
        <v>144616</v>
      </c>
      <c r="I471">
        <v>4</v>
      </c>
      <c r="J471" s="3">
        <v>3812.31</v>
      </c>
      <c r="K471">
        <v>614.84</v>
      </c>
      <c r="L471" s="1">
        <v>0.1613</v>
      </c>
      <c r="M471" s="1">
        <v>0</v>
      </c>
      <c r="N471" s="4">
        <f>E471/12</f>
        <v>6.9916666666666669E-3</v>
      </c>
      <c r="O471" s="5">
        <f>N471*C471</f>
        <v>0</v>
      </c>
      <c r="P471" t="e">
        <f>ROUNDUP((C471/O471),0)+1</f>
        <v>#DIV/0!</v>
      </c>
      <c r="Q471" s="6" t="e">
        <f>P471*C471</f>
        <v>#DIV/0!</v>
      </c>
      <c r="R471" s="6" t="e">
        <f>P471*O471</f>
        <v>#DIV/0!</v>
      </c>
      <c r="S471" t="str">
        <f>IF(D471&gt;E471,"Bom",IF(D471=E471,"netro","Alerta"))</f>
        <v>Bom</v>
      </c>
    </row>
    <row r="472" spans="1:19" x14ac:dyDescent="0.3">
      <c r="A472" t="s">
        <v>392</v>
      </c>
      <c r="B472" t="s">
        <v>14</v>
      </c>
      <c r="C472" s="5">
        <f>VLOOKUP(A472,Dim!A:B,2,0)</f>
        <v>0</v>
      </c>
      <c r="D472" s="1">
        <v>0.15890000000000001</v>
      </c>
      <c r="E472" s="1">
        <v>0.1143</v>
      </c>
      <c r="F472">
        <v>0</v>
      </c>
      <c r="G472" s="2">
        <v>221443000</v>
      </c>
      <c r="H472">
        <v>0</v>
      </c>
      <c r="I472">
        <v>0</v>
      </c>
      <c r="J472">
        <v>0</v>
      </c>
      <c r="K472">
        <v>0</v>
      </c>
      <c r="L472" s="1">
        <v>0</v>
      </c>
      <c r="M472" s="1">
        <v>0</v>
      </c>
      <c r="N472" s="4">
        <f>E472/12</f>
        <v>9.5250000000000005E-3</v>
      </c>
      <c r="O472" s="5">
        <f>N472*C472</f>
        <v>0</v>
      </c>
      <c r="P472" t="e">
        <f>ROUNDUP((C472/O472),0)+1</f>
        <v>#DIV/0!</v>
      </c>
      <c r="Q472" s="6" t="e">
        <f>P472*C472</f>
        <v>#DIV/0!</v>
      </c>
      <c r="R472" s="6" t="e">
        <f>P472*O472</f>
        <v>#DIV/0!</v>
      </c>
      <c r="S472" t="str">
        <f>IF(D472&gt;E472,"Bom",IF(D472=E472,"netro","Alerta"))</f>
        <v>Bom</v>
      </c>
    </row>
    <row r="473" spans="1:19" x14ac:dyDescent="0.3">
      <c r="A473" t="s">
        <v>495</v>
      </c>
      <c r="B473" t="s">
        <v>28</v>
      </c>
      <c r="C473" s="5">
        <f>VLOOKUP(A473,Dim!A:B,2,0)</f>
        <v>97</v>
      </c>
      <c r="D473" s="1">
        <v>0.1119</v>
      </c>
      <c r="E473" s="1">
        <v>0.13159999999999999</v>
      </c>
      <c r="F473">
        <v>1</v>
      </c>
      <c r="G473" s="2">
        <v>144094000</v>
      </c>
      <c r="H473">
        <v>0</v>
      </c>
      <c r="I473">
        <v>1</v>
      </c>
      <c r="J473" s="3">
        <v>2766.46</v>
      </c>
      <c r="K473">
        <v>253.61</v>
      </c>
      <c r="L473" s="1">
        <v>9.1700000000000004E-2</v>
      </c>
      <c r="M473" s="1">
        <v>0</v>
      </c>
      <c r="N473" s="4">
        <f>E473/12</f>
        <v>1.0966666666666666E-2</v>
      </c>
      <c r="O473" s="5">
        <f>N473*C473</f>
        <v>1.0637666666666665</v>
      </c>
      <c r="P473">
        <f>ROUNDUP((C473/O473),0)+1</f>
        <v>93</v>
      </c>
      <c r="Q473" s="6">
        <f>P473*C473</f>
        <v>9021</v>
      </c>
      <c r="R473" s="6">
        <f>P473*O473</f>
        <v>98.930299999999988</v>
      </c>
      <c r="S473" t="str">
        <f>IF(D473&gt;E473,"Bom",IF(D473=E473,"netro","Alerta"))</f>
        <v>Alerta</v>
      </c>
    </row>
    <row r="474" spans="1:19" x14ac:dyDescent="0.3">
      <c r="A474" t="s">
        <v>496</v>
      </c>
      <c r="B474" t="s">
        <v>14</v>
      </c>
      <c r="C474" s="5">
        <f>VLOOKUP(A474,Dim!A:B,2,0)</f>
        <v>82.72</v>
      </c>
      <c r="D474" s="1">
        <v>3.9600000000000003E-2</v>
      </c>
      <c r="E474" s="1">
        <v>0</v>
      </c>
      <c r="F474">
        <v>1.04</v>
      </c>
      <c r="G474" s="2">
        <v>89898400</v>
      </c>
      <c r="H474">
        <v>0</v>
      </c>
      <c r="I474">
        <v>1</v>
      </c>
      <c r="J474" s="3">
        <v>7217.74</v>
      </c>
      <c r="K474">
        <v>0</v>
      </c>
      <c r="L474" s="1">
        <v>0</v>
      </c>
      <c r="M474" s="1">
        <v>1</v>
      </c>
      <c r="N474" s="4">
        <f>E474/12</f>
        <v>0</v>
      </c>
      <c r="O474" s="5">
        <f>N474*C474</f>
        <v>0</v>
      </c>
      <c r="P474" t="e">
        <f>ROUNDUP((C474/O474),0)+1</f>
        <v>#DIV/0!</v>
      </c>
      <c r="Q474" s="6" t="e">
        <f>P474*C474</f>
        <v>#DIV/0!</v>
      </c>
      <c r="R474" s="6" t="e">
        <f>P474*O474</f>
        <v>#DIV/0!</v>
      </c>
      <c r="S474" t="str">
        <f>IF(D474&gt;E474,"Bom",IF(D474=E474,"netro","Alerta"))</f>
        <v>Bom</v>
      </c>
    </row>
    <row r="475" spans="1:19" x14ac:dyDescent="0.3">
      <c r="A475" t="s">
        <v>497</v>
      </c>
      <c r="B475" t="s">
        <v>28</v>
      </c>
      <c r="C475" s="5">
        <f>VLOOKUP(A475,Dim!A:B,2,0)</f>
        <v>93.58</v>
      </c>
      <c r="D475" s="1">
        <v>0.10150000000000001</v>
      </c>
      <c r="E475" s="1">
        <v>0.1295</v>
      </c>
      <c r="F475">
        <v>0.9</v>
      </c>
      <c r="G475" s="2">
        <v>1489760000</v>
      </c>
      <c r="H475" s="2">
        <v>889806</v>
      </c>
      <c r="I475">
        <v>59</v>
      </c>
      <c r="J475" s="3">
        <v>3581.32</v>
      </c>
      <c r="K475">
        <v>500.19</v>
      </c>
      <c r="L475" s="1">
        <v>0.13969999999999999</v>
      </c>
      <c r="M475" s="1">
        <v>2.81E-2</v>
      </c>
      <c r="N475" s="4">
        <f>E475/12</f>
        <v>1.0791666666666666E-2</v>
      </c>
      <c r="O475" s="5">
        <f>N475*C475</f>
        <v>1.0098841666666667</v>
      </c>
      <c r="P475">
        <f>ROUNDUP((C475/O475),0)+1</f>
        <v>94</v>
      </c>
      <c r="Q475" s="6">
        <f>P475*C475</f>
        <v>8796.52</v>
      </c>
      <c r="R475" s="6">
        <f>P475*O475</f>
        <v>94.929111666666671</v>
      </c>
      <c r="S475" t="str">
        <f>IF(D475&gt;E475,"Bom",IF(D475=E475,"netro","Alerta"))</f>
        <v>Alerta</v>
      </c>
    </row>
    <row r="476" spans="1:19" x14ac:dyDescent="0.3">
      <c r="A476" t="s">
        <v>394</v>
      </c>
      <c r="B476" t="s">
        <v>16</v>
      </c>
      <c r="C476" s="5">
        <f>VLOOKUP(A476,Dim!A:B,2,0)</f>
        <v>0</v>
      </c>
      <c r="D476" s="1">
        <v>3.3000000000000002E-2</v>
      </c>
      <c r="E476" s="1">
        <v>0</v>
      </c>
      <c r="F476">
        <v>0.31</v>
      </c>
      <c r="G476" s="2">
        <v>30669100</v>
      </c>
      <c r="H476">
        <v>0</v>
      </c>
      <c r="I476">
        <v>1</v>
      </c>
      <c r="J476" s="3">
        <v>1051.57</v>
      </c>
      <c r="K476">
        <v>52.68</v>
      </c>
      <c r="L476" s="1">
        <v>5.0099999999999999E-2</v>
      </c>
      <c r="M476" s="1">
        <v>0.11940000000000001</v>
      </c>
      <c r="N476" s="4">
        <f>E476/12</f>
        <v>0</v>
      </c>
      <c r="O476" s="5">
        <f>N476*C476</f>
        <v>0</v>
      </c>
      <c r="P476" t="e">
        <f>ROUNDUP((C476/O476),0)+1</f>
        <v>#DIV/0!</v>
      </c>
      <c r="Q476" s="6" t="e">
        <f>P476*C476</f>
        <v>#DIV/0!</v>
      </c>
      <c r="R476" s="6" t="e">
        <f>P476*O476</f>
        <v>#DIV/0!</v>
      </c>
      <c r="S476" t="str">
        <f>IF(D476&gt;E476,"Bom",IF(D476=E476,"netro","Alerta"))</f>
        <v>Bom</v>
      </c>
    </row>
    <row r="477" spans="1:19" x14ac:dyDescent="0.3">
      <c r="A477" t="s">
        <v>499</v>
      </c>
      <c r="B477" t="s">
        <v>19</v>
      </c>
      <c r="C477" s="5">
        <f>VLOOKUP(A477,Dim!A:B,2,0)</f>
        <v>72.989999999999995</v>
      </c>
      <c r="D477" s="1">
        <v>0.2853</v>
      </c>
      <c r="E477" s="1">
        <v>0.20469999999999999</v>
      </c>
      <c r="F477">
        <v>0.76</v>
      </c>
      <c r="G477" s="2">
        <v>8059340</v>
      </c>
      <c r="H477" s="2">
        <v>6025</v>
      </c>
      <c r="I477">
        <v>0</v>
      </c>
      <c r="J477">
        <v>0</v>
      </c>
      <c r="K477">
        <v>0</v>
      </c>
      <c r="L477" s="1">
        <v>0</v>
      </c>
      <c r="M477" s="1">
        <v>0</v>
      </c>
      <c r="N477" s="4">
        <f>E477/12</f>
        <v>1.7058333333333332E-2</v>
      </c>
      <c r="O477" s="5">
        <f>N477*C477</f>
        <v>1.2450877499999997</v>
      </c>
      <c r="P477">
        <f>ROUNDUP((C477/O477),0)+1</f>
        <v>60</v>
      </c>
      <c r="Q477" s="6">
        <f>P477*C477</f>
        <v>4379.3999999999996</v>
      </c>
      <c r="R477" s="6">
        <f>P477*O477</f>
        <v>74.705264999999983</v>
      </c>
      <c r="S477" t="str">
        <f>IF(D477&gt;E477,"Bom",IF(D477=E477,"netro","Alerta"))</f>
        <v>Bom</v>
      </c>
    </row>
    <row r="478" spans="1:19" x14ac:dyDescent="0.3">
      <c r="A478" t="s">
        <v>500</v>
      </c>
      <c r="B478" t="s">
        <v>14</v>
      </c>
      <c r="C478" s="5">
        <f>VLOOKUP(A478,Dim!A:B,2,0)</f>
        <v>34.299999999999997</v>
      </c>
      <c r="D478" s="1">
        <v>0.16589999999999999</v>
      </c>
      <c r="E478" s="1">
        <v>0.22570000000000001</v>
      </c>
      <c r="F478">
        <v>0.34</v>
      </c>
      <c r="G478" s="2">
        <v>402473000</v>
      </c>
      <c r="H478" s="2">
        <v>987595</v>
      </c>
      <c r="I478">
        <v>0</v>
      </c>
      <c r="J478">
        <v>0</v>
      </c>
      <c r="K478">
        <v>0</v>
      </c>
      <c r="L478" s="1">
        <v>0</v>
      </c>
      <c r="M478" s="1">
        <v>0</v>
      </c>
      <c r="N478" s="4">
        <f>E478/12</f>
        <v>1.8808333333333333E-2</v>
      </c>
      <c r="O478" s="5">
        <f>N478*C478</f>
        <v>0.64512583333333329</v>
      </c>
      <c r="P478">
        <f>ROUNDUP((C478/O478),0)+1</f>
        <v>55</v>
      </c>
      <c r="Q478" s="6">
        <f>P478*C478</f>
        <v>1886.4999999999998</v>
      </c>
      <c r="R478" s="6">
        <f>P478*O478</f>
        <v>35.481920833333334</v>
      </c>
      <c r="S478" t="str">
        <f>IF(D478&gt;E478,"Bom",IF(D478=E478,"netro","Alerta"))</f>
        <v>Alerta</v>
      </c>
    </row>
    <row r="479" spans="1:19" x14ac:dyDescent="0.3">
      <c r="A479" t="s">
        <v>501</v>
      </c>
      <c r="B479" t="s">
        <v>14</v>
      </c>
      <c r="C479" s="5">
        <f>VLOOKUP(A479,Dim!A:B,2,0)</f>
        <v>77.180000000000007</v>
      </c>
      <c r="D479" s="1">
        <v>0.1479</v>
      </c>
      <c r="E479" s="1">
        <v>0.1497</v>
      </c>
      <c r="F479">
        <v>0.83</v>
      </c>
      <c r="G479" s="2">
        <v>1136400000</v>
      </c>
      <c r="H479" s="2">
        <v>2374160</v>
      </c>
      <c r="I479">
        <v>0</v>
      </c>
      <c r="J479">
        <v>0</v>
      </c>
      <c r="K479">
        <v>0</v>
      </c>
      <c r="L479" s="1">
        <v>0</v>
      </c>
      <c r="M479" s="1">
        <v>0</v>
      </c>
      <c r="N479" s="4">
        <f>E479/12</f>
        <v>1.2475E-2</v>
      </c>
      <c r="O479" s="5">
        <f>N479*C479</f>
        <v>0.96282050000000008</v>
      </c>
      <c r="P479">
        <f>ROUNDUP((C479/O479),0)+1</f>
        <v>82</v>
      </c>
      <c r="Q479" s="6">
        <f>P479*C479</f>
        <v>6328.76</v>
      </c>
      <c r="R479" s="6">
        <f>P479*O479</f>
        <v>78.951281000000009</v>
      </c>
      <c r="S479" t="str">
        <f>IF(D479&gt;E479,"Bom",IF(D479=E479,"netro","Alerta"))</f>
        <v>Alerta</v>
      </c>
    </row>
    <row r="480" spans="1:19" x14ac:dyDescent="0.3">
      <c r="A480" t="s">
        <v>502</v>
      </c>
      <c r="B480" t="s">
        <v>23</v>
      </c>
      <c r="C480" s="5">
        <f>VLOOKUP(A480,Dim!A:B,2,0)</f>
        <v>60.6</v>
      </c>
      <c r="D480" s="1">
        <v>0.21709999999999999</v>
      </c>
      <c r="E480" s="1">
        <v>0.1268</v>
      </c>
      <c r="F480">
        <v>0.59</v>
      </c>
      <c r="G480" s="2">
        <v>278391000</v>
      </c>
      <c r="H480" s="2">
        <v>485330</v>
      </c>
      <c r="I480">
        <v>0</v>
      </c>
      <c r="J480">
        <v>0</v>
      </c>
      <c r="K480">
        <v>0</v>
      </c>
      <c r="L480" s="1">
        <v>0</v>
      </c>
      <c r="M480" s="1">
        <v>0</v>
      </c>
      <c r="N480" s="4">
        <f>E480/12</f>
        <v>1.0566666666666667E-2</v>
      </c>
      <c r="O480" s="5">
        <f>N480*C480</f>
        <v>0.64034000000000002</v>
      </c>
      <c r="P480">
        <f>ROUNDUP((C480/O480),0)+1</f>
        <v>96</v>
      </c>
      <c r="Q480" s="6">
        <f>P480*C480</f>
        <v>5817.6</v>
      </c>
      <c r="R480" s="6">
        <f>P480*O480</f>
        <v>61.472639999999998</v>
      </c>
      <c r="S480" t="str">
        <f>IF(D480&gt;E480,"Bom",IF(D480=E480,"netro","Alerta"))</f>
        <v>Bom</v>
      </c>
    </row>
    <row r="481" spans="1:19" x14ac:dyDescent="0.3">
      <c r="A481" t="s">
        <v>398</v>
      </c>
      <c r="B481" t="s">
        <v>14</v>
      </c>
      <c r="C481" s="5">
        <f>VLOOKUP(A481,Dim!A:B,2,0)</f>
        <v>0</v>
      </c>
      <c r="D481" s="1">
        <v>9.9199999999999997E-2</v>
      </c>
      <c r="E481" s="1">
        <v>0</v>
      </c>
      <c r="F481">
        <v>0.97</v>
      </c>
      <c r="G481" s="2">
        <v>181458000</v>
      </c>
      <c r="H481">
        <v>0</v>
      </c>
      <c r="I481">
        <v>0</v>
      </c>
      <c r="J481">
        <v>0</v>
      </c>
      <c r="K481">
        <v>0</v>
      </c>
      <c r="L481" s="1">
        <v>0</v>
      </c>
      <c r="M481" s="1">
        <v>0</v>
      </c>
      <c r="N481" s="4">
        <f>E481/12</f>
        <v>0</v>
      </c>
      <c r="O481" s="5">
        <f>N481*C481</f>
        <v>0</v>
      </c>
      <c r="P481" t="e">
        <f>ROUNDUP((C481/O481),0)+1</f>
        <v>#DIV/0!</v>
      </c>
      <c r="Q481" s="6" t="e">
        <f>P481*C481</f>
        <v>#DIV/0!</v>
      </c>
      <c r="R481" s="6" t="e">
        <f>P481*O481</f>
        <v>#DIV/0!</v>
      </c>
      <c r="S481" t="str">
        <f>IF(D481&gt;E481,"Bom",IF(D481=E481,"netro","Alerta"))</f>
        <v>Bom</v>
      </c>
    </row>
    <row r="482" spans="1:19" x14ac:dyDescent="0.3">
      <c r="A482" t="s">
        <v>504</v>
      </c>
      <c r="B482" t="s">
        <v>47</v>
      </c>
      <c r="C482" s="5">
        <f>VLOOKUP(A482,Dim!A:B,2,0)</f>
        <v>64.150000000000006</v>
      </c>
      <c r="D482" s="1">
        <v>9.69E-2</v>
      </c>
      <c r="E482" s="1">
        <v>9.7299999999999998E-2</v>
      </c>
      <c r="F482">
        <v>0.51</v>
      </c>
      <c r="G482" s="2">
        <v>128300000</v>
      </c>
      <c r="H482" s="2">
        <v>320820</v>
      </c>
      <c r="I482">
        <v>4</v>
      </c>
      <c r="J482" s="3">
        <v>2284.63</v>
      </c>
      <c r="K482">
        <v>553.29</v>
      </c>
      <c r="L482" s="1">
        <v>0.2422</v>
      </c>
      <c r="M482" s="1">
        <v>0</v>
      </c>
      <c r="N482" s="4">
        <f>E482/12</f>
        <v>8.1083333333333337E-3</v>
      </c>
      <c r="O482" s="5">
        <f>N482*C482</f>
        <v>0.52014958333333339</v>
      </c>
      <c r="P482">
        <f>ROUNDUP((C482/O482),0)+1</f>
        <v>125</v>
      </c>
      <c r="Q482" s="6">
        <f>P482*C482</f>
        <v>8018.7500000000009</v>
      </c>
      <c r="R482" s="6">
        <f>P482*O482</f>
        <v>65.018697916666667</v>
      </c>
      <c r="S482" t="str">
        <f>IF(D482&gt;E482,"Bom",IF(D482=E482,"netro","Alerta"))</f>
        <v>Alerta</v>
      </c>
    </row>
    <row r="483" spans="1:19" x14ac:dyDescent="0.3">
      <c r="A483" t="s">
        <v>505</v>
      </c>
      <c r="B483" t="s">
        <v>19</v>
      </c>
      <c r="C483" s="5">
        <f>VLOOKUP(A483,Dim!A:B,2,0)</f>
        <v>445.76</v>
      </c>
      <c r="D483" s="1">
        <v>7.1300000000000002E-2</v>
      </c>
      <c r="E483" s="1">
        <v>7.3200000000000001E-2</v>
      </c>
      <c r="F483">
        <v>0.9</v>
      </c>
      <c r="G483" s="2">
        <v>284910000</v>
      </c>
      <c r="H483">
        <v>0</v>
      </c>
      <c r="I483">
        <v>3</v>
      </c>
      <c r="J483" s="3">
        <v>2832.67</v>
      </c>
      <c r="K483">
        <v>341.37</v>
      </c>
      <c r="L483" s="1">
        <v>0.1205</v>
      </c>
      <c r="M483" s="1">
        <v>0.28370000000000001</v>
      </c>
      <c r="N483" s="4">
        <f>E483/12</f>
        <v>6.1000000000000004E-3</v>
      </c>
      <c r="O483" s="5">
        <f>N483*C483</f>
        <v>2.7191360000000002</v>
      </c>
      <c r="P483">
        <f>ROUNDUP((C483/O483),0)+1</f>
        <v>165</v>
      </c>
      <c r="Q483" s="6">
        <f>P483*C483</f>
        <v>73550.399999999994</v>
      </c>
      <c r="R483" s="6">
        <f>P483*O483</f>
        <v>448.65744000000001</v>
      </c>
      <c r="S483" t="str">
        <f>IF(D483&gt;E483,"Bom",IF(D483=E483,"netro","Alerta"))</f>
        <v>Alerta</v>
      </c>
    </row>
    <row r="484" spans="1:19" x14ac:dyDescent="0.3">
      <c r="A484" t="s">
        <v>405</v>
      </c>
      <c r="B484" t="s">
        <v>23</v>
      </c>
      <c r="C484" s="5">
        <f>VLOOKUP(A484,Dim!A:B,2,0)</f>
        <v>0</v>
      </c>
      <c r="D484" s="1">
        <v>-8.4099999999999994E-2</v>
      </c>
      <c r="E484" s="1">
        <v>0</v>
      </c>
      <c r="F484">
        <v>8.16</v>
      </c>
      <c r="G484" s="2">
        <v>86240000</v>
      </c>
      <c r="H484">
        <v>0</v>
      </c>
      <c r="I484">
        <v>0</v>
      </c>
      <c r="J484">
        <v>0</v>
      </c>
      <c r="K484">
        <v>0</v>
      </c>
      <c r="L484" s="1">
        <v>0</v>
      </c>
      <c r="M484" s="1">
        <v>0</v>
      </c>
      <c r="N484" s="4">
        <f>E484/12</f>
        <v>0</v>
      </c>
      <c r="O484" s="5">
        <f>N484*C484</f>
        <v>0</v>
      </c>
      <c r="P484" t="e">
        <f>ROUNDUP((C484/O484),0)+1</f>
        <v>#DIV/0!</v>
      </c>
      <c r="Q484" s="6" t="e">
        <f>P484*C484</f>
        <v>#DIV/0!</v>
      </c>
      <c r="R484" s="6" t="e">
        <f>P484*O484</f>
        <v>#DIV/0!</v>
      </c>
      <c r="S484" t="str">
        <f>IF(D484&gt;E484,"Bom",IF(D484=E484,"netro","Alerta"))</f>
        <v>Alerta</v>
      </c>
    </row>
    <row r="485" spans="1:19" x14ac:dyDescent="0.3">
      <c r="A485" t="s">
        <v>413</v>
      </c>
      <c r="B485" t="s">
        <v>142</v>
      </c>
      <c r="C485" s="5">
        <f>VLOOKUP(A485,Dim!A:B,2,0)</f>
        <v>0</v>
      </c>
      <c r="D485" s="1">
        <v>0</v>
      </c>
      <c r="E485" s="1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s="1">
        <v>0</v>
      </c>
      <c r="M485" s="1">
        <v>0</v>
      </c>
      <c r="N485" s="4">
        <f>E485/12</f>
        <v>0</v>
      </c>
      <c r="O485" s="5">
        <f>N485*C485</f>
        <v>0</v>
      </c>
      <c r="P485" t="e">
        <f>ROUNDUP((C485/O485),0)+1</f>
        <v>#DIV/0!</v>
      </c>
      <c r="Q485" s="6" t="e">
        <f>P485*C485</f>
        <v>#DIV/0!</v>
      </c>
      <c r="R485" s="6" t="e">
        <f>P485*O485</f>
        <v>#DIV/0!</v>
      </c>
      <c r="S485" t="str">
        <f>IF(D485&gt;E485,"Bom",IF(D485=E485,"netro","Alerta"))</f>
        <v>netro</v>
      </c>
    </row>
    <row r="486" spans="1:19" x14ac:dyDescent="0.3">
      <c r="A486" t="s">
        <v>508</v>
      </c>
      <c r="B486" t="s">
        <v>19</v>
      </c>
      <c r="C486" s="5">
        <f>VLOOKUP(A486,Dim!A:B,2,0)</f>
        <v>101.41</v>
      </c>
      <c r="D486" s="1">
        <v>0.12770000000000001</v>
      </c>
      <c r="E486" s="1">
        <v>4.7899999999999998E-2</v>
      </c>
      <c r="F486">
        <v>1.02</v>
      </c>
      <c r="G486" s="2">
        <v>52618100</v>
      </c>
      <c r="H486" s="2">
        <v>178405</v>
      </c>
      <c r="I486">
        <v>0</v>
      </c>
      <c r="J486">
        <v>0</v>
      </c>
      <c r="K486">
        <v>0</v>
      </c>
      <c r="L486" s="1">
        <v>0</v>
      </c>
      <c r="M486" s="1">
        <v>0</v>
      </c>
      <c r="N486" s="4">
        <f>E486/12</f>
        <v>3.9916666666666668E-3</v>
      </c>
      <c r="O486" s="5">
        <f>N486*C486</f>
        <v>0.40479491666666667</v>
      </c>
      <c r="P486">
        <f>ROUNDUP((C486/O486),0)+1</f>
        <v>252</v>
      </c>
      <c r="Q486" s="6">
        <f>P486*C486</f>
        <v>25555.32</v>
      </c>
      <c r="R486" s="6">
        <f>P486*O486</f>
        <v>102.008319</v>
      </c>
      <c r="S486" t="str">
        <f>IF(D486&gt;E486,"Bom",IF(D486=E486,"netro","Alerta"))</f>
        <v>Bom</v>
      </c>
    </row>
    <row r="487" spans="1:19" x14ac:dyDescent="0.3">
      <c r="A487" t="s">
        <v>509</v>
      </c>
      <c r="B487" t="s">
        <v>14</v>
      </c>
      <c r="C487" s="5">
        <f>VLOOKUP(A487,Dim!A:B,2,0)</f>
        <v>78.23</v>
      </c>
      <c r="D487" s="1">
        <v>0.13100000000000001</v>
      </c>
      <c r="E487" s="1">
        <v>0.14610000000000001</v>
      </c>
      <c r="F487">
        <v>0.88</v>
      </c>
      <c r="G487" s="2">
        <v>922116000</v>
      </c>
      <c r="H487" s="2">
        <v>1943240</v>
      </c>
      <c r="I487">
        <v>0</v>
      </c>
      <c r="J487">
        <v>0</v>
      </c>
      <c r="K487">
        <v>0</v>
      </c>
      <c r="L487" s="1">
        <v>0</v>
      </c>
      <c r="M487" s="1">
        <v>0</v>
      </c>
      <c r="N487" s="4">
        <f>E487/12</f>
        <v>1.2175E-2</v>
      </c>
      <c r="O487" s="5">
        <f>N487*C487</f>
        <v>0.95245025000000005</v>
      </c>
      <c r="P487">
        <f>ROUNDUP((C487/O487),0)+1</f>
        <v>84</v>
      </c>
      <c r="Q487" s="6">
        <f>P487*C487</f>
        <v>6571.3200000000006</v>
      </c>
      <c r="R487" s="6">
        <f>P487*O487</f>
        <v>80.005820999999997</v>
      </c>
      <c r="S487" t="str">
        <f>IF(D487&gt;E487,"Bom",IF(D487=E487,"netro","Alerta"))</f>
        <v>Alerta</v>
      </c>
    </row>
    <row r="488" spans="1:19" x14ac:dyDescent="0.3">
      <c r="A488" t="s">
        <v>417</v>
      </c>
      <c r="B488" t="s">
        <v>19</v>
      </c>
      <c r="C488" s="5">
        <f>VLOOKUP(A488,Dim!A:B,2,0)</f>
        <v>0</v>
      </c>
      <c r="D488" s="1">
        <v>2.5399999999999999E-2</v>
      </c>
      <c r="E488" s="1">
        <v>0</v>
      </c>
      <c r="F488">
        <v>0.75</v>
      </c>
      <c r="G488" s="2">
        <v>43036000</v>
      </c>
      <c r="H488">
        <v>0</v>
      </c>
      <c r="I488">
        <v>3</v>
      </c>
      <c r="J488" s="3">
        <v>3089.11</v>
      </c>
      <c r="K488">
        <v>431.09</v>
      </c>
      <c r="L488" s="1">
        <v>0.1396</v>
      </c>
      <c r="M488" s="1">
        <v>0.47020000000000001</v>
      </c>
      <c r="N488" s="4">
        <f>E488/12</f>
        <v>0</v>
      </c>
      <c r="O488" s="5">
        <f>N488*C488</f>
        <v>0</v>
      </c>
      <c r="P488" t="e">
        <f>ROUNDUP((C488/O488),0)+1</f>
        <v>#DIV/0!</v>
      </c>
      <c r="Q488" s="6" t="e">
        <f>P488*C488</f>
        <v>#DIV/0!</v>
      </c>
      <c r="R488" s="6" t="e">
        <f>P488*O488</f>
        <v>#DIV/0!</v>
      </c>
      <c r="S488" t="str">
        <f>IF(D488&gt;E488,"Bom",IF(D488=E488,"netro","Alerta"))</f>
        <v>Bom</v>
      </c>
    </row>
    <row r="489" spans="1:19" x14ac:dyDescent="0.3">
      <c r="A489" t="s">
        <v>418</v>
      </c>
      <c r="B489" t="s">
        <v>14</v>
      </c>
      <c r="C489" s="5">
        <f>VLOOKUP(A489,Dim!A:B,2,0)</f>
        <v>0</v>
      </c>
      <c r="D489" s="1">
        <v>4.4699999999999997E-2</v>
      </c>
      <c r="E489" s="1">
        <v>0</v>
      </c>
      <c r="F489">
        <v>2.23</v>
      </c>
      <c r="G489" s="2">
        <v>172391000</v>
      </c>
      <c r="H489">
        <v>0</v>
      </c>
      <c r="I489">
        <v>0</v>
      </c>
      <c r="J489">
        <v>0</v>
      </c>
      <c r="K489">
        <v>0</v>
      </c>
      <c r="L489" s="1">
        <v>0</v>
      </c>
      <c r="M489" s="1">
        <v>0</v>
      </c>
      <c r="N489" s="4">
        <f>E489/12</f>
        <v>0</v>
      </c>
      <c r="O489" s="5">
        <f>N489*C489</f>
        <v>0</v>
      </c>
      <c r="P489" t="e">
        <f>ROUNDUP((C489/O489),0)+1</f>
        <v>#DIV/0!</v>
      </c>
      <c r="Q489" s="6" t="e">
        <f>P489*C489</f>
        <v>#DIV/0!</v>
      </c>
      <c r="R489" s="6" t="e">
        <f>P489*O489</f>
        <v>#DIV/0!</v>
      </c>
      <c r="S489" t="str">
        <f>IF(D489&gt;E489,"Bom",IF(D489=E489,"netro","Alerta"))</f>
        <v>Bom</v>
      </c>
    </row>
    <row r="490" spans="1:19" x14ac:dyDescent="0.3">
      <c r="A490" t="s">
        <v>423</v>
      </c>
      <c r="B490" t="s">
        <v>23</v>
      </c>
      <c r="C490" s="5">
        <f>VLOOKUP(A490,Dim!A:B,2,0)</f>
        <v>0</v>
      </c>
      <c r="D490" s="1">
        <v>0.108</v>
      </c>
      <c r="E490" s="1">
        <v>0</v>
      </c>
      <c r="F490">
        <v>0.94</v>
      </c>
      <c r="G490" s="2">
        <v>14843100</v>
      </c>
      <c r="H490">
        <v>0</v>
      </c>
      <c r="I490">
        <v>0</v>
      </c>
      <c r="J490">
        <v>0</v>
      </c>
      <c r="K490">
        <v>0</v>
      </c>
      <c r="L490" s="1">
        <v>0</v>
      </c>
      <c r="M490" s="1">
        <v>0</v>
      </c>
      <c r="N490" s="4">
        <f>E490/12</f>
        <v>0</v>
      </c>
      <c r="O490" s="5">
        <f>N490*C490</f>
        <v>0</v>
      </c>
      <c r="P490" t="e">
        <f>ROUNDUP((C490/O490),0)+1</f>
        <v>#DIV/0!</v>
      </c>
      <c r="Q490" s="6" t="e">
        <f>P490*C490</f>
        <v>#DIV/0!</v>
      </c>
      <c r="R490" s="6" t="e">
        <f>P490*O490</f>
        <v>#DIV/0!</v>
      </c>
      <c r="S490" t="str">
        <f>IF(D490&gt;E490,"Bom",IF(D490=E490,"netro","Alerta"))</f>
        <v>Bom</v>
      </c>
    </row>
    <row r="491" spans="1:19" x14ac:dyDescent="0.3">
      <c r="A491" t="s">
        <v>430</v>
      </c>
      <c r="B491" t="s">
        <v>23</v>
      </c>
      <c r="C491" s="5">
        <f>VLOOKUP(A491,Dim!A:B,2,0)</f>
        <v>0</v>
      </c>
      <c r="D491" s="1">
        <v>7.2099999999999997E-2</v>
      </c>
      <c r="E491" s="1">
        <v>0.31090000000000001</v>
      </c>
      <c r="F491">
        <v>0.72</v>
      </c>
      <c r="G491" s="2">
        <v>4352980</v>
      </c>
      <c r="H491">
        <v>0</v>
      </c>
      <c r="I491">
        <v>0</v>
      </c>
      <c r="J491">
        <v>0</v>
      </c>
      <c r="K491">
        <v>0</v>
      </c>
      <c r="L491" s="1">
        <v>0</v>
      </c>
      <c r="M491" s="1">
        <v>0</v>
      </c>
      <c r="N491" s="4">
        <f>E491/12</f>
        <v>2.5908333333333335E-2</v>
      </c>
      <c r="O491" s="5">
        <f>N491*C491</f>
        <v>0</v>
      </c>
      <c r="P491" t="e">
        <f>ROUNDUP((C491/O491),0)+1</f>
        <v>#DIV/0!</v>
      </c>
      <c r="Q491" s="6" t="e">
        <f>P491*C491</f>
        <v>#DIV/0!</v>
      </c>
      <c r="R491" s="6" t="e">
        <f>P491*O491</f>
        <v>#DIV/0!</v>
      </c>
      <c r="S491" t="str">
        <f>IF(D491&gt;E491,"Bom",IF(D491=E491,"netro","Alerta"))</f>
        <v>Alerta</v>
      </c>
    </row>
    <row r="492" spans="1:19" x14ac:dyDescent="0.3">
      <c r="A492" t="s">
        <v>514</v>
      </c>
      <c r="B492" t="s">
        <v>47</v>
      </c>
      <c r="C492" s="5">
        <f>VLOOKUP(A492,Dim!A:B,2,0)</f>
        <v>88.11</v>
      </c>
      <c r="D492" s="1">
        <v>8.5400000000000004E-2</v>
      </c>
      <c r="E492" s="1">
        <v>9.0800000000000006E-2</v>
      </c>
      <c r="F492">
        <v>0.78</v>
      </c>
      <c r="G492" s="2">
        <v>1321420000</v>
      </c>
      <c r="H492" s="2">
        <v>1915130</v>
      </c>
      <c r="I492">
        <v>15</v>
      </c>
      <c r="J492" s="3">
        <v>2326.38</v>
      </c>
      <c r="K492">
        <v>238.34</v>
      </c>
      <c r="L492" s="1">
        <v>0.10249999999999999</v>
      </c>
      <c r="M492" s="1">
        <v>4.5900000000000003E-2</v>
      </c>
      <c r="N492" s="4">
        <f>E492/12</f>
        <v>7.5666666666666669E-3</v>
      </c>
      <c r="O492" s="5">
        <f>N492*C492</f>
        <v>0.66669900000000004</v>
      </c>
      <c r="P492">
        <f>ROUNDUP((C492/O492),0)+1</f>
        <v>134</v>
      </c>
      <c r="Q492" s="6">
        <f>P492*C492</f>
        <v>11806.74</v>
      </c>
      <c r="R492" s="6">
        <f>P492*O492</f>
        <v>89.337665999999999</v>
      </c>
      <c r="S492" t="str">
        <f>IF(D492&gt;E492,"Bom",IF(D492=E492,"netro","Alerta"))</f>
        <v>Alerta</v>
      </c>
    </row>
    <row r="493" spans="1:19" x14ac:dyDescent="0.3">
      <c r="A493" t="s">
        <v>441</v>
      </c>
      <c r="B493" t="s">
        <v>81</v>
      </c>
      <c r="C493" s="5">
        <f>VLOOKUP(A493,Dim!A:B,2,0)</f>
        <v>0</v>
      </c>
      <c r="D493" s="1">
        <v>0.19739999999999999</v>
      </c>
      <c r="E493" s="1">
        <v>0</v>
      </c>
      <c r="F493">
        <v>4.1500000000000004</v>
      </c>
      <c r="G493" s="2">
        <v>88025600</v>
      </c>
      <c r="H493">
        <v>0</v>
      </c>
      <c r="I493">
        <v>4</v>
      </c>
      <c r="J493" s="3">
        <v>61028.800000000003</v>
      </c>
      <c r="K493">
        <v>0</v>
      </c>
      <c r="L493" s="1">
        <v>0</v>
      </c>
      <c r="M493" s="1">
        <v>0</v>
      </c>
      <c r="N493" s="4">
        <f>E493/12</f>
        <v>0</v>
      </c>
      <c r="O493" s="5">
        <f>N493*C493</f>
        <v>0</v>
      </c>
      <c r="P493" t="e">
        <f>ROUNDUP((C493/O493),0)+1</f>
        <v>#DIV/0!</v>
      </c>
      <c r="Q493" s="6" t="e">
        <f>P493*C493</f>
        <v>#DIV/0!</v>
      </c>
      <c r="R493" s="6" t="e">
        <f>P493*O493</f>
        <v>#DIV/0!</v>
      </c>
      <c r="S493" t="str">
        <f>IF(D493&gt;E493,"Bom",IF(D493=E493,"netro","Alerta"))</f>
        <v>Bom</v>
      </c>
    </row>
    <row r="494" spans="1:19" x14ac:dyDescent="0.3">
      <c r="A494" t="s">
        <v>516</v>
      </c>
      <c r="B494" t="s">
        <v>16</v>
      </c>
      <c r="C494" s="5">
        <f>VLOOKUP(A494,Dim!A:B,2,0)</f>
        <v>108.96</v>
      </c>
      <c r="D494" s="1">
        <v>8.72E-2</v>
      </c>
      <c r="E494" s="1">
        <v>8.77E-2</v>
      </c>
      <c r="F494">
        <v>0.88</v>
      </c>
      <c r="G494" s="2">
        <v>3141170000</v>
      </c>
      <c r="H494" s="2">
        <v>3809660</v>
      </c>
      <c r="I494">
        <v>30</v>
      </c>
      <c r="J494" s="3">
        <v>3023.06</v>
      </c>
      <c r="K494">
        <v>288.33999999999997</v>
      </c>
      <c r="L494" s="1">
        <v>9.5399999999999999E-2</v>
      </c>
      <c r="M494" s="1">
        <v>0</v>
      </c>
      <c r="N494" s="4">
        <f>E494/12</f>
        <v>7.3083333333333333E-3</v>
      </c>
      <c r="O494" s="5">
        <f>N494*C494</f>
        <v>0.79631599999999991</v>
      </c>
      <c r="P494">
        <f>ROUNDUP((C494/O494),0)+1</f>
        <v>138</v>
      </c>
      <c r="Q494" s="6">
        <f>P494*C494</f>
        <v>15036.48</v>
      </c>
      <c r="R494" s="6">
        <f>P494*O494</f>
        <v>109.89160799999999</v>
      </c>
      <c r="S494" t="str">
        <f>IF(D494&gt;E494,"Bom",IF(D494=E494,"netro","Alerta"))</f>
        <v>Alerta</v>
      </c>
    </row>
    <row r="495" spans="1:19" x14ac:dyDescent="0.3">
      <c r="A495" t="s">
        <v>452</v>
      </c>
      <c r="B495" t="s">
        <v>47</v>
      </c>
      <c r="C495" s="5">
        <f>VLOOKUP(A495,Dim!A:B,2,0)</f>
        <v>0</v>
      </c>
      <c r="D495" s="1">
        <v>5.4399999999999997E-2</v>
      </c>
      <c r="E495" s="1">
        <v>0</v>
      </c>
      <c r="F495">
        <v>1</v>
      </c>
      <c r="G495" s="2">
        <v>746822000</v>
      </c>
      <c r="H495">
        <v>0</v>
      </c>
      <c r="I495">
        <v>6</v>
      </c>
      <c r="J495" s="3">
        <v>1965.97</v>
      </c>
      <c r="K495">
        <v>251.82</v>
      </c>
      <c r="L495" s="1">
        <v>0.12809999999999999</v>
      </c>
      <c r="M495" s="1">
        <v>0</v>
      </c>
      <c r="N495" s="4">
        <f>E495/12</f>
        <v>0</v>
      </c>
      <c r="O495" s="5">
        <f>N495*C495</f>
        <v>0</v>
      </c>
      <c r="P495" t="e">
        <f>ROUNDUP((C495/O495),0)+1</f>
        <v>#DIV/0!</v>
      </c>
      <c r="Q495" s="6" t="e">
        <f>P495*C495</f>
        <v>#DIV/0!</v>
      </c>
      <c r="R495" s="6" t="e">
        <f>P495*O495</f>
        <v>#DIV/0!</v>
      </c>
      <c r="S495" t="str">
        <f>IF(D495&gt;E495,"Bom",IF(D495=E495,"netro","Alerta"))</f>
        <v>Bom</v>
      </c>
    </row>
    <row r="496" spans="1:19" x14ac:dyDescent="0.3">
      <c r="A496" t="s">
        <v>518</v>
      </c>
      <c r="B496" t="s">
        <v>14</v>
      </c>
      <c r="C496" s="5">
        <f>VLOOKUP(A496,Dim!A:B,2,0)</f>
        <v>155.02000000000001</v>
      </c>
      <c r="D496" s="1">
        <v>6.1800000000000001E-2</v>
      </c>
      <c r="E496" s="1">
        <v>6.1800000000000001E-2</v>
      </c>
      <c r="F496">
        <v>0.95</v>
      </c>
      <c r="G496" s="2">
        <v>755898000</v>
      </c>
      <c r="H496">
        <v>0</v>
      </c>
      <c r="I496">
        <v>39</v>
      </c>
      <c r="J496">
        <v>796.46</v>
      </c>
      <c r="K496">
        <v>51.74</v>
      </c>
      <c r="L496" s="1">
        <v>6.5000000000000002E-2</v>
      </c>
      <c r="M496" s="1">
        <v>0</v>
      </c>
      <c r="N496" s="4">
        <f>E496/12</f>
        <v>5.1500000000000001E-3</v>
      </c>
      <c r="O496" s="5">
        <f>N496*C496</f>
        <v>0.79835300000000009</v>
      </c>
      <c r="P496">
        <f>ROUNDUP((C496/O496),0)+1</f>
        <v>196</v>
      </c>
      <c r="Q496" s="6">
        <f>P496*C496</f>
        <v>30383.920000000002</v>
      </c>
      <c r="R496" s="6">
        <f>P496*O496</f>
        <v>156.47718800000001</v>
      </c>
      <c r="S496" t="str">
        <f>IF(D496&gt;E496,"Bom",IF(D496=E496,"netro","Alerta"))</f>
        <v>netro</v>
      </c>
    </row>
    <row r="497" spans="1:19" x14ac:dyDescent="0.3">
      <c r="A497" t="s">
        <v>453</v>
      </c>
      <c r="B497" t="s">
        <v>14</v>
      </c>
      <c r="C497" s="5">
        <f>VLOOKUP(A497,Dim!A:B,2,0)</f>
        <v>0</v>
      </c>
      <c r="D497" s="1">
        <v>1.9800000000000002E-2</v>
      </c>
      <c r="E497" s="1">
        <v>0</v>
      </c>
      <c r="F497">
        <v>0.89</v>
      </c>
      <c r="G497" s="2">
        <v>371533000</v>
      </c>
      <c r="H497">
        <v>0</v>
      </c>
      <c r="I497">
        <v>5</v>
      </c>
      <c r="J497" s="3">
        <v>11069</v>
      </c>
      <c r="K497" s="3">
        <v>1012.66</v>
      </c>
      <c r="L497" s="1">
        <v>9.1499999999999998E-2</v>
      </c>
      <c r="M497" s="1">
        <v>0</v>
      </c>
      <c r="N497" s="4">
        <f>E497/12</f>
        <v>0</v>
      </c>
      <c r="O497" s="5">
        <f>N497*C497</f>
        <v>0</v>
      </c>
      <c r="P497" t="e">
        <f>ROUNDUP((C497/O497),0)+1</f>
        <v>#DIV/0!</v>
      </c>
      <c r="Q497" s="6" t="e">
        <f>P497*C497</f>
        <v>#DIV/0!</v>
      </c>
      <c r="R497" s="6" t="e">
        <f>P497*O497</f>
        <v>#DIV/0!</v>
      </c>
      <c r="S497" t="str">
        <f>IF(D497&gt;E497,"Bom",IF(D497=E497,"netro","Alerta"))</f>
        <v>Bom</v>
      </c>
    </row>
    <row r="498" spans="1:19" x14ac:dyDescent="0.3">
      <c r="A498" t="s">
        <v>520</v>
      </c>
      <c r="B498" t="s">
        <v>19</v>
      </c>
      <c r="C498" s="5">
        <f>VLOOKUP(A498,Dim!A:B,2,0)</f>
        <v>78.5</v>
      </c>
      <c r="D498" s="1">
        <v>0.1225</v>
      </c>
      <c r="E498" s="1">
        <v>0.1022</v>
      </c>
      <c r="F498">
        <v>0.85</v>
      </c>
      <c r="G498" s="2">
        <v>64991200</v>
      </c>
      <c r="H498" s="2">
        <v>3039</v>
      </c>
      <c r="I498">
        <v>0</v>
      </c>
      <c r="J498">
        <v>0</v>
      </c>
      <c r="K498">
        <v>0</v>
      </c>
      <c r="L498" s="1">
        <v>0</v>
      </c>
      <c r="M498" s="1">
        <v>0</v>
      </c>
      <c r="N498" s="4">
        <f>E498/12</f>
        <v>8.5166666666666672E-3</v>
      </c>
      <c r="O498" s="5">
        <f>N498*C498</f>
        <v>0.66855833333333337</v>
      </c>
      <c r="P498">
        <f>ROUNDUP((C498/O498),0)+1</f>
        <v>119</v>
      </c>
      <c r="Q498" s="6">
        <f>P498*C498</f>
        <v>9341.5</v>
      </c>
      <c r="R498" s="6">
        <f>P498*O498</f>
        <v>79.558441666666667</v>
      </c>
      <c r="S498" t="str">
        <f>IF(D498&gt;E498,"Bom",IF(D498=E498,"netro","Alerta"))</f>
        <v>Bom</v>
      </c>
    </row>
    <row r="499" spans="1:19" x14ac:dyDescent="0.3">
      <c r="A499" t="s">
        <v>456</v>
      </c>
      <c r="B499" t="s">
        <v>16</v>
      </c>
      <c r="C499" s="5">
        <f>VLOOKUP(A499,Dim!A:B,2,0)</f>
        <v>0</v>
      </c>
      <c r="D499" s="1">
        <v>8.6900000000000005E-2</v>
      </c>
      <c r="E499" s="1">
        <v>8.3000000000000004E-2</v>
      </c>
      <c r="F499">
        <v>0.86</v>
      </c>
      <c r="G499" s="2">
        <v>1439630000</v>
      </c>
      <c r="H499">
        <v>0</v>
      </c>
      <c r="I499">
        <v>1</v>
      </c>
      <c r="J499" s="3">
        <v>11023.8</v>
      </c>
      <c r="K499" s="3">
        <v>1123.22</v>
      </c>
      <c r="L499" s="1">
        <v>0.1019</v>
      </c>
      <c r="M499" s="1">
        <v>3.1199999999999999E-2</v>
      </c>
      <c r="N499" s="4">
        <f>E499/12</f>
        <v>6.9166666666666673E-3</v>
      </c>
      <c r="O499" s="5">
        <f>N499*C499</f>
        <v>0</v>
      </c>
      <c r="P499" t="e">
        <f>ROUNDUP((C499/O499),0)+1</f>
        <v>#DIV/0!</v>
      </c>
      <c r="Q499" s="6" t="e">
        <f>P499*C499</f>
        <v>#DIV/0!</v>
      </c>
      <c r="R499" s="6" t="e">
        <f>P499*O499</f>
        <v>#DIV/0!</v>
      </c>
      <c r="S499" t="str">
        <f>IF(D499&gt;E499,"Bom",IF(D499=E499,"netro","Alerta"))</f>
        <v>Bom</v>
      </c>
    </row>
    <row r="500" spans="1:19" x14ac:dyDescent="0.3">
      <c r="A500" t="s">
        <v>522</v>
      </c>
      <c r="B500" t="s">
        <v>14</v>
      </c>
      <c r="C500" s="5">
        <f>VLOOKUP(A500,Dim!A:B,2,0)</f>
        <v>76.05</v>
      </c>
      <c r="D500" s="1">
        <v>0.1336</v>
      </c>
      <c r="E500" s="1">
        <v>0.1313</v>
      </c>
      <c r="F500">
        <v>0.91</v>
      </c>
      <c r="G500" s="2">
        <v>1185800000</v>
      </c>
      <c r="H500" s="2">
        <v>1743440</v>
      </c>
      <c r="I500">
        <v>0</v>
      </c>
      <c r="J500">
        <v>0</v>
      </c>
      <c r="K500">
        <v>0</v>
      </c>
      <c r="L500" s="1">
        <v>0</v>
      </c>
      <c r="M500" s="1">
        <v>0</v>
      </c>
      <c r="N500" s="4">
        <f>E500/12</f>
        <v>1.0941666666666667E-2</v>
      </c>
      <c r="O500" s="5">
        <f>N500*C500</f>
        <v>0.83211374999999999</v>
      </c>
      <c r="P500">
        <f>ROUNDUP((C500/O500),0)+1</f>
        <v>93</v>
      </c>
      <c r="Q500" s="6">
        <f>P500*C500</f>
        <v>7072.65</v>
      </c>
      <c r="R500" s="6">
        <f>P500*O500</f>
        <v>77.386578749999998</v>
      </c>
      <c r="S500" t="str">
        <f>IF(D500&gt;E500,"Bom",IF(D500=E500,"netro","Alerta"))</f>
        <v>Bom</v>
      </c>
    </row>
    <row r="501" spans="1:19" x14ac:dyDescent="0.3">
      <c r="A501" t="s">
        <v>460</v>
      </c>
      <c r="B501" t="s">
        <v>14</v>
      </c>
      <c r="C501" s="5">
        <f>VLOOKUP(A501,Dim!A:B,2,0)</f>
        <v>0</v>
      </c>
      <c r="D501" s="1">
        <v>3.09E-2</v>
      </c>
      <c r="E501" s="1">
        <v>1.2800000000000001E-2</v>
      </c>
      <c r="F501">
        <v>1.03</v>
      </c>
      <c r="G501" s="2">
        <v>200302000</v>
      </c>
      <c r="H501">
        <v>0</v>
      </c>
      <c r="I501">
        <v>0</v>
      </c>
      <c r="J501">
        <v>0</v>
      </c>
      <c r="K501">
        <v>0</v>
      </c>
      <c r="L501" s="1">
        <v>0</v>
      </c>
      <c r="M501" s="1">
        <v>0</v>
      </c>
      <c r="N501" s="4">
        <f>E501/12</f>
        <v>1.0666666666666667E-3</v>
      </c>
      <c r="O501" s="5">
        <f>N501*C501</f>
        <v>0</v>
      </c>
      <c r="P501" t="e">
        <f>ROUNDUP((C501/O501),0)+1</f>
        <v>#DIV/0!</v>
      </c>
      <c r="Q501" s="6" t="e">
        <f>P501*C501</f>
        <v>#DIV/0!</v>
      </c>
      <c r="R501" s="6" t="e">
        <f>P501*O501</f>
        <v>#DIV/0!</v>
      </c>
      <c r="S501" t="str">
        <f>IF(D501&gt;E501,"Bom",IF(D501=E501,"netro","Alerta"))</f>
        <v>Bom</v>
      </c>
    </row>
    <row r="502" spans="1:19" x14ac:dyDescent="0.3">
      <c r="A502" t="s">
        <v>465</v>
      </c>
      <c r="B502" t="s">
        <v>19</v>
      </c>
      <c r="C502" s="5">
        <f>VLOOKUP(A502,Dim!A:B,2,0)</f>
        <v>0</v>
      </c>
      <c r="D502" s="1">
        <v>0.13300000000000001</v>
      </c>
      <c r="E502" s="1">
        <v>0</v>
      </c>
      <c r="F502">
        <v>1.02</v>
      </c>
      <c r="G502" s="2">
        <v>472992000</v>
      </c>
      <c r="H502">
        <v>0</v>
      </c>
      <c r="I502">
        <v>0</v>
      </c>
      <c r="J502">
        <v>0</v>
      </c>
      <c r="K502">
        <v>0</v>
      </c>
      <c r="L502" s="1">
        <v>0</v>
      </c>
      <c r="M502" s="1">
        <v>0</v>
      </c>
      <c r="N502" s="4">
        <f>E502/12</f>
        <v>0</v>
      </c>
      <c r="O502" s="5">
        <f>N502*C502</f>
        <v>0</v>
      </c>
      <c r="P502" t="e">
        <f>ROUNDUP((C502/O502),0)+1</f>
        <v>#DIV/0!</v>
      </c>
      <c r="Q502" s="6" t="e">
        <f>P502*C502</f>
        <v>#DIV/0!</v>
      </c>
      <c r="R502" s="6" t="e">
        <f>P502*O502</f>
        <v>#DIV/0!</v>
      </c>
      <c r="S502" t="str">
        <f>IF(D502&gt;E502,"Bom",IF(D502=E502,"netro","Alerta"))</f>
        <v>Bom</v>
      </c>
    </row>
    <row r="503" spans="1:19" x14ac:dyDescent="0.3">
      <c r="A503" t="s">
        <v>525</v>
      </c>
      <c r="B503" t="s">
        <v>16</v>
      </c>
      <c r="C503" s="5">
        <f>VLOOKUP(A503,Dim!A:B,2,0)</f>
        <v>73.67</v>
      </c>
      <c r="D503" s="1">
        <v>0.1152</v>
      </c>
      <c r="E503" s="1">
        <v>0.1053</v>
      </c>
      <c r="F503">
        <v>0.64</v>
      </c>
      <c r="G503" s="2">
        <v>154619000</v>
      </c>
      <c r="H503" s="2">
        <v>42674</v>
      </c>
      <c r="I503">
        <v>3</v>
      </c>
      <c r="J503" s="3">
        <v>1741.46</v>
      </c>
      <c r="K503">
        <v>377.89</v>
      </c>
      <c r="L503" s="1">
        <v>0.217</v>
      </c>
      <c r="M503" s="1">
        <v>6.0900000000000003E-2</v>
      </c>
      <c r="N503" s="4">
        <f>E503/12</f>
        <v>8.7749999999999998E-3</v>
      </c>
      <c r="O503" s="5">
        <f>N503*C503</f>
        <v>0.64645425000000001</v>
      </c>
      <c r="P503">
        <f>ROUNDUP((C503/O503),0)+1</f>
        <v>115</v>
      </c>
      <c r="Q503" s="6">
        <f>P503*C503</f>
        <v>8472.0500000000011</v>
      </c>
      <c r="R503" s="6">
        <f>P503*O503</f>
        <v>74.342238750000007</v>
      </c>
      <c r="S503" t="str">
        <f>IF(D503&gt;E503,"Bom",IF(D503=E503,"netro","Alerta"))</f>
        <v>Bom</v>
      </c>
    </row>
    <row r="504" spans="1:19" x14ac:dyDescent="0.3">
      <c r="A504" t="s">
        <v>477</v>
      </c>
      <c r="B504" t="s">
        <v>19</v>
      </c>
      <c r="C504" s="5">
        <f>VLOOKUP(A504,Dim!A:B,2,0)</f>
        <v>0</v>
      </c>
      <c r="D504" s="1">
        <v>-8.0000000000000004E-4</v>
      </c>
      <c r="E504" s="1">
        <v>0</v>
      </c>
      <c r="F504">
        <v>18.079999999999998</v>
      </c>
      <c r="G504" s="2">
        <v>288858000</v>
      </c>
      <c r="H504">
        <v>0</v>
      </c>
      <c r="I504">
        <v>0</v>
      </c>
      <c r="J504">
        <v>0</v>
      </c>
      <c r="K504">
        <v>0</v>
      </c>
      <c r="L504" s="1">
        <v>0</v>
      </c>
      <c r="M504" s="1">
        <v>0</v>
      </c>
      <c r="N504" s="4">
        <f>E504/12</f>
        <v>0</v>
      </c>
      <c r="O504" s="5">
        <f>N504*C504</f>
        <v>0</v>
      </c>
      <c r="P504" t="e">
        <f>ROUNDUP((C504/O504),0)+1</f>
        <v>#DIV/0!</v>
      </c>
      <c r="Q504" s="6" t="e">
        <f>P504*C504</f>
        <v>#DIV/0!</v>
      </c>
      <c r="R504" s="6" t="e">
        <f>P504*O504</f>
        <v>#DIV/0!</v>
      </c>
      <c r="S504" t="str">
        <f>IF(D504&gt;E504,"Bom",IF(D504=E504,"netro","Alerta"))</f>
        <v>Alerta</v>
      </c>
    </row>
    <row r="505" spans="1:19" x14ac:dyDescent="0.3">
      <c r="A505" t="s">
        <v>527</v>
      </c>
      <c r="B505" t="s">
        <v>47</v>
      </c>
      <c r="C505" s="5">
        <f>VLOOKUP(A505,Dim!A:B,2,0)</f>
        <v>87.31</v>
      </c>
      <c r="D505" s="1">
        <v>0.13350000000000001</v>
      </c>
      <c r="E505" s="1">
        <v>0.13289999999999999</v>
      </c>
      <c r="F505">
        <v>0.84</v>
      </c>
      <c r="G505" s="2">
        <v>184661000</v>
      </c>
      <c r="H505" s="2">
        <v>761936</v>
      </c>
      <c r="I505">
        <v>1</v>
      </c>
      <c r="J505">
        <v>721.95</v>
      </c>
      <c r="K505">
        <v>108.48</v>
      </c>
      <c r="L505" s="1">
        <v>0.15029999999999999</v>
      </c>
      <c r="M505" s="1">
        <v>0</v>
      </c>
      <c r="N505" s="4">
        <f>E505/12</f>
        <v>1.1075E-2</v>
      </c>
      <c r="O505" s="5">
        <f>N505*C505</f>
        <v>0.96695825000000002</v>
      </c>
      <c r="P505">
        <f>ROUNDUP((C505/O505),0)+1</f>
        <v>92</v>
      </c>
      <c r="Q505" s="6">
        <f>P505*C505</f>
        <v>8032.52</v>
      </c>
      <c r="R505" s="6">
        <f>P505*O505</f>
        <v>88.960159000000004</v>
      </c>
      <c r="S505" t="str">
        <f>IF(D505&gt;E505,"Bom",IF(D505=E505,"netro","Alerta"))</f>
        <v>Bom</v>
      </c>
    </row>
    <row r="506" spans="1:19" x14ac:dyDescent="0.3">
      <c r="A506" t="s">
        <v>528</v>
      </c>
      <c r="B506" t="s">
        <v>14</v>
      </c>
      <c r="C506" s="5">
        <f>VLOOKUP(A506,Dim!A:B,2,0)</f>
        <v>65.900000000000006</v>
      </c>
      <c r="D506" s="1">
        <v>0.2301</v>
      </c>
      <c r="E506" s="1">
        <v>7.7999999999999996E-3</v>
      </c>
      <c r="F506">
        <v>0.66</v>
      </c>
      <c r="G506" s="2">
        <v>91353300</v>
      </c>
      <c r="H506">
        <v>3</v>
      </c>
      <c r="I506">
        <v>1</v>
      </c>
      <c r="J506" s="3">
        <v>2527.91</v>
      </c>
      <c r="K506">
        <v>21.67</v>
      </c>
      <c r="L506" s="1">
        <v>8.6E-3</v>
      </c>
      <c r="M506" s="1">
        <v>0</v>
      </c>
      <c r="N506" s="4">
        <f>E506/12</f>
        <v>6.4999999999999997E-4</v>
      </c>
      <c r="O506" s="5">
        <f>N506*C506</f>
        <v>4.2835000000000005E-2</v>
      </c>
      <c r="P506">
        <f>ROUNDUP((C506/O506),0)+1</f>
        <v>1540</v>
      </c>
      <c r="Q506" s="6">
        <f>P506*C506</f>
        <v>101486.00000000001</v>
      </c>
      <c r="R506" s="6">
        <f>P506*O506</f>
        <v>65.965900000000005</v>
      </c>
      <c r="S506" t="str">
        <f>IF(D506&gt;E506,"Bom",IF(D506=E506,"netro","Alerta"))</f>
        <v>Bom</v>
      </c>
    </row>
    <row r="507" spans="1:19" x14ac:dyDescent="0.3">
      <c r="A507" t="s">
        <v>479</v>
      </c>
      <c r="B507" t="s">
        <v>142</v>
      </c>
      <c r="C507" s="5">
        <f>VLOOKUP(A507,Dim!A:B,2,0)</f>
        <v>0</v>
      </c>
      <c r="D507" s="1">
        <v>-1.1000000000000001E-3</v>
      </c>
      <c r="E507" s="1">
        <v>0</v>
      </c>
      <c r="F507">
        <v>486.34</v>
      </c>
      <c r="G507" s="2">
        <v>1020080000</v>
      </c>
      <c r="H507">
        <v>0</v>
      </c>
      <c r="I507">
        <v>1</v>
      </c>
      <c r="J507">
        <v>0</v>
      </c>
      <c r="K507">
        <v>0</v>
      </c>
      <c r="L507" s="1">
        <v>0</v>
      </c>
      <c r="M507" s="1">
        <v>0.1537</v>
      </c>
      <c r="N507" s="4">
        <f>E507/12</f>
        <v>0</v>
      </c>
      <c r="O507" s="5">
        <f>N507*C507</f>
        <v>0</v>
      </c>
      <c r="P507" t="e">
        <f>ROUNDUP((C507/O507),0)+1</f>
        <v>#DIV/0!</v>
      </c>
      <c r="Q507" s="6" t="e">
        <f>P507*C507</f>
        <v>#DIV/0!</v>
      </c>
      <c r="R507" s="6" t="e">
        <f>P507*O507</f>
        <v>#DIV/0!</v>
      </c>
      <c r="S507" t="str">
        <f>IF(D507&gt;E507,"Bom",IF(D507=E507,"netro","Alerta"))</f>
        <v>Alerta</v>
      </c>
    </row>
    <row r="508" spans="1:19" x14ac:dyDescent="0.3">
      <c r="A508" t="s">
        <v>530</v>
      </c>
      <c r="B508" t="s">
        <v>19</v>
      </c>
      <c r="C508" s="5">
        <f>VLOOKUP(A508,Dim!A:B,2,0)</f>
        <v>84.57</v>
      </c>
      <c r="D508" s="1">
        <v>2.52E-2</v>
      </c>
      <c r="E508" s="1">
        <v>2.6599999999999999E-2</v>
      </c>
      <c r="F508">
        <v>0.8</v>
      </c>
      <c r="G508" s="2">
        <v>238756000</v>
      </c>
      <c r="H508" s="2">
        <v>359930</v>
      </c>
      <c r="I508">
        <v>5</v>
      </c>
      <c r="J508" s="3">
        <v>6852.64</v>
      </c>
      <c r="K508">
        <v>472.18</v>
      </c>
      <c r="L508" s="1">
        <v>6.8900000000000003E-2</v>
      </c>
      <c r="M508" s="1">
        <v>2.8299999999999999E-2</v>
      </c>
      <c r="N508" s="4">
        <f>E508/12</f>
        <v>2.2166666666666667E-3</v>
      </c>
      <c r="O508" s="5">
        <f>N508*C508</f>
        <v>0.18746349999999998</v>
      </c>
      <c r="P508">
        <f>ROUNDUP((C508/O508),0)+1</f>
        <v>453</v>
      </c>
      <c r="Q508" s="6">
        <f>P508*C508</f>
        <v>38310.21</v>
      </c>
      <c r="R508" s="6">
        <f>P508*O508</f>
        <v>84.920965499999994</v>
      </c>
      <c r="S508" t="str">
        <f>IF(D508&gt;E508,"Bom",IF(D508=E508,"netro","Alerta"))</f>
        <v>Alerta</v>
      </c>
    </row>
    <row r="509" spans="1:19" x14ac:dyDescent="0.3">
      <c r="A509" t="s">
        <v>483</v>
      </c>
      <c r="B509" t="s">
        <v>142</v>
      </c>
      <c r="C509" s="5">
        <f>VLOOKUP(A509,Dim!A:B,2,0)</f>
        <v>0</v>
      </c>
      <c r="D509" s="1">
        <v>2.9600000000000001E-2</v>
      </c>
      <c r="E509" s="1">
        <v>0</v>
      </c>
      <c r="F509">
        <v>14.52</v>
      </c>
      <c r="G509" s="2">
        <v>203973000</v>
      </c>
      <c r="H509">
        <v>0</v>
      </c>
      <c r="I509">
        <v>0</v>
      </c>
      <c r="J509">
        <v>0</v>
      </c>
      <c r="K509">
        <v>0</v>
      </c>
      <c r="L509" s="1">
        <v>0</v>
      </c>
      <c r="M509" s="1">
        <v>0</v>
      </c>
      <c r="N509" s="4">
        <f>E509/12</f>
        <v>0</v>
      </c>
      <c r="O509" s="5">
        <f>N509*C509</f>
        <v>0</v>
      </c>
      <c r="P509" t="e">
        <f>ROUNDUP((C509/O509),0)+1</f>
        <v>#DIV/0!</v>
      </c>
      <c r="Q509" s="6" t="e">
        <f>P509*C509</f>
        <v>#DIV/0!</v>
      </c>
      <c r="R509" s="6" t="e">
        <f>P509*O509</f>
        <v>#DIV/0!</v>
      </c>
      <c r="S509" t="str">
        <f>IF(D509&gt;E509,"Bom",IF(D509=E509,"netro","Alerta"))</f>
        <v>Bom</v>
      </c>
    </row>
    <row r="510" spans="1:19" x14ac:dyDescent="0.3">
      <c r="A510" t="s">
        <v>532</v>
      </c>
      <c r="B510" t="s">
        <v>19</v>
      </c>
      <c r="C510" s="5">
        <f>VLOOKUP(A510,Dim!A:B,2,0)</f>
        <v>90.99</v>
      </c>
      <c r="D510" s="1">
        <v>7.8200000000000006E-2</v>
      </c>
      <c r="E510" s="1">
        <v>0.1038</v>
      </c>
      <c r="F510">
        <v>1.01</v>
      </c>
      <c r="G510" s="2">
        <v>73036100</v>
      </c>
      <c r="H510">
        <v>533</v>
      </c>
      <c r="I510">
        <v>3</v>
      </c>
      <c r="J510" s="3">
        <v>2712.23</v>
      </c>
      <c r="K510">
        <v>349.24</v>
      </c>
      <c r="L510" s="1">
        <v>0.1288</v>
      </c>
      <c r="M510" s="1">
        <v>0</v>
      </c>
      <c r="N510" s="4">
        <f>E510/12</f>
        <v>8.6499999999999997E-3</v>
      </c>
      <c r="O510" s="5">
        <f>N510*C510</f>
        <v>0.78706349999999992</v>
      </c>
      <c r="P510">
        <f>ROUNDUP((C510/O510),0)+1</f>
        <v>117</v>
      </c>
      <c r="Q510" s="6">
        <f>P510*C510</f>
        <v>10645.83</v>
      </c>
      <c r="R510" s="6">
        <f>P510*O510</f>
        <v>92.086429499999994</v>
      </c>
      <c r="S510" t="str">
        <f>IF(D510&gt;E510,"Bom",IF(D510=E510,"netro","Alerta"))</f>
        <v>Alerta</v>
      </c>
    </row>
    <row r="511" spans="1:19" x14ac:dyDescent="0.3">
      <c r="A511" t="s">
        <v>533</v>
      </c>
      <c r="B511" t="s">
        <v>14</v>
      </c>
      <c r="C511" s="5">
        <f>VLOOKUP(A511,Dim!A:B,2,0)</f>
        <v>685</v>
      </c>
      <c r="D511" s="1">
        <v>-3.5000000000000001E-3</v>
      </c>
      <c r="E511" s="1">
        <v>0</v>
      </c>
      <c r="F511">
        <v>1.1100000000000001</v>
      </c>
      <c r="G511" s="2">
        <v>327344000</v>
      </c>
      <c r="H511" s="2">
        <v>523085</v>
      </c>
      <c r="I511">
        <v>1</v>
      </c>
      <c r="J511">
        <v>89.62</v>
      </c>
      <c r="K511">
        <v>4.83</v>
      </c>
      <c r="L511" s="1">
        <v>5.3900000000000003E-2</v>
      </c>
      <c r="M511" s="1">
        <v>0.9</v>
      </c>
      <c r="N511" s="4">
        <f>E511/12</f>
        <v>0</v>
      </c>
      <c r="O511" s="5">
        <f>N511*C511</f>
        <v>0</v>
      </c>
      <c r="P511" t="e">
        <f>ROUNDUP((C511/O511),0)+1</f>
        <v>#DIV/0!</v>
      </c>
      <c r="Q511" s="6" t="e">
        <f>P511*C511</f>
        <v>#DIV/0!</v>
      </c>
      <c r="R511" s="6" t="e">
        <f>P511*O511</f>
        <v>#DIV/0!</v>
      </c>
      <c r="S511" t="str">
        <f>IF(D511&gt;E511,"Bom",IF(D511=E511,"netro","Alerta"))</f>
        <v>Alerta</v>
      </c>
    </row>
    <row r="512" spans="1:19" x14ac:dyDescent="0.3">
      <c r="A512" t="s">
        <v>488</v>
      </c>
      <c r="B512" t="s">
        <v>37</v>
      </c>
      <c r="C512" s="5">
        <f>VLOOKUP(A512,Dim!A:B,2,0)</f>
        <v>0</v>
      </c>
      <c r="D512" s="1">
        <v>0</v>
      </c>
      <c r="E512" s="1">
        <v>0</v>
      </c>
      <c r="F512">
        <v>0</v>
      </c>
      <c r="G512">
        <v>0</v>
      </c>
      <c r="H512">
        <v>0</v>
      </c>
      <c r="I512">
        <v>3</v>
      </c>
      <c r="J512">
        <v>0</v>
      </c>
      <c r="K512">
        <v>0</v>
      </c>
      <c r="L512" s="1">
        <v>0</v>
      </c>
      <c r="M512" s="1">
        <v>0</v>
      </c>
      <c r="N512" s="4">
        <f>E512/12</f>
        <v>0</v>
      </c>
      <c r="O512" s="5">
        <f>N512*C512</f>
        <v>0</v>
      </c>
      <c r="P512" t="e">
        <f>ROUNDUP((C512/O512),0)+1</f>
        <v>#DIV/0!</v>
      </c>
      <c r="Q512" s="6" t="e">
        <f>P512*C512</f>
        <v>#DIV/0!</v>
      </c>
      <c r="R512" s="6" t="e">
        <f>P512*O512</f>
        <v>#DIV/0!</v>
      </c>
      <c r="S512" t="str">
        <f>IF(D512&gt;E512,"Bom",IF(D512=E512,"netro","Alerta"))</f>
        <v>netro</v>
      </c>
    </row>
    <row r="513" spans="1:19" x14ac:dyDescent="0.3">
      <c r="A513" t="s">
        <v>535</v>
      </c>
      <c r="B513" t="s">
        <v>16</v>
      </c>
      <c r="C513" s="5">
        <f>VLOOKUP(A513,Dim!A:B,2,0)</f>
        <v>49.99</v>
      </c>
      <c r="D513" s="1">
        <v>8.2000000000000003E-2</v>
      </c>
      <c r="E513" s="1">
        <v>9.5799999999999996E-2</v>
      </c>
      <c r="F513">
        <v>0.75</v>
      </c>
      <c r="G513" s="2">
        <v>58488300</v>
      </c>
      <c r="H513" s="2">
        <v>8462</v>
      </c>
      <c r="I513">
        <v>1</v>
      </c>
      <c r="J513" s="3">
        <v>1597.4</v>
      </c>
      <c r="K513">
        <v>140.13</v>
      </c>
      <c r="L513" s="1">
        <v>8.77E-2</v>
      </c>
      <c r="M513" s="1">
        <v>8.3799999999999999E-2</v>
      </c>
      <c r="N513" s="4">
        <f>E513/12</f>
        <v>7.9833333333333336E-3</v>
      </c>
      <c r="O513" s="5">
        <f>N513*C513</f>
        <v>0.39908683333333334</v>
      </c>
      <c r="P513">
        <f>ROUNDUP((C513/O513),0)+1</f>
        <v>127</v>
      </c>
      <c r="Q513" s="6">
        <f>P513*C513</f>
        <v>6348.7300000000005</v>
      </c>
      <c r="R513" s="6">
        <f>P513*O513</f>
        <v>50.684027833333332</v>
      </c>
      <c r="S513" t="str">
        <f>IF(D513&gt;E513,"Bom",IF(D513=E513,"netro","Alerta"))</f>
        <v>Alerta</v>
      </c>
    </row>
    <row r="514" spans="1:19" x14ac:dyDescent="0.3">
      <c r="A514" t="s">
        <v>493</v>
      </c>
      <c r="B514" t="s">
        <v>14</v>
      </c>
      <c r="C514" s="5">
        <f>VLOOKUP(A514,Dim!A:B,2,0)</f>
        <v>0</v>
      </c>
      <c r="D514" s="1">
        <v>6.7500000000000004E-2</v>
      </c>
      <c r="E514" s="1">
        <v>0</v>
      </c>
      <c r="F514">
        <v>1</v>
      </c>
      <c r="G514" s="2">
        <v>4471100000</v>
      </c>
      <c r="H514">
        <v>0</v>
      </c>
      <c r="I514">
        <v>30</v>
      </c>
      <c r="J514" s="3">
        <v>3406.27</v>
      </c>
      <c r="K514">
        <v>182.66</v>
      </c>
      <c r="L514" s="1">
        <v>5.3600000000000002E-2</v>
      </c>
      <c r="M514" s="1">
        <v>2.8899999999999999E-2</v>
      </c>
      <c r="N514" s="4">
        <f>E514/12</f>
        <v>0</v>
      </c>
      <c r="O514" s="5">
        <f>N514*C514</f>
        <v>0</v>
      </c>
      <c r="P514" t="e">
        <f>ROUNDUP((C514/O514),0)+1</f>
        <v>#DIV/0!</v>
      </c>
      <c r="Q514" s="6" t="e">
        <f>P514*C514</f>
        <v>#DIV/0!</v>
      </c>
      <c r="R514" s="6" t="e">
        <f>P514*O514</f>
        <v>#DIV/0!</v>
      </c>
      <c r="S514" t="str">
        <f>IF(D514&gt;E514,"Bom",IF(D514=E514,"netro","Alerta"))</f>
        <v>Bom</v>
      </c>
    </row>
    <row r="515" spans="1:19" x14ac:dyDescent="0.3">
      <c r="A515" t="s">
        <v>537</v>
      </c>
      <c r="B515" t="s">
        <v>19</v>
      </c>
      <c r="C515" s="5">
        <f>VLOOKUP(A515,Dim!A:B,2,0)</f>
        <v>49.99</v>
      </c>
      <c r="D515" s="1">
        <v>0.25679999999999997</v>
      </c>
      <c r="E515" s="1">
        <v>0.2167</v>
      </c>
      <c r="F515">
        <v>0.59</v>
      </c>
      <c r="G515" s="2">
        <v>61916200</v>
      </c>
      <c r="H515" s="2">
        <v>1818</v>
      </c>
      <c r="I515">
        <v>1</v>
      </c>
      <c r="J515" s="3">
        <v>5008.88</v>
      </c>
      <c r="K515">
        <v>317.97000000000003</v>
      </c>
      <c r="L515" s="1">
        <v>6.3500000000000001E-2</v>
      </c>
      <c r="M515" s="1">
        <v>5.1200000000000002E-2</v>
      </c>
      <c r="N515" s="4">
        <f>E515/12</f>
        <v>1.8058333333333332E-2</v>
      </c>
      <c r="O515" s="5">
        <f>N515*C515</f>
        <v>0.90273608333333333</v>
      </c>
      <c r="P515">
        <f>ROUNDUP((C515/O515),0)+1</f>
        <v>57</v>
      </c>
      <c r="Q515" s="6">
        <f>P515*C515</f>
        <v>2849.4300000000003</v>
      </c>
      <c r="R515" s="6">
        <f>P515*O515</f>
        <v>51.455956749999999</v>
      </c>
      <c r="S515" t="str">
        <f>IF(D515&gt;E515,"Bom",IF(D515=E515,"netro","Alerta"))</f>
        <v>Bom</v>
      </c>
    </row>
    <row r="516" spans="1:19" x14ac:dyDescent="0.3">
      <c r="A516" t="s">
        <v>498</v>
      </c>
      <c r="B516" t="s">
        <v>19</v>
      </c>
      <c r="C516" s="5">
        <f>VLOOKUP(A516,Dim!A:B,2,0)</f>
        <v>0</v>
      </c>
      <c r="D516" s="1">
        <v>0.1046</v>
      </c>
      <c r="E516" s="1">
        <v>0</v>
      </c>
      <c r="F516">
        <v>1.1399999999999999</v>
      </c>
      <c r="G516" s="2">
        <v>2710270000</v>
      </c>
      <c r="H516">
        <v>0</v>
      </c>
      <c r="I516">
        <v>1</v>
      </c>
      <c r="J516" s="3">
        <v>52387.3</v>
      </c>
      <c r="K516">
        <v>0</v>
      </c>
      <c r="L516" s="1">
        <v>0</v>
      </c>
      <c r="M516" s="1">
        <v>1.0002</v>
      </c>
      <c r="N516" s="4">
        <f>E516/12</f>
        <v>0</v>
      </c>
      <c r="O516" s="5">
        <f>N516*C516</f>
        <v>0</v>
      </c>
      <c r="P516" t="e">
        <f>ROUNDUP((C516/O516),0)+1</f>
        <v>#DIV/0!</v>
      </c>
      <c r="Q516" s="6" t="e">
        <f>P516*C516</f>
        <v>#DIV/0!</v>
      </c>
      <c r="R516" s="6" t="e">
        <f>P516*O516</f>
        <v>#DIV/0!</v>
      </c>
      <c r="S516" t="str">
        <f>IF(D516&gt;E516,"Bom",IF(D516=E516,"netro","Alerta"))</f>
        <v>Bom</v>
      </c>
    </row>
    <row r="517" spans="1:19" x14ac:dyDescent="0.3">
      <c r="A517" t="s">
        <v>539</v>
      </c>
      <c r="B517" t="s">
        <v>14</v>
      </c>
      <c r="C517" s="5">
        <f>VLOOKUP(A517,Dim!A:B,2,0)</f>
        <v>84.95</v>
      </c>
      <c r="D517" s="1">
        <v>0.111</v>
      </c>
      <c r="E517" s="1">
        <v>0.12379999999999999</v>
      </c>
      <c r="F517">
        <v>0.96</v>
      </c>
      <c r="G517" s="2">
        <v>739197000</v>
      </c>
      <c r="H517" s="2">
        <v>2509580</v>
      </c>
      <c r="I517">
        <v>0</v>
      </c>
      <c r="J517">
        <v>0</v>
      </c>
      <c r="K517">
        <v>0</v>
      </c>
      <c r="L517" s="1">
        <v>0</v>
      </c>
      <c r="M517" s="1">
        <v>0</v>
      </c>
      <c r="N517" s="4">
        <f>E517/12</f>
        <v>1.0316666666666667E-2</v>
      </c>
      <c r="O517" s="5">
        <f>N517*C517</f>
        <v>0.87640083333333341</v>
      </c>
      <c r="P517">
        <f>ROUNDUP((C517/O517),0)+1</f>
        <v>98</v>
      </c>
      <c r="Q517" s="6">
        <f>P517*C517</f>
        <v>8325.1</v>
      </c>
      <c r="R517" s="6">
        <f>P517*O517</f>
        <v>85.887281666666681</v>
      </c>
      <c r="S517" t="str">
        <f>IF(D517&gt;E517,"Bom",IF(D517=E517,"netro","Alerta"))</f>
        <v>Alerta</v>
      </c>
    </row>
    <row r="518" spans="1:19" x14ac:dyDescent="0.3">
      <c r="A518" t="s">
        <v>513</v>
      </c>
      <c r="B518" t="s">
        <v>23</v>
      </c>
      <c r="C518" s="5">
        <f>VLOOKUP(A518,Dim!A:B,2,0)</f>
        <v>0</v>
      </c>
      <c r="D518" s="1">
        <v>0.1166</v>
      </c>
      <c r="E518" s="1">
        <v>4.6800000000000001E-2</v>
      </c>
      <c r="F518">
        <v>0.94</v>
      </c>
      <c r="G518" s="2">
        <v>60911600</v>
      </c>
      <c r="H518">
        <v>0</v>
      </c>
      <c r="I518">
        <v>0</v>
      </c>
      <c r="J518">
        <v>0</v>
      </c>
      <c r="K518">
        <v>0</v>
      </c>
      <c r="L518" s="1">
        <v>0</v>
      </c>
      <c r="M518" s="1">
        <v>0</v>
      </c>
      <c r="N518" s="4">
        <f>E518/12</f>
        <v>3.9000000000000003E-3</v>
      </c>
      <c r="O518" s="5">
        <f>N518*C518</f>
        <v>0</v>
      </c>
      <c r="P518" t="e">
        <f>ROUNDUP((C518/O518),0)+1</f>
        <v>#DIV/0!</v>
      </c>
      <c r="Q518" s="6" t="e">
        <f>P518*C518</f>
        <v>#DIV/0!</v>
      </c>
      <c r="R518" s="6" t="e">
        <f>P518*O518</f>
        <v>#DIV/0!</v>
      </c>
      <c r="S518" t="str">
        <f>IF(D518&gt;E518,"Bom",IF(D518=E518,"netro","Alerta"))</f>
        <v>Bom</v>
      </c>
    </row>
    <row r="519" spans="1:19" x14ac:dyDescent="0.3">
      <c r="A519" t="s">
        <v>519</v>
      </c>
      <c r="B519" t="s">
        <v>142</v>
      </c>
      <c r="C519" s="5">
        <f>VLOOKUP(A519,Dim!A:B,2,0)</f>
        <v>0</v>
      </c>
      <c r="D519" s="1">
        <v>6.7799999999999999E-2</v>
      </c>
      <c r="E519" s="1">
        <v>0</v>
      </c>
      <c r="F519">
        <v>0.88</v>
      </c>
      <c r="G519" s="2">
        <v>174913000</v>
      </c>
      <c r="H519">
        <v>0</v>
      </c>
      <c r="I519">
        <v>0</v>
      </c>
      <c r="J519">
        <v>0</v>
      </c>
      <c r="K519">
        <v>0</v>
      </c>
      <c r="L519" s="1">
        <v>0</v>
      </c>
      <c r="M519" s="1">
        <v>0</v>
      </c>
      <c r="N519" s="4">
        <f>E519/12</f>
        <v>0</v>
      </c>
      <c r="O519" s="5">
        <f>N519*C519</f>
        <v>0</v>
      </c>
      <c r="P519" t="e">
        <f>ROUNDUP((C519/O519),0)+1</f>
        <v>#DIV/0!</v>
      </c>
      <c r="Q519" s="6" t="e">
        <f>P519*C519</f>
        <v>#DIV/0!</v>
      </c>
      <c r="R519" s="6" t="e">
        <f>P519*O519</f>
        <v>#DIV/0!</v>
      </c>
      <c r="S519" t="str">
        <f>IF(D519&gt;E519,"Bom",IF(D519=E519,"netro","Alerta"))</f>
        <v>Bom</v>
      </c>
    </row>
    <row r="520" spans="1:19" x14ac:dyDescent="0.3">
      <c r="A520" t="s">
        <v>542</v>
      </c>
      <c r="B520" t="s">
        <v>47</v>
      </c>
      <c r="C520" s="5">
        <f>VLOOKUP(A520,Dim!A:B,2,0)</f>
        <v>74</v>
      </c>
      <c r="D520" s="1">
        <v>7.8100000000000003E-2</v>
      </c>
      <c r="E520" s="1">
        <v>0.1192</v>
      </c>
      <c r="F520">
        <v>0.73</v>
      </c>
      <c r="G520" s="2">
        <v>529131000</v>
      </c>
      <c r="H520" s="2">
        <v>367786</v>
      </c>
      <c r="I520">
        <v>81</v>
      </c>
      <c r="J520" s="3">
        <v>2079.5</v>
      </c>
      <c r="K520">
        <v>246.51</v>
      </c>
      <c r="L520" s="1">
        <v>0.11849999999999999</v>
      </c>
      <c r="M520" s="1">
        <v>6.0100000000000001E-2</v>
      </c>
      <c r="N520" s="4">
        <f>E520/12</f>
        <v>9.9333333333333339E-3</v>
      </c>
      <c r="O520" s="5">
        <f>N520*C520</f>
        <v>0.73506666666666676</v>
      </c>
      <c r="P520">
        <f>ROUNDUP((C520/O520),0)+1</f>
        <v>102</v>
      </c>
      <c r="Q520" s="6">
        <f>P520*C520</f>
        <v>7548</v>
      </c>
      <c r="R520" s="6">
        <f>P520*O520</f>
        <v>74.976800000000011</v>
      </c>
      <c r="S520" t="str">
        <f>IF(D520&gt;E520,"Bom",IF(D520=E520,"netro","Alerta"))</f>
        <v>Alerta</v>
      </c>
    </row>
    <row r="521" spans="1:19" x14ac:dyDescent="0.3">
      <c r="A521" t="s">
        <v>543</v>
      </c>
      <c r="B521" t="s">
        <v>47</v>
      </c>
      <c r="C521" s="5">
        <f>VLOOKUP(A521,Dim!A:B,2,0)</f>
        <v>101.66</v>
      </c>
      <c r="D521" s="1">
        <v>8.4500000000000006E-2</v>
      </c>
      <c r="E521" s="1">
        <v>9.4799999999999995E-2</v>
      </c>
      <c r="F521">
        <v>0.96</v>
      </c>
      <c r="G521" s="2">
        <v>3169350000</v>
      </c>
      <c r="H521" s="2">
        <v>3278160</v>
      </c>
      <c r="I521">
        <v>17</v>
      </c>
      <c r="J521" s="3">
        <v>3221.58</v>
      </c>
      <c r="K521">
        <v>280.24</v>
      </c>
      <c r="L521" s="1">
        <v>8.6999999999999994E-2</v>
      </c>
      <c r="M521" s="1">
        <v>1.34E-2</v>
      </c>
      <c r="N521" s="4">
        <f>E521/12</f>
        <v>7.899999999999999E-3</v>
      </c>
      <c r="O521" s="5">
        <f>N521*C521</f>
        <v>0.80311399999999988</v>
      </c>
      <c r="P521">
        <f>ROUNDUP((C521/O521),0)+1</f>
        <v>128</v>
      </c>
      <c r="Q521" s="6">
        <f>P521*C521</f>
        <v>13012.48</v>
      </c>
      <c r="R521" s="6">
        <f>P521*O521</f>
        <v>102.79859199999999</v>
      </c>
      <c r="S521" t="str">
        <f>IF(D521&gt;E521,"Bom",IF(D521=E521,"netro","Alerta"))</f>
        <v>Alerta</v>
      </c>
    </row>
    <row r="522" spans="1:19" x14ac:dyDescent="0.3">
      <c r="A522" t="s">
        <v>544</v>
      </c>
      <c r="B522" t="s">
        <v>16</v>
      </c>
      <c r="C522" s="5">
        <f>VLOOKUP(A522,Dim!A:B,2,0)</f>
        <v>106.17</v>
      </c>
      <c r="D522" s="1">
        <v>9.64E-2</v>
      </c>
      <c r="E522" s="1">
        <v>0.10299999999999999</v>
      </c>
      <c r="F522">
        <v>0.94</v>
      </c>
      <c r="G522" s="2">
        <v>6022050000</v>
      </c>
      <c r="H522" s="2">
        <v>11378100</v>
      </c>
      <c r="I522">
        <v>20</v>
      </c>
      <c r="J522" s="3">
        <v>4751.26</v>
      </c>
      <c r="K522">
        <v>480.74</v>
      </c>
      <c r="L522" s="1">
        <v>0.1012</v>
      </c>
      <c r="M522" s="1">
        <v>8.6699999999999999E-2</v>
      </c>
      <c r="N522" s="4">
        <f>E522/12</f>
        <v>8.5833333333333334E-3</v>
      </c>
      <c r="O522" s="5">
        <f>N522*C522</f>
        <v>0.91129250000000006</v>
      </c>
      <c r="P522">
        <f>ROUNDUP((C522/O522),0)+1</f>
        <v>118</v>
      </c>
      <c r="Q522" s="6">
        <f>P522*C522</f>
        <v>12528.06</v>
      </c>
      <c r="R522" s="6">
        <f>P522*O522</f>
        <v>107.532515</v>
      </c>
      <c r="S522" t="str">
        <f>IF(D522&gt;E522,"Bom",IF(D522=E522,"netro","Alerta"))</f>
        <v>Alerta</v>
      </c>
    </row>
    <row r="523" spans="1:19" x14ac:dyDescent="0.3">
      <c r="A523" t="s">
        <v>524</v>
      </c>
      <c r="B523" t="s">
        <v>23</v>
      </c>
      <c r="C523" s="5">
        <f>VLOOKUP(A523,Dim!A:B,2,0)</f>
        <v>0</v>
      </c>
      <c r="D523" s="1">
        <v>7.0084</v>
      </c>
      <c r="E523" s="1">
        <v>0</v>
      </c>
      <c r="F523">
        <v>7.0000000000000007E-2</v>
      </c>
      <c r="G523" s="2">
        <v>13174</v>
      </c>
      <c r="H523">
        <v>0</v>
      </c>
      <c r="I523">
        <v>0</v>
      </c>
      <c r="J523">
        <v>0</v>
      </c>
      <c r="K523">
        <v>0</v>
      </c>
      <c r="L523" s="1">
        <v>0</v>
      </c>
      <c r="M523" s="1">
        <v>0</v>
      </c>
      <c r="N523" s="4">
        <f>E523/12</f>
        <v>0</v>
      </c>
      <c r="O523" s="5">
        <f>N523*C523</f>
        <v>0</v>
      </c>
      <c r="P523" t="e">
        <f>ROUNDUP((C523/O523),0)+1</f>
        <v>#DIV/0!</v>
      </c>
      <c r="Q523" s="6" t="e">
        <f>P523*C523</f>
        <v>#DIV/0!</v>
      </c>
      <c r="R523" s="6" t="e">
        <f>P523*O523</f>
        <v>#DIV/0!</v>
      </c>
      <c r="S523" t="str">
        <f>IF(D523&gt;E523,"Bom",IF(D523=E523,"netro","Alerta"))</f>
        <v>Bom</v>
      </c>
    </row>
    <row r="524" spans="1:19" x14ac:dyDescent="0.3">
      <c r="A524" t="s">
        <v>531</v>
      </c>
      <c r="B524" t="s">
        <v>81</v>
      </c>
      <c r="C524" s="5">
        <f>VLOOKUP(A524,Dim!A:B,2,0)</f>
        <v>0</v>
      </c>
      <c r="D524" s="1">
        <v>8.9899999999999994E-2</v>
      </c>
      <c r="E524" s="1">
        <v>0</v>
      </c>
      <c r="F524">
        <v>1.04</v>
      </c>
      <c r="G524" s="2">
        <v>234036000</v>
      </c>
      <c r="H524">
        <v>0</v>
      </c>
      <c r="I524">
        <v>6</v>
      </c>
      <c r="J524" s="3">
        <v>5334.39</v>
      </c>
      <c r="K524">
        <v>526.70000000000005</v>
      </c>
      <c r="L524" s="1">
        <v>9.8699999999999996E-2</v>
      </c>
      <c r="M524" s="1">
        <v>0</v>
      </c>
      <c r="N524" s="4">
        <f>E524/12</f>
        <v>0</v>
      </c>
      <c r="O524" s="5">
        <f>N524*C524</f>
        <v>0</v>
      </c>
      <c r="P524" t="e">
        <f>ROUNDUP((C524/O524),0)+1</f>
        <v>#DIV/0!</v>
      </c>
      <c r="Q524" s="6" t="e">
        <f>P524*C524</f>
        <v>#DIV/0!</v>
      </c>
      <c r="R524" s="6" t="e">
        <f>P524*O524</f>
        <v>#DIV/0!</v>
      </c>
      <c r="S524" t="str">
        <f>IF(D524&gt;E524,"Bom",IF(D524=E524,"netro","Alerta"))</f>
        <v>Bom</v>
      </c>
    </row>
    <row r="525" spans="1:19" x14ac:dyDescent="0.3">
      <c r="A525" t="s">
        <v>541</v>
      </c>
      <c r="B525" t="s">
        <v>91</v>
      </c>
      <c r="C525" s="5">
        <f>VLOOKUP(A525,Dim!A:B,2,0)</f>
        <v>0</v>
      </c>
      <c r="D525" s="1">
        <v>3.0700000000000002E-2</v>
      </c>
      <c r="E525" s="1">
        <v>0</v>
      </c>
      <c r="F525">
        <v>1.78</v>
      </c>
      <c r="G525" s="2">
        <v>1133880000</v>
      </c>
      <c r="H525">
        <v>0</v>
      </c>
      <c r="I525">
        <v>14</v>
      </c>
      <c r="J525" s="3">
        <v>19789.3</v>
      </c>
      <c r="K525">
        <v>692.37</v>
      </c>
      <c r="L525" s="1">
        <v>3.5000000000000003E-2</v>
      </c>
      <c r="M525" s="1">
        <v>0</v>
      </c>
      <c r="N525" s="4">
        <f>E525/12</f>
        <v>0</v>
      </c>
      <c r="O525" s="5">
        <f>N525*C525</f>
        <v>0</v>
      </c>
      <c r="P525" t="e">
        <f>ROUNDUP((C525/O525),0)+1</f>
        <v>#DIV/0!</v>
      </c>
      <c r="Q525" s="6" t="e">
        <f>P525*C525</f>
        <v>#DIV/0!</v>
      </c>
      <c r="R525" s="6" t="e">
        <f>P525*O525</f>
        <v>#DIV/0!</v>
      </c>
      <c r="S525" t="str">
        <f>IF(D525&gt;E525,"Bom",IF(D525=E525,"netro","Alerta"))</f>
        <v>Bom</v>
      </c>
    </row>
    <row r="526" spans="1:19" x14ac:dyDescent="0.3">
      <c r="A526" t="s">
        <v>545</v>
      </c>
      <c r="B526" t="s">
        <v>28</v>
      </c>
      <c r="C526" s="5">
        <f>VLOOKUP(A526,Dim!A:B,2,0)</f>
        <v>0</v>
      </c>
      <c r="D526" s="1">
        <v>3.7000000000000002E-3</v>
      </c>
      <c r="E526" s="1">
        <v>1.67E-2</v>
      </c>
      <c r="F526">
        <v>0.32</v>
      </c>
      <c r="G526" s="2">
        <v>91744800</v>
      </c>
      <c r="H526">
        <v>0</v>
      </c>
      <c r="I526">
        <v>2</v>
      </c>
      <c r="J526" s="3">
        <v>2560.0100000000002</v>
      </c>
      <c r="K526">
        <v>377.47</v>
      </c>
      <c r="L526" s="1">
        <v>0.1474</v>
      </c>
      <c r="M526" s="1">
        <v>0.43940000000000001</v>
      </c>
      <c r="N526" s="4">
        <f>E526/12</f>
        <v>1.3916666666666667E-3</v>
      </c>
      <c r="O526" s="5">
        <f>N526*C526</f>
        <v>0</v>
      </c>
      <c r="P526" t="e">
        <f>ROUNDUP((C526/O526),0)+1</f>
        <v>#DIV/0!</v>
      </c>
      <c r="Q526" s="6" t="e">
        <f>P526*C526</f>
        <v>#DIV/0!</v>
      </c>
      <c r="R526" s="6" t="e">
        <f>P526*O526</f>
        <v>#DIV/0!</v>
      </c>
      <c r="S526" t="str">
        <f>IF(D526&gt;E526,"Bom",IF(D526=E526,"netro","Alerta"))</f>
        <v>Alerta</v>
      </c>
    </row>
    <row r="527" spans="1:19" x14ac:dyDescent="0.3">
      <c r="A527" t="s">
        <v>549</v>
      </c>
      <c r="B527" t="s">
        <v>37</v>
      </c>
      <c r="C527" s="5">
        <f>VLOOKUP(A527,Dim!A:B,2,0)</f>
        <v>59.5</v>
      </c>
      <c r="D527" s="1">
        <v>1.41E-2</v>
      </c>
      <c r="E527" s="1">
        <v>2.4199999999999999E-2</v>
      </c>
      <c r="F527">
        <v>1.3</v>
      </c>
      <c r="G527" s="2">
        <v>29312700</v>
      </c>
      <c r="H527">
        <v>0</v>
      </c>
      <c r="I527">
        <v>12</v>
      </c>
      <c r="J527" s="3">
        <v>1127.04</v>
      </c>
      <c r="K527">
        <v>270.98</v>
      </c>
      <c r="L527" s="1">
        <v>0.2404</v>
      </c>
      <c r="M527" s="1">
        <v>0</v>
      </c>
      <c r="N527" s="4">
        <f>E527/12</f>
        <v>2.0166666666666666E-3</v>
      </c>
      <c r="O527" s="5">
        <f>N527*C527</f>
        <v>0.11999166666666666</v>
      </c>
      <c r="P527">
        <f>ROUNDUP((C527/O527),0)+1</f>
        <v>497</v>
      </c>
      <c r="Q527" s="6">
        <f>P527*C527</f>
        <v>29571.5</v>
      </c>
      <c r="R527" s="6">
        <f>P527*O527</f>
        <v>59.635858333333331</v>
      </c>
      <c r="S527" t="str">
        <f>IF(D527&gt;E527,"Bom",IF(D527=E527,"netro","Alerta"))</f>
        <v>Alerta</v>
      </c>
    </row>
    <row r="528" spans="1:19" x14ac:dyDescent="0.3">
      <c r="A528" t="s">
        <v>547</v>
      </c>
      <c r="B528" t="s">
        <v>14</v>
      </c>
      <c r="C528" s="5">
        <f>VLOOKUP(A528,Dim!A:B,2,0)</f>
        <v>0</v>
      </c>
      <c r="D528" s="1">
        <v>9.9599999999999994E-2</v>
      </c>
      <c r="E528" s="1">
        <v>0</v>
      </c>
      <c r="F528">
        <v>0.6</v>
      </c>
      <c r="G528" s="2">
        <v>87318000</v>
      </c>
      <c r="H528">
        <v>0</v>
      </c>
      <c r="I528">
        <v>4</v>
      </c>
      <c r="J528" s="3">
        <v>3658.18</v>
      </c>
      <c r="K528">
        <v>440.02</v>
      </c>
      <c r="L528" s="1">
        <v>0.1203</v>
      </c>
      <c r="M528" s="1">
        <v>0</v>
      </c>
      <c r="N528" s="4">
        <f>E528/12</f>
        <v>0</v>
      </c>
      <c r="O528" s="5">
        <f>N528*C528</f>
        <v>0</v>
      </c>
      <c r="P528" t="e">
        <f>ROUNDUP((C528/O528),0)+1</f>
        <v>#DIV/0!</v>
      </c>
      <c r="Q528" s="6" t="e">
        <f>P528*C528</f>
        <v>#DIV/0!</v>
      </c>
      <c r="R528" s="6" t="e">
        <f>P528*O528</f>
        <v>#DIV/0!</v>
      </c>
      <c r="S528" t="str">
        <f>IF(D528&gt;E528,"Bom",IF(D528=E528,"netro","Alerta"))</f>
        <v>Bom</v>
      </c>
    </row>
    <row r="529" spans="1:19" x14ac:dyDescent="0.3">
      <c r="A529" t="s">
        <v>548</v>
      </c>
      <c r="B529" t="s">
        <v>14</v>
      </c>
      <c r="C529" s="5">
        <f>VLOOKUP(A529,Dim!A:B,2,0)</f>
        <v>0</v>
      </c>
      <c r="D529" s="1">
        <v>-5.2900000000000003E-2</v>
      </c>
      <c r="E529" s="1">
        <v>0</v>
      </c>
      <c r="F529">
        <v>9.89</v>
      </c>
      <c r="G529" s="2">
        <v>4235040000</v>
      </c>
      <c r="H529">
        <v>0</v>
      </c>
      <c r="I529">
        <v>12</v>
      </c>
      <c r="J529" s="3">
        <v>12634.4</v>
      </c>
      <c r="K529">
        <v>99.19</v>
      </c>
      <c r="L529" s="1">
        <v>7.9000000000000008E-3</v>
      </c>
      <c r="M529" s="1">
        <v>0</v>
      </c>
      <c r="N529" s="4">
        <f>E529/12</f>
        <v>0</v>
      </c>
      <c r="O529" s="5">
        <f>N529*C529</f>
        <v>0</v>
      </c>
      <c r="P529" t="e">
        <f>ROUNDUP((C529/O529),0)+1</f>
        <v>#DIV/0!</v>
      </c>
      <c r="Q529" s="6" t="e">
        <f>P529*C529</f>
        <v>#DIV/0!</v>
      </c>
      <c r="R529" s="6" t="e">
        <f>P529*O529</f>
        <v>#DIV/0!</v>
      </c>
      <c r="S529" t="str">
        <f t="shared" ref="S515:S531" si="1">IF(D529&gt;E529,"Bom",IF(D529=E529,"netro","Alerta"))</f>
        <v>Alerta</v>
      </c>
    </row>
    <row r="530" spans="1:19" x14ac:dyDescent="0.3">
      <c r="A530" t="s">
        <v>552</v>
      </c>
      <c r="B530" t="s">
        <v>19</v>
      </c>
      <c r="C530" s="5">
        <f>VLOOKUP(A530,Dim!A:B,2,0)</f>
        <v>86.7</v>
      </c>
      <c r="D530" s="1">
        <v>0.18529999999999999</v>
      </c>
      <c r="E530" s="1">
        <v>0.15290000000000001</v>
      </c>
      <c r="F530">
        <v>0.63</v>
      </c>
      <c r="G530" s="2">
        <v>101727000</v>
      </c>
      <c r="H530" s="2">
        <v>38399</v>
      </c>
      <c r="I530">
        <v>9</v>
      </c>
      <c r="J530" s="3">
        <v>1367.4</v>
      </c>
      <c r="K530">
        <v>223.73</v>
      </c>
      <c r="L530" s="1">
        <v>0.1636</v>
      </c>
      <c r="M530" s="1">
        <v>8.3000000000000001E-3</v>
      </c>
      <c r="N530" s="4">
        <f t="shared" ref="N515:N530" si="2">E530/12</f>
        <v>1.2741666666666667E-2</v>
      </c>
      <c r="O530" s="5">
        <f t="shared" ref="O515:O530" si="3">N530*C530</f>
        <v>1.1047025000000001</v>
      </c>
      <c r="P530">
        <f t="shared" ref="P515:P530" si="4">ROUNDUP((C530/O530),0)+1</f>
        <v>80</v>
      </c>
      <c r="Q530" s="6">
        <f t="shared" ref="Q515:Q530" si="5">P530*C530</f>
        <v>6936</v>
      </c>
      <c r="R530" s="6">
        <f t="shared" ref="R515:R530" si="6">P530*O530</f>
        <v>88.376200000000011</v>
      </c>
      <c r="S530" t="str">
        <f t="shared" si="1"/>
        <v>Bom</v>
      </c>
    </row>
    <row r="531" spans="1:19" x14ac:dyDescent="0.3">
      <c r="A531" t="s">
        <v>553</v>
      </c>
      <c r="B531" t="s">
        <v>14</v>
      </c>
      <c r="C531" s="5">
        <f>VLOOKUP(A531,Dim!A:B,2,0)</f>
        <v>520</v>
      </c>
      <c r="D531" s="1">
        <v>-1.5800000000000002E-2</v>
      </c>
      <c r="E531" s="1">
        <v>0</v>
      </c>
      <c r="F531">
        <v>0.28999999999999998</v>
      </c>
      <c r="G531" s="2">
        <v>24692200</v>
      </c>
      <c r="H531" s="2">
        <v>4736</v>
      </c>
      <c r="I531">
        <v>0</v>
      </c>
      <c r="J531">
        <v>0</v>
      </c>
      <c r="K531">
        <v>0</v>
      </c>
      <c r="L531" s="1">
        <v>0</v>
      </c>
      <c r="M531" s="1">
        <v>0</v>
      </c>
      <c r="N531" s="4">
        <f t="shared" ref="N531" si="7">E531/12</f>
        <v>0</v>
      </c>
      <c r="O531" s="5">
        <f t="shared" ref="O531" si="8">N531*C531</f>
        <v>0</v>
      </c>
      <c r="P531" t="e">
        <f t="shared" ref="P531" si="9">ROUNDUP((C531/O531),0)+1</f>
        <v>#DIV/0!</v>
      </c>
      <c r="Q531" s="6" t="e">
        <f t="shared" ref="Q531" si="10">P531*C531</f>
        <v>#DIV/0!</v>
      </c>
      <c r="R531" s="6" t="e">
        <f t="shared" ref="R531" si="11">P531*O531</f>
        <v>#DIV/0!</v>
      </c>
      <c r="S531" t="str">
        <f t="shared" si="1"/>
        <v>Alerta</v>
      </c>
    </row>
  </sheetData>
  <autoFilter ref="A1:S531" xr:uid="{94B98634-3C44-4E55-82FB-5EBA1C26B06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123C-3F7D-4577-A233-9C5B558942C8}">
  <dimension ref="A1:E531"/>
  <sheetViews>
    <sheetView showGridLines="0" zoomScale="85" zoomScaleNormal="85" workbookViewId="0">
      <selection activeCell="A2" sqref="A2"/>
    </sheetView>
  </sheetViews>
  <sheetFormatPr defaultRowHeight="14.4" x14ac:dyDescent="0.3"/>
  <cols>
    <col min="1" max="2" width="11.33203125" bestFit="1" customWidth="1"/>
    <col min="4" max="4" width="24.33203125" bestFit="1" customWidth="1"/>
    <col min="5" max="5" width="197.44140625" bestFit="1" customWidth="1"/>
    <col min="6" max="6" width="17.88671875" customWidth="1"/>
  </cols>
  <sheetData>
    <row r="1" spans="1:5" ht="15" thickBot="1" x14ac:dyDescent="0.35">
      <c r="A1" t="s">
        <v>559</v>
      </c>
      <c r="B1" t="s">
        <v>560</v>
      </c>
    </row>
    <row r="2" spans="1:5" ht="18.600000000000001" thickBot="1" x14ac:dyDescent="0.4">
      <c r="A2" t="s">
        <v>13</v>
      </c>
      <c r="B2">
        <v>7.56</v>
      </c>
      <c r="D2" s="10" t="s">
        <v>578</v>
      </c>
      <c r="E2" s="11" t="s">
        <v>579</v>
      </c>
    </row>
    <row r="3" spans="1:5" ht="18" x14ac:dyDescent="0.35">
      <c r="A3" t="s">
        <v>15</v>
      </c>
      <c r="B3">
        <v>76.5</v>
      </c>
      <c r="D3" s="12" t="s">
        <v>0</v>
      </c>
      <c r="E3" s="13" t="s">
        <v>561</v>
      </c>
    </row>
    <row r="4" spans="1:5" ht="18" x14ac:dyDescent="0.35">
      <c r="A4" t="s">
        <v>17</v>
      </c>
      <c r="D4" s="14" t="s">
        <v>1</v>
      </c>
      <c r="E4" s="15" t="s">
        <v>562</v>
      </c>
    </row>
    <row r="5" spans="1:5" ht="18" x14ac:dyDescent="0.35">
      <c r="A5" t="s">
        <v>18</v>
      </c>
      <c r="D5" s="16" t="s">
        <v>2</v>
      </c>
      <c r="E5" s="15" t="s">
        <v>563</v>
      </c>
    </row>
    <row r="6" spans="1:5" ht="18" x14ac:dyDescent="0.35">
      <c r="A6" t="s">
        <v>20</v>
      </c>
      <c r="B6">
        <v>9.94</v>
      </c>
      <c r="D6" s="14" t="s">
        <v>3</v>
      </c>
      <c r="E6" s="15" t="s">
        <v>564</v>
      </c>
    </row>
    <row r="7" spans="1:5" ht="18" x14ac:dyDescent="0.35">
      <c r="A7" t="s">
        <v>21</v>
      </c>
      <c r="B7">
        <v>93.69</v>
      </c>
      <c r="D7" s="14" t="s">
        <v>4</v>
      </c>
      <c r="E7" s="15" t="s">
        <v>565</v>
      </c>
    </row>
    <row r="8" spans="1:5" ht="18" x14ac:dyDescent="0.35">
      <c r="A8" t="s">
        <v>22</v>
      </c>
      <c r="D8" s="14" t="s">
        <v>5</v>
      </c>
      <c r="E8" s="15" t="s">
        <v>566</v>
      </c>
    </row>
    <row r="9" spans="1:5" ht="18" x14ac:dyDescent="0.35">
      <c r="A9" t="s">
        <v>24</v>
      </c>
      <c r="D9" s="14" t="s">
        <v>6</v>
      </c>
      <c r="E9" s="15" t="s">
        <v>567</v>
      </c>
    </row>
    <row r="10" spans="1:5" ht="18" x14ac:dyDescent="0.35">
      <c r="A10" t="s">
        <v>26</v>
      </c>
      <c r="B10">
        <v>8.2100000000000009</v>
      </c>
      <c r="D10" s="14" t="s">
        <v>7</v>
      </c>
      <c r="E10" s="15" t="s">
        <v>568</v>
      </c>
    </row>
    <row r="11" spans="1:5" ht="18" x14ac:dyDescent="0.35">
      <c r="A11" t="s">
        <v>27</v>
      </c>
      <c r="B11">
        <v>51.7</v>
      </c>
      <c r="D11" s="14" t="s">
        <v>8</v>
      </c>
      <c r="E11" s="15" t="s">
        <v>569</v>
      </c>
    </row>
    <row r="12" spans="1:5" ht="18" x14ac:dyDescent="0.35">
      <c r="A12" t="s">
        <v>29</v>
      </c>
      <c r="B12">
        <v>7.67</v>
      </c>
      <c r="D12" s="14" t="s">
        <v>9</v>
      </c>
      <c r="E12" s="15" t="s">
        <v>570</v>
      </c>
    </row>
    <row r="13" spans="1:5" ht="18" x14ac:dyDescent="0.35">
      <c r="A13" t="s">
        <v>30</v>
      </c>
      <c r="B13">
        <v>600</v>
      </c>
      <c r="D13" s="14" t="s">
        <v>10</v>
      </c>
      <c r="E13" s="15" t="s">
        <v>571</v>
      </c>
    </row>
    <row r="14" spans="1:5" ht="18" x14ac:dyDescent="0.35">
      <c r="A14" t="s">
        <v>31</v>
      </c>
      <c r="B14">
        <v>7.59</v>
      </c>
      <c r="D14" s="14" t="s">
        <v>11</v>
      </c>
      <c r="E14" s="15" t="s">
        <v>572</v>
      </c>
    </row>
    <row r="15" spans="1:5" ht="18" x14ac:dyDescent="0.35">
      <c r="A15" t="s">
        <v>32</v>
      </c>
      <c r="D15" s="14" t="s">
        <v>12</v>
      </c>
      <c r="E15" s="15" t="s">
        <v>573</v>
      </c>
    </row>
    <row r="16" spans="1:5" ht="18" x14ac:dyDescent="0.35">
      <c r="A16" t="s">
        <v>33</v>
      </c>
      <c r="B16">
        <v>10.58</v>
      </c>
      <c r="D16" s="17" t="s">
        <v>554</v>
      </c>
      <c r="E16" s="15" t="s">
        <v>574</v>
      </c>
    </row>
    <row r="17" spans="1:5" ht="18" x14ac:dyDescent="0.35">
      <c r="A17" t="s">
        <v>34</v>
      </c>
      <c r="D17" s="18" t="s">
        <v>555</v>
      </c>
      <c r="E17" s="15" t="s">
        <v>575</v>
      </c>
    </row>
    <row r="18" spans="1:5" ht="18" x14ac:dyDescent="0.35">
      <c r="A18" t="s">
        <v>35</v>
      </c>
      <c r="B18">
        <v>199.58</v>
      </c>
      <c r="D18" s="19" t="s">
        <v>556</v>
      </c>
      <c r="E18" s="15" t="s">
        <v>576</v>
      </c>
    </row>
    <row r="19" spans="1:5" ht="18" x14ac:dyDescent="0.35">
      <c r="A19" t="s">
        <v>36</v>
      </c>
      <c r="B19">
        <v>8.43</v>
      </c>
      <c r="D19" s="19" t="s">
        <v>557</v>
      </c>
      <c r="E19" s="15" t="s">
        <v>577</v>
      </c>
    </row>
    <row r="20" spans="1:5" ht="18" x14ac:dyDescent="0.35">
      <c r="A20" t="s">
        <v>38</v>
      </c>
      <c r="B20">
        <v>75</v>
      </c>
      <c r="D20" s="19" t="s">
        <v>558</v>
      </c>
      <c r="E20" s="15" t="s">
        <v>582</v>
      </c>
    </row>
    <row r="21" spans="1:5" x14ac:dyDescent="0.3">
      <c r="A21" t="s">
        <v>39</v>
      </c>
    </row>
    <row r="22" spans="1:5" x14ac:dyDescent="0.3">
      <c r="A22" t="s">
        <v>40</v>
      </c>
      <c r="B22">
        <v>1.02</v>
      </c>
    </row>
    <row r="23" spans="1:5" x14ac:dyDescent="0.3">
      <c r="A23" t="s">
        <v>41</v>
      </c>
      <c r="B23">
        <v>6.59</v>
      </c>
    </row>
    <row r="24" spans="1:5" x14ac:dyDescent="0.3">
      <c r="A24" t="s">
        <v>42</v>
      </c>
      <c r="B24">
        <v>7.53</v>
      </c>
    </row>
    <row r="25" spans="1:5" x14ac:dyDescent="0.3">
      <c r="A25" t="s">
        <v>43</v>
      </c>
    </row>
    <row r="26" spans="1:5" x14ac:dyDescent="0.3">
      <c r="A26" t="s">
        <v>44</v>
      </c>
      <c r="B26">
        <v>10888</v>
      </c>
    </row>
    <row r="27" spans="1:5" x14ac:dyDescent="0.3">
      <c r="A27" t="s">
        <v>45</v>
      </c>
      <c r="B27">
        <v>50.97</v>
      </c>
    </row>
    <row r="28" spans="1:5" x14ac:dyDescent="0.3">
      <c r="A28" t="s">
        <v>46</v>
      </c>
      <c r="B28">
        <v>80.97</v>
      </c>
    </row>
    <row r="29" spans="1:5" x14ac:dyDescent="0.3">
      <c r="A29" t="s">
        <v>48</v>
      </c>
      <c r="B29">
        <v>7.65</v>
      </c>
    </row>
    <row r="30" spans="1:5" x14ac:dyDescent="0.3">
      <c r="A30" t="s">
        <v>49</v>
      </c>
    </row>
    <row r="31" spans="1:5" x14ac:dyDescent="0.3">
      <c r="A31" t="s">
        <v>50</v>
      </c>
      <c r="B31">
        <v>351.55</v>
      </c>
    </row>
    <row r="32" spans="1:5" x14ac:dyDescent="0.3">
      <c r="A32" t="s">
        <v>51</v>
      </c>
      <c r="B32">
        <v>62.2</v>
      </c>
    </row>
    <row r="33" spans="1:2" x14ac:dyDescent="0.3">
      <c r="A33" t="s">
        <v>52</v>
      </c>
      <c r="B33">
        <v>64.45</v>
      </c>
    </row>
    <row r="34" spans="1:2" x14ac:dyDescent="0.3">
      <c r="A34" t="s">
        <v>53</v>
      </c>
      <c r="B34">
        <v>6.94</v>
      </c>
    </row>
    <row r="35" spans="1:2" x14ac:dyDescent="0.3">
      <c r="A35" t="s">
        <v>54</v>
      </c>
    </row>
    <row r="36" spans="1:2" x14ac:dyDescent="0.3">
      <c r="A36" t="s">
        <v>55</v>
      </c>
      <c r="B36">
        <v>98.2</v>
      </c>
    </row>
    <row r="37" spans="1:2" x14ac:dyDescent="0.3">
      <c r="A37" t="s">
        <v>56</v>
      </c>
    </row>
    <row r="38" spans="1:2" x14ac:dyDescent="0.3">
      <c r="A38" t="s">
        <v>57</v>
      </c>
    </row>
    <row r="39" spans="1:2" x14ac:dyDescent="0.3">
      <c r="A39" t="s">
        <v>58</v>
      </c>
      <c r="B39">
        <v>83.87</v>
      </c>
    </row>
    <row r="40" spans="1:2" x14ac:dyDescent="0.3">
      <c r="A40" t="s">
        <v>59</v>
      </c>
      <c r="B40">
        <v>62.95</v>
      </c>
    </row>
    <row r="41" spans="1:2" x14ac:dyDescent="0.3">
      <c r="A41" t="s">
        <v>60</v>
      </c>
      <c r="B41">
        <v>105</v>
      </c>
    </row>
    <row r="42" spans="1:2" x14ac:dyDescent="0.3">
      <c r="A42" t="s">
        <v>61</v>
      </c>
      <c r="B42">
        <v>895</v>
      </c>
    </row>
    <row r="43" spans="1:2" x14ac:dyDescent="0.3">
      <c r="A43" t="s">
        <v>62</v>
      </c>
    </row>
    <row r="44" spans="1:2" x14ac:dyDescent="0.3">
      <c r="A44" t="s">
        <v>63</v>
      </c>
      <c r="B44">
        <v>6.79</v>
      </c>
    </row>
    <row r="45" spans="1:2" x14ac:dyDescent="0.3">
      <c r="A45" t="s">
        <v>64</v>
      </c>
      <c r="B45">
        <v>1000</v>
      </c>
    </row>
    <row r="46" spans="1:2" x14ac:dyDescent="0.3">
      <c r="A46" t="s">
        <v>65</v>
      </c>
      <c r="B46">
        <v>94.62</v>
      </c>
    </row>
    <row r="47" spans="1:2" x14ac:dyDescent="0.3">
      <c r="A47" t="s">
        <v>66</v>
      </c>
    </row>
    <row r="48" spans="1:2" x14ac:dyDescent="0.3">
      <c r="A48" t="s">
        <v>67</v>
      </c>
    </row>
    <row r="49" spans="1:2" x14ac:dyDescent="0.3">
      <c r="A49" t="s">
        <v>68</v>
      </c>
      <c r="B49">
        <v>34.11</v>
      </c>
    </row>
    <row r="50" spans="1:2" x14ac:dyDescent="0.3">
      <c r="A50" t="s">
        <v>69</v>
      </c>
      <c r="B50">
        <v>89</v>
      </c>
    </row>
    <row r="51" spans="1:2" x14ac:dyDescent="0.3">
      <c r="A51" t="s">
        <v>70</v>
      </c>
    </row>
    <row r="52" spans="1:2" x14ac:dyDescent="0.3">
      <c r="A52" t="s">
        <v>71</v>
      </c>
      <c r="B52">
        <v>9.43</v>
      </c>
    </row>
    <row r="53" spans="1:2" x14ac:dyDescent="0.3">
      <c r="A53" t="s">
        <v>72</v>
      </c>
    </row>
    <row r="54" spans="1:2" x14ac:dyDescent="0.3">
      <c r="A54" t="s">
        <v>73</v>
      </c>
      <c r="B54">
        <v>94.6</v>
      </c>
    </row>
    <row r="55" spans="1:2" x14ac:dyDescent="0.3">
      <c r="A55" t="s">
        <v>74</v>
      </c>
      <c r="B55">
        <v>73.45</v>
      </c>
    </row>
    <row r="56" spans="1:2" x14ac:dyDescent="0.3">
      <c r="A56" t="s">
        <v>75</v>
      </c>
      <c r="B56">
        <v>54.52</v>
      </c>
    </row>
    <row r="57" spans="1:2" x14ac:dyDescent="0.3">
      <c r="A57" t="s">
        <v>76</v>
      </c>
      <c r="B57">
        <v>80</v>
      </c>
    </row>
    <row r="58" spans="1:2" x14ac:dyDescent="0.3">
      <c r="A58" t="s">
        <v>77</v>
      </c>
    </row>
    <row r="59" spans="1:2" x14ac:dyDescent="0.3">
      <c r="A59" t="s">
        <v>78</v>
      </c>
      <c r="B59">
        <v>115.7</v>
      </c>
    </row>
    <row r="60" spans="1:2" x14ac:dyDescent="0.3">
      <c r="A60" t="s">
        <v>79</v>
      </c>
      <c r="B60">
        <v>40.950000000000003</v>
      </c>
    </row>
    <row r="61" spans="1:2" x14ac:dyDescent="0.3">
      <c r="A61" t="s">
        <v>80</v>
      </c>
    </row>
    <row r="62" spans="1:2" x14ac:dyDescent="0.3">
      <c r="A62" t="s">
        <v>82</v>
      </c>
      <c r="B62">
        <v>397.85</v>
      </c>
    </row>
    <row r="63" spans="1:2" x14ac:dyDescent="0.3">
      <c r="A63" t="s">
        <v>83</v>
      </c>
      <c r="B63">
        <v>710</v>
      </c>
    </row>
    <row r="64" spans="1:2" x14ac:dyDescent="0.3">
      <c r="A64" t="s">
        <v>84</v>
      </c>
    </row>
    <row r="65" spans="1:2" x14ac:dyDescent="0.3">
      <c r="A65" t="s">
        <v>85</v>
      </c>
      <c r="B65">
        <v>52.46</v>
      </c>
    </row>
    <row r="66" spans="1:2" x14ac:dyDescent="0.3">
      <c r="A66" t="s">
        <v>86</v>
      </c>
      <c r="B66">
        <v>81.180000000000007</v>
      </c>
    </row>
    <row r="67" spans="1:2" x14ac:dyDescent="0.3">
      <c r="A67" t="s">
        <v>87</v>
      </c>
      <c r="B67">
        <v>9.34</v>
      </c>
    </row>
    <row r="68" spans="1:2" x14ac:dyDescent="0.3">
      <c r="A68" t="s">
        <v>88</v>
      </c>
    </row>
    <row r="69" spans="1:2" x14ac:dyDescent="0.3">
      <c r="A69" t="s">
        <v>89</v>
      </c>
      <c r="B69">
        <v>8.5500000000000007</v>
      </c>
    </row>
    <row r="70" spans="1:2" x14ac:dyDescent="0.3">
      <c r="A70" t="s">
        <v>90</v>
      </c>
      <c r="B70">
        <v>41.5</v>
      </c>
    </row>
    <row r="71" spans="1:2" x14ac:dyDescent="0.3">
      <c r="A71" t="s">
        <v>92</v>
      </c>
      <c r="B71">
        <v>103.47</v>
      </c>
    </row>
    <row r="72" spans="1:2" x14ac:dyDescent="0.3">
      <c r="A72" t="s">
        <v>93</v>
      </c>
      <c r="B72">
        <v>111.28</v>
      </c>
    </row>
    <row r="73" spans="1:2" x14ac:dyDescent="0.3">
      <c r="A73" t="s">
        <v>94</v>
      </c>
      <c r="B73">
        <v>58.02</v>
      </c>
    </row>
    <row r="74" spans="1:2" x14ac:dyDescent="0.3">
      <c r="A74" t="s">
        <v>95</v>
      </c>
      <c r="B74">
        <v>150.94999999999999</v>
      </c>
    </row>
    <row r="75" spans="1:2" x14ac:dyDescent="0.3">
      <c r="A75" t="s">
        <v>96</v>
      </c>
      <c r="B75">
        <v>109.53</v>
      </c>
    </row>
    <row r="76" spans="1:2" x14ac:dyDescent="0.3">
      <c r="A76" t="s">
        <v>97</v>
      </c>
      <c r="B76">
        <v>103.22</v>
      </c>
    </row>
    <row r="77" spans="1:2" x14ac:dyDescent="0.3">
      <c r="A77" t="s">
        <v>98</v>
      </c>
      <c r="B77">
        <v>9.4499999999999993</v>
      </c>
    </row>
    <row r="78" spans="1:2" x14ac:dyDescent="0.3">
      <c r="A78" t="s">
        <v>99</v>
      </c>
      <c r="B78">
        <v>1170.21</v>
      </c>
    </row>
    <row r="79" spans="1:2" x14ac:dyDescent="0.3">
      <c r="A79" t="s">
        <v>100</v>
      </c>
      <c r="B79">
        <v>73.08</v>
      </c>
    </row>
    <row r="80" spans="1:2" x14ac:dyDescent="0.3">
      <c r="A80" t="s">
        <v>101</v>
      </c>
      <c r="B80">
        <v>1.03</v>
      </c>
    </row>
    <row r="81" spans="1:2" x14ac:dyDescent="0.3">
      <c r="A81" t="s">
        <v>102</v>
      </c>
      <c r="B81">
        <v>25.99</v>
      </c>
    </row>
    <row r="82" spans="1:2" x14ac:dyDescent="0.3">
      <c r="A82" t="s">
        <v>103</v>
      </c>
      <c r="B82">
        <v>8.6999999999999993</v>
      </c>
    </row>
    <row r="83" spans="1:2" x14ac:dyDescent="0.3">
      <c r="A83" t="s">
        <v>104</v>
      </c>
    </row>
    <row r="84" spans="1:2" x14ac:dyDescent="0.3">
      <c r="A84" t="s">
        <v>105</v>
      </c>
      <c r="B84">
        <v>100.07</v>
      </c>
    </row>
    <row r="85" spans="1:2" x14ac:dyDescent="0.3">
      <c r="A85" t="s">
        <v>107</v>
      </c>
      <c r="B85">
        <v>44.24</v>
      </c>
    </row>
    <row r="86" spans="1:2" x14ac:dyDescent="0.3">
      <c r="A86" t="s">
        <v>108</v>
      </c>
      <c r="B86">
        <v>250.1</v>
      </c>
    </row>
    <row r="87" spans="1:2" x14ac:dyDescent="0.3">
      <c r="A87" t="s">
        <v>109</v>
      </c>
      <c r="B87">
        <v>530.01</v>
      </c>
    </row>
    <row r="88" spans="1:2" x14ac:dyDescent="0.3">
      <c r="A88" t="s">
        <v>110</v>
      </c>
      <c r="B88">
        <v>61</v>
      </c>
    </row>
    <row r="89" spans="1:2" x14ac:dyDescent="0.3">
      <c r="A89" t="s">
        <v>111</v>
      </c>
      <c r="B89">
        <v>87.65</v>
      </c>
    </row>
    <row r="90" spans="1:2" x14ac:dyDescent="0.3">
      <c r="A90" t="s">
        <v>112</v>
      </c>
      <c r="B90">
        <v>1.52</v>
      </c>
    </row>
    <row r="91" spans="1:2" x14ac:dyDescent="0.3">
      <c r="A91" t="s">
        <v>113</v>
      </c>
    </row>
    <row r="92" spans="1:2" x14ac:dyDescent="0.3">
      <c r="A92" t="s">
        <v>114</v>
      </c>
    </row>
    <row r="93" spans="1:2" x14ac:dyDescent="0.3">
      <c r="A93" t="s">
        <v>115</v>
      </c>
    </row>
    <row r="94" spans="1:2" x14ac:dyDescent="0.3">
      <c r="A94" t="s">
        <v>116</v>
      </c>
      <c r="B94">
        <v>12.3</v>
      </c>
    </row>
    <row r="95" spans="1:2" x14ac:dyDescent="0.3">
      <c r="A95" t="s">
        <v>117</v>
      </c>
      <c r="B95">
        <v>109.58</v>
      </c>
    </row>
    <row r="96" spans="1:2" x14ac:dyDescent="0.3">
      <c r="A96" t="s">
        <v>118</v>
      </c>
      <c r="B96">
        <v>9.85</v>
      </c>
    </row>
    <row r="97" spans="1:2" x14ac:dyDescent="0.3">
      <c r="A97" t="s">
        <v>119</v>
      </c>
      <c r="B97">
        <v>7.5</v>
      </c>
    </row>
    <row r="98" spans="1:2" x14ac:dyDescent="0.3">
      <c r="A98" t="s">
        <v>120</v>
      </c>
      <c r="B98">
        <v>7.5</v>
      </c>
    </row>
    <row r="99" spans="1:2" x14ac:dyDescent="0.3">
      <c r="A99" t="s">
        <v>121</v>
      </c>
      <c r="B99">
        <v>10.54</v>
      </c>
    </row>
    <row r="100" spans="1:2" x14ac:dyDescent="0.3">
      <c r="A100" t="s">
        <v>122</v>
      </c>
      <c r="B100">
        <v>95.09</v>
      </c>
    </row>
    <row r="101" spans="1:2" x14ac:dyDescent="0.3">
      <c r="A101" t="s">
        <v>123</v>
      </c>
      <c r="B101">
        <v>74.739999999999995</v>
      </c>
    </row>
    <row r="102" spans="1:2" x14ac:dyDescent="0.3">
      <c r="A102" t="s">
        <v>124</v>
      </c>
      <c r="B102">
        <v>4.82</v>
      </c>
    </row>
    <row r="103" spans="1:2" x14ac:dyDescent="0.3">
      <c r="A103" t="s">
        <v>125</v>
      </c>
      <c r="B103">
        <v>82.78</v>
      </c>
    </row>
    <row r="104" spans="1:2" x14ac:dyDescent="0.3">
      <c r="A104" t="s">
        <v>126</v>
      </c>
      <c r="B104">
        <v>72.77</v>
      </c>
    </row>
    <row r="105" spans="1:2" x14ac:dyDescent="0.3">
      <c r="A105" t="s">
        <v>127</v>
      </c>
      <c r="B105">
        <v>40.21</v>
      </c>
    </row>
    <row r="106" spans="1:2" x14ac:dyDescent="0.3">
      <c r="A106" t="s">
        <v>128</v>
      </c>
      <c r="B106">
        <v>66.31</v>
      </c>
    </row>
    <row r="107" spans="1:2" x14ac:dyDescent="0.3">
      <c r="A107" t="s">
        <v>129</v>
      </c>
      <c r="B107">
        <v>59.57</v>
      </c>
    </row>
    <row r="108" spans="1:2" x14ac:dyDescent="0.3">
      <c r="A108" t="s">
        <v>130</v>
      </c>
      <c r="B108">
        <v>64.900000000000006</v>
      </c>
    </row>
    <row r="109" spans="1:2" x14ac:dyDescent="0.3">
      <c r="A109" t="s">
        <v>131</v>
      </c>
      <c r="B109">
        <v>304.5</v>
      </c>
    </row>
    <row r="110" spans="1:2" x14ac:dyDescent="0.3">
      <c r="A110" t="s">
        <v>132</v>
      </c>
      <c r="B110">
        <v>7.79</v>
      </c>
    </row>
    <row r="111" spans="1:2" x14ac:dyDescent="0.3">
      <c r="A111" t="s">
        <v>133</v>
      </c>
      <c r="B111">
        <v>13.36</v>
      </c>
    </row>
    <row r="112" spans="1:2" x14ac:dyDescent="0.3">
      <c r="A112" t="s">
        <v>134</v>
      </c>
      <c r="B112">
        <v>3.91</v>
      </c>
    </row>
    <row r="113" spans="1:2" x14ac:dyDescent="0.3">
      <c r="A113" t="s">
        <v>135</v>
      </c>
      <c r="B113">
        <v>7.08</v>
      </c>
    </row>
    <row r="114" spans="1:2" x14ac:dyDescent="0.3">
      <c r="A114" t="s">
        <v>136</v>
      </c>
      <c r="B114">
        <v>25.32</v>
      </c>
    </row>
    <row r="115" spans="1:2" x14ac:dyDescent="0.3">
      <c r="A115" t="s">
        <v>137</v>
      </c>
    </row>
    <row r="116" spans="1:2" x14ac:dyDescent="0.3">
      <c r="A116" t="s">
        <v>138</v>
      </c>
    </row>
    <row r="117" spans="1:2" x14ac:dyDescent="0.3">
      <c r="A117" t="s">
        <v>139</v>
      </c>
      <c r="B117">
        <v>650.35</v>
      </c>
    </row>
    <row r="118" spans="1:2" x14ac:dyDescent="0.3">
      <c r="A118" t="s">
        <v>140</v>
      </c>
      <c r="B118">
        <v>6.11</v>
      </c>
    </row>
    <row r="119" spans="1:2" x14ac:dyDescent="0.3">
      <c r="A119" t="s">
        <v>141</v>
      </c>
    </row>
    <row r="120" spans="1:2" x14ac:dyDescent="0.3">
      <c r="A120" t="s">
        <v>143</v>
      </c>
      <c r="B120">
        <v>5.9</v>
      </c>
    </row>
    <row r="121" spans="1:2" x14ac:dyDescent="0.3">
      <c r="A121" t="s">
        <v>144</v>
      </c>
      <c r="B121">
        <v>130</v>
      </c>
    </row>
    <row r="122" spans="1:2" x14ac:dyDescent="0.3">
      <c r="A122" t="s">
        <v>145</v>
      </c>
      <c r="B122">
        <v>15</v>
      </c>
    </row>
    <row r="123" spans="1:2" x14ac:dyDescent="0.3">
      <c r="A123" t="s">
        <v>146</v>
      </c>
      <c r="B123">
        <v>92.51</v>
      </c>
    </row>
    <row r="124" spans="1:2" x14ac:dyDescent="0.3">
      <c r="A124" t="s">
        <v>147</v>
      </c>
      <c r="B124">
        <v>104.33</v>
      </c>
    </row>
    <row r="125" spans="1:2" x14ac:dyDescent="0.3">
      <c r="A125" t="s">
        <v>148</v>
      </c>
    </row>
    <row r="126" spans="1:2" x14ac:dyDescent="0.3">
      <c r="A126" t="s">
        <v>149</v>
      </c>
      <c r="B126">
        <v>9.9499999999999993</v>
      </c>
    </row>
    <row r="127" spans="1:2" x14ac:dyDescent="0.3">
      <c r="A127" t="s">
        <v>150</v>
      </c>
    </row>
    <row r="128" spans="1:2" x14ac:dyDescent="0.3">
      <c r="A128" t="s">
        <v>151</v>
      </c>
      <c r="B128">
        <v>7.89</v>
      </c>
    </row>
    <row r="129" spans="1:2" x14ac:dyDescent="0.3">
      <c r="A129" t="s">
        <v>152</v>
      </c>
      <c r="B129">
        <v>76000</v>
      </c>
    </row>
    <row r="130" spans="1:2" x14ac:dyDescent="0.3">
      <c r="A130" t="s">
        <v>153</v>
      </c>
      <c r="B130">
        <v>124.99</v>
      </c>
    </row>
    <row r="131" spans="1:2" x14ac:dyDescent="0.3">
      <c r="A131" t="s">
        <v>154</v>
      </c>
      <c r="B131">
        <v>263</v>
      </c>
    </row>
    <row r="132" spans="1:2" x14ac:dyDescent="0.3">
      <c r="A132" t="s">
        <v>155</v>
      </c>
    </row>
    <row r="133" spans="1:2" x14ac:dyDescent="0.3">
      <c r="A133" t="s">
        <v>156</v>
      </c>
      <c r="B133">
        <v>9.75</v>
      </c>
    </row>
    <row r="134" spans="1:2" x14ac:dyDescent="0.3">
      <c r="A134" t="s">
        <v>157</v>
      </c>
      <c r="B134">
        <v>146</v>
      </c>
    </row>
    <row r="135" spans="1:2" x14ac:dyDescent="0.3">
      <c r="A135" t="s">
        <v>158</v>
      </c>
      <c r="B135">
        <v>929.98</v>
      </c>
    </row>
    <row r="136" spans="1:2" x14ac:dyDescent="0.3">
      <c r="A136" t="s">
        <v>159</v>
      </c>
      <c r="B136">
        <v>85.56</v>
      </c>
    </row>
    <row r="137" spans="1:2" x14ac:dyDescent="0.3">
      <c r="A137" t="s">
        <v>160</v>
      </c>
      <c r="B137">
        <v>128.47999999999999</v>
      </c>
    </row>
    <row r="138" spans="1:2" x14ac:dyDescent="0.3">
      <c r="A138" t="s">
        <v>161</v>
      </c>
    </row>
    <row r="139" spans="1:2" x14ac:dyDescent="0.3">
      <c r="A139" t="s">
        <v>162</v>
      </c>
    </row>
    <row r="140" spans="1:2" x14ac:dyDescent="0.3">
      <c r="A140" t="s">
        <v>163</v>
      </c>
      <c r="B140">
        <v>8.7200000000000006</v>
      </c>
    </row>
    <row r="141" spans="1:2" x14ac:dyDescent="0.3">
      <c r="A141" t="s">
        <v>164</v>
      </c>
      <c r="B141">
        <v>48</v>
      </c>
    </row>
    <row r="142" spans="1:2" x14ac:dyDescent="0.3">
      <c r="A142" t="s">
        <v>165</v>
      </c>
      <c r="B142">
        <v>495.99</v>
      </c>
    </row>
    <row r="143" spans="1:2" x14ac:dyDescent="0.3">
      <c r="A143" t="s">
        <v>166</v>
      </c>
      <c r="B143">
        <v>153.69</v>
      </c>
    </row>
    <row r="144" spans="1:2" x14ac:dyDescent="0.3">
      <c r="A144" t="s">
        <v>167</v>
      </c>
      <c r="B144">
        <v>60.63</v>
      </c>
    </row>
    <row r="145" spans="1:2" x14ac:dyDescent="0.3">
      <c r="A145" t="s">
        <v>168</v>
      </c>
      <c r="B145">
        <v>0</v>
      </c>
    </row>
    <row r="146" spans="1:2" x14ac:dyDescent="0.3">
      <c r="A146" t="s">
        <v>169</v>
      </c>
    </row>
    <row r="147" spans="1:2" x14ac:dyDescent="0.3">
      <c r="A147" t="s">
        <v>170</v>
      </c>
      <c r="B147">
        <v>95.1</v>
      </c>
    </row>
    <row r="148" spans="1:2" x14ac:dyDescent="0.3">
      <c r="A148" t="s">
        <v>171</v>
      </c>
    </row>
    <row r="149" spans="1:2" x14ac:dyDescent="0.3">
      <c r="A149" t="s">
        <v>172</v>
      </c>
      <c r="B149">
        <v>145</v>
      </c>
    </row>
    <row r="150" spans="1:2" x14ac:dyDescent="0.3">
      <c r="A150" t="s">
        <v>173</v>
      </c>
      <c r="B150">
        <v>20.23</v>
      </c>
    </row>
    <row r="151" spans="1:2" x14ac:dyDescent="0.3">
      <c r="A151" t="s">
        <v>174</v>
      </c>
      <c r="B151">
        <v>73.12</v>
      </c>
    </row>
    <row r="152" spans="1:2" x14ac:dyDescent="0.3">
      <c r="A152" t="s">
        <v>175</v>
      </c>
      <c r="B152">
        <v>208</v>
      </c>
    </row>
    <row r="153" spans="1:2" x14ac:dyDescent="0.3">
      <c r="A153" t="s">
        <v>176</v>
      </c>
      <c r="B153">
        <v>385.15</v>
      </c>
    </row>
    <row r="154" spans="1:2" x14ac:dyDescent="0.3">
      <c r="A154" t="s">
        <v>177</v>
      </c>
    </row>
    <row r="155" spans="1:2" x14ac:dyDescent="0.3">
      <c r="A155" t="s">
        <v>178</v>
      </c>
      <c r="B155">
        <v>9.0500000000000007</v>
      </c>
    </row>
    <row r="156" spans="1:2" x14ac:dyDescent="0.3">
      <c r="A156" t="s">
        <v>179</v>
      </c>
      <c r="B156">
        <v>2894.66</v>
      </c>
    </row>
    <row r="157" spans="1:2" x14ac:dyDescent="0.3">
      <c r="A157" t="s">
        <v>180</v>
      </c>
    </row>
    <row r="158" spans="1:2" x14ac:dyDescent="0.3">
      <c r="A158" t="s">
        <v>181</v>
      </c>
      <c r="B158">
        <v>65.02</v>
      </c>
    </row>
    <row r="159" spans="1:2" x14ac:dyDescent="0.3">
      <c r="A159" t="s">
        <v>182</v>
      </c>
      <c r="B159">
        <v>7.92</v>
      </c>
    </row>
    <row r="160" spans="1:2" x14ac:dyDescent="0.3">
      <c r="A160" t="s">
        <v>183</v>
      </c>
      <c r="B160">
        <v>130</v>
      </c>
    </row>
    <row r="161" spans="1:2" x14ac:dyDescent="0.3">
      <c r="A161" t="s">
        <v>184</v>
      </c>
      <c r="B161">
        <v>138.46</v>
      </c>
    </row>
    <row r="162" spans="1:2" x14ac:dyDescent="0.3">
      <c r="A162" t="s">
        <v>185</v>
      </c>
    </row>
    <row r="163" spans="1:2" x14ac:dyDescent="0.3">
      <c r="A163" t="s">
        <v>186</v>
      </c>
      <c r="B163">
        <v>8.42</v>
      </c>
    </row>
    <row r="164" spans="1:2" x14ac:dyDescent="0.3">
      <c r="A164" t="s">
        <v>187</v>
      </c>
      <c r="B164">
        <v>8.94</v>
      </c>
    </row>
    <row r="165" spans="1:2" x14ac:dyDescent="0.3">
      <c r="A165" t="s">
        <v>188</v>
      </c>
    </row>
    <row r="166" spans="1:2" x14ac:dyDescent="0.3">
      <c r="A166" t="s">
        <v>189</v>
      </c>
      <c r="B166">
        <v>98.99</v>
      </c>
    </row>
    <row r="167" spans="1:2" x14ac:dyDescent="0.3">
      <c r="A167" t="s">
        <v>190</v>
      </c>
      <c r="B167">
        <v>50.16</v>
      </c>
    </row>
    <row r="168" spans="1:2" x14ac:dyDescent="0.3">
      <c r="A168" t="s">
        <v>191</v>
      </c>
      <c r="B168">
        <v>63.39</v>
      </c>
    </row>
    <row r="169" spans="1:2" x14ac:dyDescent="0.3">
      <c r="A169" t="s">
        <v>192</v>
      </c>
    </row>
    <row r="170" spans="1:2" x14ac:dyDescent="0.3">
      <c r="A170" t="s">
        <v>193</v>
      </c>
      <c r="B170">
        <v>107.13</v>
      </c>
    </row>
    <row r="171" spans="1:2" x14ac:dyDescent="0.3">
      <c r="A171" t="s">
        <v>194</v>
      </c>
      <c r="B171">
        <v>9.9499999999999993</v>
      </c>
    </row>
    <row r="172" spans="1:2" x14ac:dyDescent="0.3">
      <c r="A172" t="s">
        <v>195</v>
      </c>
      <c r="B172">
        <v>99.89</v>
      </c>
    </row>
    <row r="173" spans="1:2" x14ac:dyDescent="0.3">
      <c r="A173" t="s">
        <v>196</v>
      </c>
      <c r="B173">
        <v>66.819999999999993</v>
      </c>
    </row>
    <row r="174" spans="1:2" x14ac:dyDescent="0.3">
      <c r="A174" t="s">
        <v>197</v>
      </c>
      <c r="B174">
        <v>105.15</v>
      </c>
    </row>
    <row r="175" spans="1:2" x14ac:dyDescent="0.3">
      <c r="A175" t="s">
        <v>198</v>
      </c>
    </row>
    <row r="176" spans="1:2" x14ac:dyDescent="0.3">
      <c r="A176" t="s">
        <v>199</v>
      </c>
      <c r="B176">
        <v>8.2100000000000009</v>
      </c>
    </row>
    <row r="177" spans="1:2" x14ac:dyDescent="0.3">
      <c r="A177" t="s">
        <v>200</v>
      </c>
      <c r="B177">
        <v>7.54</v>
      </c>
    </row>
    <row r="178" spans="1:2" x14ac:dyDescent="0.3">
      <c r="A178" t="s">
        <v>201</v>
      </c>
      <c r="B178">
        <v>9.4700000000000006</v>
      </c>
    </row>
    <row r="179" spans="1:2" x14ac:dyDescent="0.3">
      <c r="A179" t="s">
        <v>202</v>
      </c>
    </row>
    <row r="180" spans="1:2" x14ac:dyDescent="0.3">
      <c r="A180" t="s">
        <v>203</v>
      </c>
      <c r="B180">
        <v>77.099999999999994</v>
      </c>
    </row>
    <row r="181" spans="1:2" x14ac:dyDescent="0.3">
      <c r="A181" t="s">
        <v>204</v>
      </c>
    </row>
    <row r="182" spans="1:2" x14ac:dyDescent="0.3">
      <c r="A182" t="s">
        <v>205</v>
      </c>
    </row>
    <row r="183" spans="1:2" x14ac:dyDescent="0.3">
      <c r="A183" t="s">
        <v>206</v>
      </c>
      <c r="B183">
        <v>45.9</v>
      </c>
    </row>
    <row r="184" spans="1:2" x14ac:dyDescent="0.3">
      <c r="A184" t="s">
        <v>207</v>
      </c>
      <c r="B184">
        <v>49.55</v>
      </c>
    </row>
    <row r="185" spans="1:2" x14ac:dyDescent="0.3">
      <c r="A185" t="s">
        <v>208</v>
      </c>
      <c r="B185">
        <v>74.47</v>
      </c>
    </row>
    <row r="186" spans="1:2" x14ac:dyDescent="0.3">
      <c r="A186" t="s">
        <v>209</v>
      </c>
      <c r="B186">
        <v>136.5</v>
      </c>
    </row>
    <row r="187" spans="1:2" x14ac:dyDescent="0.3">
      <c r="A187" t="s">
        <v>210</v>
      </c>
    </row>
    <row r="188" spans="1:2" x14ac:dyDescent="0.3">
      <c r="A188" t="s">
        <v>211</v>
      </c>
    </row>
    <row r="189" spans="1:2" x14ac:dyDescent="0.3">
      <c r="A189" t="s">
        <v>212</v>
      </c>
      <c r="B189">
        <v>78.52</v>
      </c>
    </row>
    <row r="190" spans="1:2" x14ac:dyDescent="0.3">
      <c r="A190" t="s">
        <v>213</v>
      </c>
      <c r="B190">
        <v>267.99</v>
      </c>
    </row>
    <row r="191" spans="1:2" x14ac:dyDescent="0.3">
      <c r="A191" t="s">
        <v>214</v>
      </c>
      <c r="B191">
        <v>22</v>
      </c>
    </row>
    <row r="192" spans="1:2" x14ac:dyDescent="0.3">
      <c r="A192" t="s">
        <v>215</v>
      </c>
      <c r="B192">
        <v>85.98</v>
      </c>
    </row>
    <row r="193" spans="1:2" x14ac:dyDescent="0.3">
      <c r="A193" t="s">
        <v>216</v>
      </c>
      <c r="B193">
        <v>6.18</v>
      </c>
    </row>
    <row r="194" spans="1:2" x14ac:dyDescent="0.3">
      <c r="A194" t="s">
        <v>217</v>
      </c>
      <c r="B194">
        <v>10.15</v>
      </c>
    </row>
    <row r="195" spans="1:2" x14ac:dyDescent="0.3">
      <c r="A195" t="s">
        <v>218</v>
      </c>
      <c r="B195">
        <v>8.98</v>
      </c>
    </row>
    <row r="196" spans="1:2" x14ac:dyDescent="0.3">
      <c r="A196" t="s">
        <v>219</v>
      </c>
      <c r="B196">
        <v>19.98</v>
      </c>
    </row>
    <row r="197" spans="1:2" x14ac:dyDescent="0.3">
      <c r="A197" t="s">
        <v>220</v>
      </c>
      <c r="B197">
        <v>93.39</v>
      </c>
    </row>
    <row r="198" spans="1:2" x14ac:dyDescent="0.3">
      <c r="A198" t="s">
        <v>221</v>
      </c>
      <c r="B198">
        <v>0</v>
      </c>
    </row>
    <row r="199" spans="1:2" x14ac:dyDescent="0.3">
      <c r="A199" t="s">
        <v>222</v>
      </c>
      <c r="B199">
        <v>67.11</v>
      </c>
    </row>
    <row r="200" spans="1:2" x14ac:dyDescent="0.3">
      <c r="A200" t="s">
        <v>223</v>
      </c>
    </row>
    <row r="201" spans="1:2" x14ac:dyDescent="0.3">
      <c r="A201" t="s">
        <v>224</v>
      </c>
      <c r="B201">
        <v>159.6</v>
      </c>
    </row>
    <row r="202" spans="1:2" x14ac:dyDescent="0.3">
      <c r="A202" t="s">
        <v>225</v>
      </c>
      <c r="B202">
        <v>141.15</v>
      </c>
    </row>
    <row r="203" spans="1:2" x14ac:dyDescent="0.3">
      <c r="A203" t="s">
        <v>226</v>
      </c>
      <c r="B203">
        <v>116.49</v>
      </c>
    </row>
    <row r="204" spans="1:2" x14ac:dyDescent="0.3">
      <c r="A204" t="s">
        <v>227</v>
      </c>
      <c r="B204">
        <v>126.65</v>
      </c>
    </row>
    <row r="205" spans="1:2" x14ac:dyDescent="0.3">
      <c r="A205" t="s">
        <v>228</v>
      </c>
      <c r="B205">
        <v>186.81</v>
      </c>
    </row>
    <row r="206" spans="1:2" x14ac:dyDescent="0.3">
      <c r="A206" t="s">
        <v>229</v>
      </c>
      <c r="B206">
        <v>9.0299999999999994</v>
      </c>
    </row>
    <row r="207" spans="1:2" x14ac:dyDescent="0.3">
      <c r="A207" t="s">
        <v>230</v>
      </c>
    </row>
    <row r="208" spans="1:2" x14ac:dyDescent="0.3">
      <c r="A208" t="s">
        <v>231</v>
      </c>
      <c r="B208">
        <v>28.7</v>
      </c>
    </row>
    <row r="209" spans="1:2" x14ac:dyDescent="0.3">
      <c r="A209" t="s">
        <v>232</v>
      </c>
      <c r="B209">
        <v>85</v>
      </c>
    </row>
    <row r="210" spans="1:2" x14ac:dyDescent="0.3">
      <c r="A210" t="s">
        <v>233</v>
      </c>
      <c r="B210">
        <v>92.04</v>
      </c>
    </row>
    <row r="211" spans="1:2" x14ac:dyDescent="0.3">
      <c r="A211" t="s">
        <v>234</v>
      </c>
      <c r="B211">
        <v>4.2</v>
      </c>
    </row>
    <row r="212" spans="1:2" x14ac:dyDescent="0.3">
      <c r="A212" t="s">
        <v>235</v>
      </c>
      <c r="B212">
        <v>8.49</v>
      </c>
    </row>
    <row r="213" spans="1:2" x14ac:dyDescent="0.3">
      <c r="A213" t="s">
        <v>236</v>
      </c>
      <c r="B213">
        <v>145.44999999999999</v>
      </c>
    </row>
    <row r="214" spans="1:2" x14ac:dyDescent="0.3">
      <c r="A214" t="s">
        <v>237</v>
      </c>
      <c r="B214">
        <v>77.89</v>
      </c>
    </row>
    <row r="215" spans="1:2" x14ac:dyDescent="0.3">
      <c r="A215" t="s">
        <v>238</v>
      </c>
      <c r="B215">
        <v>87.73</v>
      </c>
    </row>
    <row r="216" spans="1:2" x14ac:dyDescent="0.3">
      <c r="A216" t="s">
        <v>239</v>
      </c>
      <c r="B216">
        <v>83.82</v>
      </c>
    </row>
    <row r="217" spans="1:2" x14ac:dyDescent="0.3">
      <c r="A217" t="s">
        <v>240</v>
      </c>
      <c r="B217">
        <v>101.49</v>
      </c>
    </row>
    <row r="218" spans="1:2" x14ac:dyDescent="0.3">
      <c r="A218" t="s">
        <v>241</v>
      </c>
      <c r="B218">
        <v>137.34</v>
      </c>
    </row>
    <row r="219" spans="1:2" x14ac:dyDescent="0.3">
      <c r="A219" t="s">
        <v>242</v>
      </c>
      <c r="B219">
        <v>85.04</v>
      </c>
    </row>
    <row r="220" spans="1:2" x14ac:dyDescent="0.3">
      <c r="A220" t="s">
        <v>243</v>
      </c>
      <c r="B220">
        <v>93.2</v>
      </c>
    </row>
    <row r="221" spans="1:2" x14ac:dyDescent="0.3">
      <c r="A221" t="s">
        <v>244</v>
      </c>
      <c r="B221">
        <v>1249</v>
      </c>
    </row>
    <row r="222" spans="1:2" x14ac:dyDescent="0.3">
      <c r="A222" t="s">
        <v>245</v>
      </c>
      <c r="B222">
        <v>181.5</v>
      </c>
    </row>
    <row r="223" spans="1:2" x14ac:dyDescent="0.3">
      <c r="A223" t="s">
        <v>246</v>
      </c>
      <c r="B223">
        <v>7.83</v>
      </c>
    </row>
    <row r="224" spans="1:2" x14ac:dyDescent="0.3">
      <c r="A224" t="s">
        <v>247</v>
      </c>
      <c r="B224">
        <v>3.94</v>
      </c>
    </row>
    <row r="225" spans="1:2" x14ac:dyDescent="0.3">
      <c r="A225" t="s">
        <v>248</v>
      </c>
      <c r="B225">
        <v>7.8</v>
      </c>
    </row>
    <row r="226" spans="1:2" x14ac:dyDescent="0.3">
      <c r="A226" t="s">
        <v>249</v>
      </c>
      <c r="B226">
        <v>47.64</v>
      </c>
    </row>
    <row r="227" spans="1:2" x14ac:dyDescent="0.3">
      <c r="A227" t="s">
        <v>250</v>
      </c>
    </row>
    <row r="228" spans="1:2" x14ac:dyDescent="0.3">
      <c r="A228" t="s">
        <v>251</v>
      </c>
      <c r="B228">
        <v>89.5</v>
      </c>
    </row>
    <row r="229" spans="1:2" x14ac:dyDescent="0.3">
      <c r="A229" t="s">
        <v>252</v>
      </c>
    </row>
    <row r="230" spans="1:2" x14ac:dyDescent="0.3">
      <c r="A230" t="s">
        <v>253</v>
      </c>
    </row>
    <row r="231" spans="1:2" x14ac:dyDescent="0.3">
      <c r="A231" t="s">
        <v>254</v>
      </c>
    </row>
    <row r="232" spans="1:2" x14ac:dyDescent="0.3">
      <c r="A232" t="s">
        <v>255</v>
      </c>
    </row>
    <row r="233" spans="1:2" x14ac:dyDescent="0.3">
      <c r="A233" t="s">
        <v>256</v>
      </c>
      <c r="B233">
        <v>74.09</v>
      </c>
    </row>
    <row r="234" spans="1:2" x14ac:dyDescent="0.3">
      <c r="A234" t="s">
        <v>257</v>
      </c>
      <c r="B234">
        <v>74.66</v>
      </c>
    </row>
    <row r="235" spans="1:2" x14ac:dyDescent="0.3">
      <c r="A235" t="s">
        <v>258</v>
      </c>
      <c r="B235">
        <v>57.8</v>
      </c>
    </row>
    <row r="236" spans="1:2" x14ac:dyDescent="0.3">
      <c r="A236" t="s">
        <v>259</v>
      </c>
      <c r="B236">
        <v>69.13</v>
      </c>
    </row>
    <row r="237" spans="1:2" x14ac:dyDescent="0.3">
      <c r="A237" t="s">
        <v>260</v>
      </c>
      <c r="B237">
        <v>50.71</v>
      </c>
    </row>
    <row r="238" spans="1:2" x14ac:dyDescent="0.3">
      <c r="A238" t="s">
        <v>261</v>
      </c>
      <c r="B238">
        <v>64.73</v>
      </c>
    </row>
    <row r="239" spans="1:2" x14ac:dyDescent="0.3">
      <c r="A239" t="s">
        <v>262</v>
      </c>
      <c r="B239">
        <v>68.430000000000007</v>
      </c>
    </row>
    <row r="240" spans="1:2" x14ac:dyDescent="0.3">
      <c r="A240" t="s">
        <v>263</v>
      </c>
      <c r="B240">
        <v>78.489999999999995</v>
      </c>
    </row>
    <row r="241" spans="1:2" x14ac:dyDescent="0.3">
      <c r="A241" t="s">
        <v>264</v>
      </c>
      <c r="B241">
        <v>99.8</v>
      </c>
    </row>
    <row r="242" spans="1:2" x14ac:dyDescent="0.3">
      <c r="A242" t="s">
        <v>265</v>
      </c>
      <c r="B242">
        <v>82.01</v>
      </c>
    </row>
    <row r="243" spans="1:2" x14ac:dyDescent="0.3">
      <c r="A243" t="s">
        <v>266</v>
      </c>
      <c r="B243">
        <v>180</v>
      </c>
    </row>
    <row r="244" spans="1:2" x14ac:dyDescent="0.3">
      <c r="A244" t="s">
        <v>267</v>
      </c>
      <c r="B244">
        <v>150</v>
      </c>
    </row>
    <row r="245" spans="1:2" x14ac:dyDescent="0.3">
      <c r="A245" t="s">
        <v>268</v>
      </c>
      <c r="B245">
        <v>69.5</v>
      </c>
    </row>
    <row r="246" spans="1:2" x14ac:dyDescent="0.3">
      <c r="A246" t="s">
        <v>269</v>
      </c>
      <c r="B246">
        <v>63.5</v>
      </c>
    </row>
    <row r="247" spans="1:2" x14ac:dyDescent="0.3">
      <c r="A247" t="s">
        <v>270</v>
      </c>
      <c r="B247">
        <v>78.19</v>
      </c>
    </row>
    <row r="248" spans="1:2" x14ac:dyDescent="0.3">
      <c r="A248" t="s">
        <v>271</v>
      </c>
      <c r="B248">
        <v>141.1</v>
      </c>
    </row>
    <row r="249" spans="1:2" x14ac:dyDescent="0.3">
      <c r="A249" t="s">
        <v>272</v>
      </c>
    </row>
    <row r="250" spans="1:2" x14ac:dyDescent="0.3">
      <c r="A250" t="s">
        <v>273</v>
      </c>
      <c r="B250">
        <v>7.27</v>
      </c>
    </row>
    <row r="251" spans="1:2" x14ac:dyDescent="0.3">
      <c r="A251" t="s">
        <v>274</v>
      </c>
      <c r="B251">
        <v>8.01</v>
      </c>
    </row>
    <row r="252" spans="1:2" x14ac:dyDescent="0.3">
      <c r="A252" t="s">
        <v>275</v>
      </c>
      <c r="B252">
        <v>62.15</v>
      </c>
    </row>
    <row r="253" spans="1:2" x14ac:dyDescent="0.3">
      <c r="A253" t="s">
        <v>276</v>
      </c>
      <c r="B253">
        <v>8.5399999999999991</v>
      </c>
    </row>
    <row r="254" spans="1:2" x14ac:dyDescent="0.3">
      <c r="A254" t="s">
        <v>277</v>
      </c>
      <c r="B254">
        <v>93</v>
      </c>
    </row>
    <row r="255" spans="1:2" x14ac:dyDescent="0.3">
      <c r="A255" t="s">
        <v>278</v>
      </c>
      <c r="B255">
        <v>851</v>
      </c>
    </row>
    <row r="256" spans="1:2" x14ac:dyDescent="0.3">
      <c r="A256" t="s">
        <v>279</v>
      </c>
      <c r="B256">
        <v>1100</v>
      </c>
    </row>
    <row r="257" spans="1:2" x14ac:dyDescent="0.3">
      <c r="A257" t="s">
        <v>280</v>
      </c>
      <c r="B257">
        <v>79.349999999999994</v>
      </c>
    </row>
    <row r="258" spans="1:2" x14ac:dyDescent="0.3">
      <c r="A258" t="s">
        <v>281</v>
      </c>
    </row>
    <row r="259" spans="1:2" x14ac:dyDescent="0.3">
      <c r="A259" t="s">
        <v>282</v>
      </c>
      <c r="B259">
        <v>6.73</v>
      </c>
    </row>
    <row r="260" spans="1:2" x14ac:dyDescent="0.3">
      <c r="A260" t="s">
        <v>283</v>
      </c>
      <c r="B260">
        <v>60.9</v>
      </c>
    </row>
    <row r="261" spans="1:2" x14ac:dyDescent="0.3">
      <c r="A261" t="s">
        <v>284</v>
      </c>
      <c r="B261">
        <v>94.8</v>
      </c>
    </row>
    <row r="262" spans="1:2" x14ac:dyDescent="0.3">
      <c r="A262" t="s">
        <v>285</v>
      </c>
      <c r="B262">
        <v>104.65</v>
      </c>
    </row>
    <row r="263" spans="1:2" x14ac:dyDescent="0.3">
      <c r="A263" t="s">
        <v>286</v>
      </c>
      <c r="B263">
        <v>92.65</v>
      </c>
    </row>
    <row r="264" spans="1:2" x14ac:dyDescent="0.3">
      <c r="A264" t="s">
        <v>287</v>
      </c>
      <c r="B264">
        <v>99.7</v>
      </c>
    </row>
    <row r="265" spans="1:2" x14ac:dyDescent="0.3">
      <c r="A265" t="s">
        <v>288</v>
      </c>
      <c r="B265">
        <v>87.62</v>
      </c>
    </row>
    <row r="266" spans="1:2" x14ac:dyDescent="0.3">
      <c r="A266" t="s">
        <v>289</v>
      </c>
      <c r="B266">
        <v>0.31</v>
      </c>
    </row>
    <row r="267" spans="1:2" x14ac:dyDescent="0.3">
      <c r="A267" t="s">
        <v>290</v>
      </c>
      <c r="B267">
        <v>145.6</v>
      </c>
    </row>
    <row r="268" spans="1:2" x14ac:dyDescent="0.3">
      <c r="A268" t="s">
        <v>291</v>
      </c>
      <c r="B268">
        <v>8.7899999999999991</v>
      </c>
    </row>
    <row r="269" spans="1:2" x14ac:dyDescent="0.3">
      <c r="A269" t="s">
        <v>292</v>
      </c>
      <c r="B269">
        <v>103.99</v>
      </c>
    </row>
    <row r="270" spans="1:2" x14ac:dyDescent="0.3">
      <c r="A270" t="s">
        <v>293</v>
      </c>
      <c r="B270">
        <v>742.56</v>
      </c>
    </row>
    <row r="271" spans="1:2" x14ac:dyDescent="0.3">
      <c r="A271" t="s">
        <v>294</v>
      </c>
      <c r="B271">
        <v>69.010000000000005</v>
      </c>
    </row>
    <row r="272" spans="1:2" x14ac:dyDescent="0.3">
      <c r="A272" t="s">
        <v>295</v>
      </c>
      <c r="B272">
        <v>118.76</v>
      </c>
    </row>
    <row r="273" spans="1:2" x14ac:dyDescent="0.3">
      <c r="A273" t="s">
        <v>296</v>
      </c>
      <c r="B273">
        <v>104.98</v>
      </c>
    </row>
    <row r="274" spans="1:2" x14ac:dyDescent="0.3">
      <c r="A274" t="s">
        <v>297</v>
      </c>
    </row>
    <row r="275" spans="1:2" x14ac:dyDescent="0.3">
      <c r="A275" t="s">
        <v>298</v>
      </c>
    </row>
    <row r="276" spans="1:2" x14ac:dyDescent="0.3">
      <c r="A276" t="s">
        <v>299</v>
      </c>
    </row>
    <row r="277" spans="1:2" x14ac:dyDescent="0.3">
      <c r="A277" t="s">
        <v>300</v>
      </c>
      <c r="B277">
        <v>8.16</v>
      </c>
    </row>
    <row r="278" spans="1:2" x14ac:dyDescent="0.3">
      <c r="A278" t="s">
        <v>301</v>
      </c>
      <c r="B278">
        <v>57.2</v>
      </c>
    </row>
    <row r="279" spans="1:2" x14ac:dyDescent="0.3">
      <c r="A279" t="s">
        <v>302</v>
      </c>
    </row>
    <row r="280" spans="1:2" x14ac:dyDescent="0.3">
      <c r="A280" t="s">
        <v>303</v>
      </c>
      <c r="B280">
        <v>499.99</v>
      </c>
    </row>
    <row r="281" spans="1:2" x14ac:dyDescent="0.3">
      <c r="A281" t="s">
        <v>304</v>
      </c>
      <c r="B281">
        <v>95</v>
      </c>
    </row>
    <row r="282" spans="1:2" x14ac:dyDescent="0.3">
      <c r="A282" t="s">
        <v>305</v>
      </c>
      <c r="B282">
        <v>75.08</v>
      </c>
    </row>
    <row r="283" spans="1:2" x14ac:dyDescent="0.3">
      <c r="A283" t="s">
        <v>306</v>
      </c>
      <c r="B283">
        <v>12.26</v>
      </c>
    </row>
    <row r="284" spans="1:2" x14ac:dyDescent="0.3">
      <c r="A284" t="s">
        <v>307</v>
      </c>
    </row>
    <row r="285" spans="1:2" x14ac:dyDescent="0.3">
      <c r="A285" t="s">
        <v>308</v>
      </c>
      <c r="B285">
        <v>98.42</v>
      </c>
    </row>
    <row r="286" spans="1:2" x14ac:dyDescent="0.3">
      <c r="A286" t="s">
        <v>309</v>
      </c>
    </row>
    <row r="287" spans="1:2" x14ac:dyDescent="0.3">
      <c r="A287" t="s">
        <v>310</v>
      </c>
      <c r="B287">
        <v>107.37</v>
      </c>
    </row>
    <row r="288" spans="1:2" x14ac:dyDescent="0.3">
      <c r="A288" t="s">
        <v>311</v>
      </c>
    </row>
    <row r="289" spans="1:2" x14ac:dyDescent="0.3">
      <c r="A289" t="s">
        <v>312</v>
      </c>
      <c r="B289">
        <v>8.7899999999999991</v>
      </c>
    </row>
    <row r="290" spans="1:2" x14ac:dyDescent="0.3">
      <c r="A290" t="s">
        <v>313</v>
      </c>
    </row>
    <row r="291" spans="1:2" x14ac:dyDescent="0.3">
      <c r="A291" t="s">
        <v>314</v>
      </c>
      <c r="B291">
        <v>64.2</v>
      </c>
    </row>
    <row r="292" spans="1:2" x14ac:dyDescent="0.3">
      <c r="A292" t="s">
        <v>315</v>
      </c>
    </row>
    <row r="293" spans="1:2" x14ac:dyDescent="0.3">
      <c r="A293" t="s">
        <v>316</v>
      </c>
      <c r="B293">
        <v>87.7</v>
      </c>
    </row>
    <row r="294" spans="1:2" x14ac:dyDescent="0.3">
      <c r="A294" t="s">
        <v>317</v>
      </c>
      <c r="B294">
        <v>65.77</v>
      </c>
    </row>
    <row r="295" spans="1:2" x14ac:dyDescent="0.3">
      <c r="A295" t="s">
        <v>318</v>
      </c>
    </row>
    <row r="296" spans="1:2" x14ac:dyDescent="0.3">
      <c r="A296" t="s">
        <v>319</v>
      </c>
    </row>
    <row r="297" spans="1:2" x14ac:dyDescent="0.3">
      <c r="A297" t="s">
        <v>320</v>
      </c>
      <c r="B297">
        <v>10.19</v>
      </c>
    </row>
    <row r="298" spans="1:2" x14ac:dyDescent="0.3">
      <c r="A298" t="s">
        <v>321</v>
      </c>
      <c r="B298">
        <v>8.7100000000000009</v>
      </c>
    </row>
    <row r="299" spans="1:2" x14ac:dyDescent="0.3">
      <c r="A299" t="s">
        <v>322</v>
      </c>
    </row>
    <row r="300" spans="1:2" x14ac:dyDescent="0.3">
      <c r="A300" t="s">
        <v>323</v>
      </c>
    </row>
    <row r="301" spans="1:2" x14ac:dyDescent="0.3">
      <c r="A301" t="s">
        <v>324</v>
      </c>
      <c r="B301">
        <v>76.650000000000006</v>
      </c>
    </row>
    <row r="302" spans="1:2" x14ac:dyDescent="0.3">
      <c r="A302" t="s">
        <v>325</v>
      </c>
    </row>
    <row r="303" spans="1:2" x14ac:dyDescent="0.3">
      <c r="A303" t="s">
        <v>326</v>
      </c>
    </row>
    <row r="304" spans="1:2" x14ac:dyDescent="0.3">
      <c r="A304" t="s">
        <v>327</v>
      </c>
      <c r="B304">
        <v>15.87</v>
      </c>
    </row>
    <row r="305" spans="1:2" x14ac:dyDescent="0.3">
      <c r="A305" t="s">
        <v>328</v>
      </c>
    </row>
    <row r="306" spans="1:2" x14ac:dyDescent="0.3">
      <c r="A306" t="s">
        <v>329</v>
      </c>
    </row>
    <row r="307" spans="1:2" x14ac:dyDescent="0.3">
      <c r="A307" t="s">
        <v>330</v>
      </c>
    </row>
    <row r="308" spans="1:2" x14ac:dyDescent="0.3">
      <c r="A308" t="s">
        <v>331</v>
      </c>
    </row>
    <row r="309" spans="1:2" x14ac:dyDescent="0.3">
      <c r="A309" t="s">
        <v>332</v>
      </c>
    </row>
    <row r="310" spans="1:2" x14ac:dyDescent="0.3">
      <c r="A310" t="s">
        <v>333</v>
      </c>
    </row>
    <row r="311" spans="1:2" x14ac:dyDescent="0.3">
      <c r="A311" t="s">
        <v>334</v>
      </c>
      <c r="B311">
        <v>9.67</v>
      </c>
    </row>
    <row r="312" spans="1:2" x14ac:dyDescent="0.3">
      <c r="A312" t="s">
        <v>335</v>
      </c>
      <c r="B312">
        <v>1100</v>
      </c>
    </row>
    <row r="313" spans="1:2" x14ac:dyDescent="0.3">
      <c r="A313" t="s">
        <v>336</v>
      </c>
      <c r="B313">
        <v>69.86</v>
      </c>
    </row>
    <row r="314" spans="1:2" x14ac:dyDescent="0.3">
      <c r="A314" t="s">
        <v>337</v>
      </c>
    </row>
    <row r="315" spans="1:2" x14ac:dyDescent="0.3">
      <c r="A315" t="s">
        <v>338</v>
      </c>
    </row>
    <row r="316" spans="1:2" x14ac:dyDescent="0.3">
      <c r="A316" t="s">
        <v>339</v>
      </c>
      <c r="B316">
        <v>8.4499999999999993</v>
      </c>
    </row>
    <row r="317" spans="1:2" x14ac:dyDescent="0.3">
      <c r="A317" t="s">
        <v>340</v>
      </c>
      <c r="B317">
        <v>104</v>
      </c>
    </row>
    <row r="318" spans="1:2" x14ac:dyDescent="0.3">
      <c r="A318" t="s">
        <v>341</v>
      </c>
      <c r="B318">
        <v>98.94</v>
      </c>
    </row>
    <row r="319" spans="1:2" x14ac:dyDescent="0.3">
      <c r="A319" t="s">
        <v>342</v>
      </c>
      <c r="B319">
        <v>133.69999999999999</v>
      </c>
    </row>
    <row r="320" spans="1:2" x14ac:dyDescent="0.3">
      <c r="A320" t="s">
        <v>343</v>
      </c>
    </row>
    <row r="321" spans="1:2" x14ac:dyDescent="0.3">
      <c r="A321" t="s">
        <v>344</v>
      </c>
      <c r="B321">
        <v>207</v>
      </c>
    </row>
    <row r="322" spans="1:2" x14ac:dyDescent="0.3">
      <c r="A322" t="s">
        <v>345</v>
      </c>
      <c r="B322">
        <v>12.25</v>
      </c>
    </row>
    <row r="323" spans="1:2" x14ac:dyDescent="0.3">
      <c r="A323" t="s">
        <v>346</v>
      </c>
      <c r="B323">
        <v>1095</v>
      </c>
    </row>
    <row r="324" spans="1:2" x14ac:dyDescent="0.3">
      <c r="A324" t="s">
        <v>347</v>
      </c>
      <c r="B324">
        <v>93</v>
      </c>
    </row>
    <row r="325" spans="1:2" x14ac:dyDescent="0.3">
      <c r="A325" t="s">
        <v>348</v>
      </c>
    </row>
    <row r="326" spans="1:2" x14ac:dyDescent="0.3">
      <c r="A326" t="s">
        <v>349</v>
      </c>
      <c r="B326">
        <v>8.1</v>
      </c>
    </row>
    <row r="327" spans="1:2" x14ac:dyDescent="0.3">
      <c r="A327" t="s">
        <v>350</v>
      </c>
      <c r="B327">
        <v>10.24</v>
      </c>
    </row>
    <row r="328" spans="1:2" x14ac:dyDescent="0.3">
      <c r="A328" t="s">
        <v>351</v>
      </c>
    </row>
    <row r="329" spans="1:2" x14ac:dyDescent="0.3">
      <c r="A329" t="s">
        <v>352</v>
      </c>
    </row>
    <row r="330" spans="1:2" x14ac:dyDescent="0.3">
      <c r="A330" t="s">
        <v>353</v>
      </c>
    </row>
    <row r="331" spans="1:2" x14ac:dyDescent="0.3">
      <c r="A331" t="s">
        <v>354</v>
      </c>
    </row>
    <row r="332" spans="1:2" x14ac:dyDescent="0.3">
      <c r="A332" t="s">
        <v>355</v>
      </c>
      <c r="B332">
        <v>76.319999999999993</v>
      </c>
    </row>
    <row r="333" spans="1:2" x14ac:dyDescent="0.3">
      <c r="A333" t="s">
        <v>356</v>
      </c>
      <c r="B333">
        <v>39.799999999999997</v>
      </c>
    </row>
    <row r="334" spans="1:2" x14ac:dyDescent="0.3">
      <c r="A334" t="s">
        <v>357</v>
      </c>
    </row>
    <row r="335" spans="1:2" x14ac:dyDescent="0.3">
      <c r="A335" t="s">
        <v>358</v>
      </c>
      <c r="B335">
        <v>9.99</v>
      </c>
    </row>
    <row r="336" spans="1:2" x14ac:dyDescent="0.3">
      <c r="A336" t="s">
        <v>359</v>
      </c>
      <c r="B336">
        <v>42</v>
      </c>
    </row>
    <row r="337" spans="1:2" x14ac:dyDescent="0.3">
      <c r="A337" t="s">
        <v>360</v>
      </c>
      <c r="B337">
        <v>60.17</v>
      </c>
    </row>
    <row r="338" spans="1:2" x14ac:dyDescent="0.3">
      <c r="A338" t="s">
        <v>580</v>
      </c>
      <c r="B338">
        <v>81.09</v>
      </c>
    </row>
    <row r="339" spans="1:2" x14ac:dyDescent="0.3">
      <c r="A339" t="s">
        <v>361</v>
      </c>
      <c r="B339">
        <v>114</v>
      </c>
    </row>
    <row r="340" spans="1:2" x14ac:dyDescent="0.3">
      <c r="A340" t="s">
        <v>362</v>
      </c>
    </row>
    <row r="341" spans="1:2" x14ac:dyDescent="0.3">
      <c r="A341" t="s">
        <v>363</v>
      </c>
      <c r="B341">
        <v>31.56</v>
      </c>
    </row>
    <row r="342" spans="1:2" x14ac:dyDescent="0.3">
      <c r="A342" t="s">
        <v>364</v>
      </c>
      <c r="B342">
        <v>49.5</v>
      </c>
    </row>
    <row r="343" spans="1:2" x14ac:dyDescent="0.3">
      <c r="A343" t="s">
        <v>365</v>
      </c>
      <c r="B343">
        <v>70.41</v>
      </c>
    </row>
    <row r="344" spans="1:2" x14ac:dyDescent="0.3">
      <c r="A344" t="s">
        <v>366</v>
      </c>
    </row>
    <row r="345" spans="1:2" x14ac:dyDescent="0.3">
      <c r="A345" t="s">
        <v>367</v>
      </c>
    </row>
    <row r="346" spans="1:2" x14ac:dyDescent="0.3">
      <c r="A346" t="s">
        <v>368</v>
      </c>
      <c r="B346">
        <v>8.23</v>
      </c>
    </row>
    <row r="347" spans="1:2" x14ac:dyDescent="0.3">
      <c r="A347" t="s">
        <v>369</v>
      </c>
      <c r="B347">
        <v>88.16</v>
      </c>
    </row>
    <row r="348" spans="1:2" x14ac:dyDescent="0.3">
      <c r="A348" t="s">
        <v>370</v>
      </c>
      <c r="B348">
        <v>7.88</v>
      </c>
    </row>
    <row r="349" spans="1:2" x14ac:dyDescent="0.3">
      <c r="A349" t="s">
        <v>371</v>
      </c>
      <c r="B349">
        <v>100.54</v>
      </c>
    </row>
    <row r="350" spans="1:2" x14ac:dyDescent="0.3">
      <c r="A350" t="s">
        <v>372</v>
      </c>
      <c r="B350">
        <v>46.76</v>
      </c>
    </row>
    <row r="351" spans="1:2" x14ac:dyDescent="0.3">
      <c r="A351" t="s">
        <v>373</v>
      </c>
      <c r="B351">
        <v>1000</v>
      </c>
    </row>
    <row r="352" spans="1:2" x14ac:dyDescent="0.3">
      <c r="A352" t="s">
        <v>374</v>
      </c>
      <c r="B352">
        <v>48</v>
      </c>
    </row>
    <row r="353" spans="1:2" x14ac:dyDescent="0.3">
      <c r="A353" t="s">
        <v>375</v>
      </c>
      <c r="B353">
        <v>60</v>
      </c>
    </row>
    <row r="354" spans="1:2" x14ac:dyDescent="0.3">
      <c r="A354" t="s">
        <v>376</v>
      </c>
      <c r="B354">
        <v>7.98</v>
      </c>
    </row>
    <row r="355" spans="1:2" x14ac:dyDescent="0.3">
      <c r="A355" t="s">
        <v>377</v>
      </c>
      <c r="B355">
        <v>55.37</v>
      </c>
    </row>
    <row r="356" spans="1:2" x14ac:dyDescent="0.3">
      <c r="A356" t="s">
        <v>378</v>
      </c>
      <c r="B356">
        <v>2329.9</v>
      </c>
    </row>
    <row r="357" spans="1:2" x14ac:dyDescent="0.3">
      <c r="A357" t="s">
        <v>379</v>
      </c>
      <c r="B357">
        <v>1</v>
      </c>
    </row>
    <row r="358" spans="1:2" x14ac:dyDescent="0.3">
      <c r="A358" t="s">
        <v>380</v>
      </c>
      <c r="B358">
        <v>35.42</v>
      </c>
    </row>
    <row r="359" spans="1:2" x14ac:dyDescent="0.3">
      <c r="A359" t="s">
        <v>381</v>
      </c>
      <c r="B359">
        <v>8.82</v>
      </c>
    </row>
    <row r="360" spans="1:2" x14ac:dyDescent="0.3">
      <c r="A360" t="s">
        <v>382</v>
      </c>
    </row>
    <row r="361" spans="1:2" x14ac:dyDescent="0.3">
      <c r="A361" t="s">
        <v>383</v>
      </c>
      <c r="B361">
        <v>76.7</v>
      </c>
    </row>
    <row r="362" spans="1:2" x14ac:dyDescent="0.3">
      <c r="A362" t="s">
        <v>384</v>
      </c>
    </row>
    <row r="363" spans="1:2" x14ac:dyDescent="0.3">
      <c r="A363" t="s">
        <v>385</v>
      </c>
    </row>
    <row r="364" spans="1:2" x14ac:dyDescent="0.3">
      <c r="A364" t="s">
        <v>386</v>
      </c>
    </row>
    <row r="365" spans="1:2" x14ac:dyDescent="0.3">
      <c r="A365" t="s">
        <v>387</v>
      </c>
    </row>
    <row r="366" spans="1:2" x14ac:dyDescent="0.3">
      <c r="A366" t="s">
        <v>388</v>
      </c>
    </row>
    <row r="367" spans="1:2" x14ac:dyDescent="0.3">
      <c r="A367" t="s">
        <v>389</v>
      </c>
    </row>
    <row r="368" spans="1:2" x14ac:dyDescent="0.3">
      <c r="A368" t="s">
        <v>390</v>
      </c>
    </row>
    <row r="369" spans="1:2" x14ac:dyDescent="0.3">
      <c r="A369" t="s">
        <v>391</v>
      </c>
      <c r="B369">
        <v>1.7</v>
      </c>
    </row>
    <row r="370" spans="1:2" x14ac:dyDescent="0.3">
      <c r="A370" t="s">
        <v>392</v>
      </c>
    </row>
    <row r="371" spans="1:2" x14ac:dyDescent="0.3">
      <c r="A371" t="s">
        <v>393</v>
      </c>
      <c r="B371">
        <v>49.6</v>
      </c>
    </row>
    <row r="372" spans="1:2" x14ac:dyDescent="0.3">
      <c r="A372" t="s">
        <v>394</v>
      </c>
    </row>
    <row r="373" spans="1:2" x14ac:dyDescent="0.3">
      <c r="A373" t="s">
        <v>395</v>
      </c>
      <c r="B373">
        <v>63.35</v>
      </c>
    </row>
    <row r="374" spans="1:2" x14ac:dyDescent="0.3">
      <c r="A374" t="s">
        <v>396</v>
      </c>
      <c r="B374">
        <v>74.95</v>
      </c>
    </row>
    <row r="375" spans="1:2" x14ac:dyDescent="0.3">
      <c r="A375" t="s">
        <v>397</v>
      </c>
      <c r="B375">
        <v>93.99</v>
      </c>
    </row>
    <row r="376" spans="1:2" x14ac:dyDescent="0.3">
      <c r="A376" t="s">
        <v>398</v>
      </c>
    </row>
    <row r="377" spans="1:2" x14ac:dyDescent="0.3">
      <c r="A377" t="s">
        <v>399</v>
      </c>
      <c r="B377">
        <v>68.5</v>
      </c>
    </row>
    <row r="378" spans="1:2" x14ac:dyDescent="0.3">
      <c r="A378" t="s">
        <v>400</v>
      </c>
      <c r="B378">
        <v>200</v>
      </c>
    </row>
    <row r="379" spans="1:2" x14ac:dyDescent="0.3">
      <c r="A379" t="s">
        <v>401</v>
      </c>
      <c r="B379">
        <v>39.97</v>
      </c>
    </row>
    <row r="380" spans="1:2" x14ac:dyDescent="0.3">
      <c r="A380" t="s">
        <v>402</v>
      </c>
      <c r="B380">
        <v>6.65</v>
      </c>
    </row>
    <row r="381" spans="1:2" x14ac:dyDescent="0.3">
      <c r="A381" t="s">
        <v>403</v>
      </c>
      <c r="B381">
        <v>944.99</v>
      </c>
    </row>
    <row r="382" spans="1:2" x14ac:dyDescent="0.3">
      <c r="A382" t="s">
        <v>404</v>
      </c>
      <c r="B382">
        <v>85</v>
      </c>
    </row>
    <row r="383" spans="1:2" x14ac:dyDescent="0.3">
      <c r="A383" t="s">
        <v>405</v>
      </c>
    </row>
    <row r="384" spans="1:2" x14ac:dyDescent="0.3">
      <c r="A384" t="s">
        <v>406</v>
      </c>
      <c r="B384">
        <v>50.78</v>
      </c>
    </row>
    <row r="385" spans="1:2" x14ac:dyDescent="0.3">
      <c r="A385" t="s">
        <v>407</v>
      </c>
      <c r="B385">
        <v>84.8</v>
      </c>
    </row>
    <row r="386" spans="1:2" x14ac:dyDescent="0.3">
      <c r="A386" t="s">
        <v>408</v>
      </c>
      <c r="B386">
        <v>43.6</v>
      </c>
    </row>
    <row r="387" spans="1:2" x14ac:dyDescent="0.3">
      <c r="A387" t="s">
        <v>409</v>
      </c>
      <c r="B387">
        <v>7.68</v>
      </c>
    </row>
    <row r="388" spans="1:2" x14ac:dyDescent="0.3">
      <c r="A388" t="s">
        <v>410</v>
      </c>
      <c r="B388">
        <v>95</v>
      </c>
    </row>
    <row r="389" spans="1:2" x14ac:dyDescent="0.3">
      <c r="A389" t="s">
        <v>411</v>
      </c>
      <c r="B389">
        <v>350.01</v>
      </c>
    </row>
    <row r="390" spans="1:2" x14ac:dyDescent="0.3">
      <c r="A390" t="s">
        <v>412</v>
      </c>
      <c r="B390">
        <v>9.4</v>
      </c>
    </row>
    <row r="391" spans="1:2" x14ac:dyDescent="0.3">
      <c r="A391" t="s">
        <v>413</v>
      </c>
    </row>
    <row r="392" spans="1:2" x14ac:dyDescent="0.3">
      <c r="A392" t="s">
        <v>414</v>
      </c>
      <c r="B392">
        <v>98</v>
      </c>
    </row>
    <row r="393" spans="1:2" x14ac:dyDescent="0.3">
      <c r="A393" t="s">
        <v>415</v>
      </c>
      <c r="B393">
        <v>124.58</v>
      </c>
    </row>
    <row r="394" spans="1:2" x14ac:dyDescent="0.3">
      <c r="A394" t="s">
        <v>416</v>
      </c>
      <c r="B394">
        <v>98.25</v>
      </c>
    </row>
    <row r="395" spans="1:2" x14ac:dyDescent="0.3">
      <c r="A395" t="s">
        <v>417</v>
      </c>
    </row>
    <row r="396" spans="1:2" x14ac:dyDescent="0.3">
      <c r="A396" t="s">
        <v>418</v>
      </c>
    </row>
    <row r="397" spans="1:2" x14ac:dyDescent="0.3">
      <c r="A397" t="s">
        <v>419</v>
      </c>
      <c r="B397">
        <v>8.0399999999999991</v>
      </c>
    </row>
    <row r="398" spans="1:2" x14ac:dyDescent="0.3">
      <c r="A398" t="s">
        <v>420</v>
      </c>
      <c r="B398">
        <v>8.42</v>
      </c>
    </row>
    <row r="399" spans="1:2" x14ac:dyDescent="0.3">
      <c r="A399" t="s">
        <v>421</v>
      </c>
      <c r="B399">
        <v>77.760000000000005</v>
      </c>
    </row>
    <row r="400" spans="1:2" x14ac:dyDescent="0.3">
      <c r="A400" t="s">
        <v>422</v>
      </c>
      <c r="B400">
        <v>33.340000000000003</v>
      </c>
    </row>
    <row r="401" spans="1:2" x14ac:dyDescent="0.3">
      <c r="A401" t="s">
        <v>423</v>
      </c>
    </row>
    <row r="402" spans="1:2" x14ac:dyDescent="0.3">
      <c r="A402" t="s">
        <v>424</v>
      </c>
      <c r="B402">
        <v>82.1</v>
      </c>
    </row>
    <row r="403" spans="1:2" x14ac:dyDescent="0.3">
      <c r="A403" t="s">
        <v>425</v>
      </c>
      <c r="B403">
        <v>65.17</v>
      </c>
    </row>
    <row r="404" spans="1:2" x14ac:dyDescent="0.3">
      <c r="A404" t="s">
        <v>426</v>
      </c>
      <c r="B404">
        <v>5.34</v>
      </c>
    </row>
    <row r="405" spans="1:2" x14ac:dyDescent="0.3">
      <c r="A405" t="s">
        <v>427</v>
      </c>
      <c r="B405">
        <v>64.489999999999995</v>
      </c>
    </row>
    <row r="406" spans="1:2" x14ac:dyDescent="0.3">
      <c r="A406" t="s">
        <v>428</v>
      </c>
      <c r="B406">
        <v>102.51</v>
      </c>
    </row>
    <row r="407" spans="1:2" x14ac:dyDescent="0.3">
      <c r="A407" t="s">
        <v>429</v>
      </c>
      <c r="B407">
        <v>60.99</v>
      </c>
    </row>
    <row r="408" spans="1:2" x14ac:dyDescent="0.3">
      <c r="A408" t="s">
        <v>430</v>
      </c>
    </row>
    <row r="409" spans="1:2" x14ac:dyDescent="0.3">
      <c r="A409" t="s">
        <v>431</v>
      </c>
      <c r="B409">
        <v>52</v>
      </c>
    </row>
    <row r="410" spans="1:2" x14ac:dyDescent="0.3">
      <c r="A410" t="s">
        <v>432</v>
      </c>
      <c r="B410">
        <v>386.4</v>
      </c>
    </row>
    <row r="411" spans="1:2" x14ac:dyDescent="0.3">
      <c r="A411" t="s">
        <v>433</v>
      </c>
      <c r="B411">
        <v>85.25</v>
      </c>
    </row>
    <row r="412" spans="1:2" x14ac:dyDescent="0.3">
      <c r="A412" t="s">
        <v>434</v>
      </c>
      <c r="B412">
        <v>79.98</v>
      </c>
    </row>
    <row r="413" spans="1:2" x14ac:dyDescent="0.3">
      <c r="A413" t="s">
        <v>435</v>
      </c>
      <c r="B413">
        <v>1009.99</v>
      </c>
    </row>
    <row r="414" spans="1:2" x14ac:dyDescent="0.3">
      <c r="A414" t="s">
        <v>436</v>
      </c>
      <c r="B414">
        <v>8.19</v>
      </c>
    </row>
    <row r="415" spans="1:2" x14ac:dyDescent="0.3">
      <c r="A415" t="s">
        <v>437</v>
      </c>
      <c r="B415">
        <v>60.85</v>
      </c>
    </row>
    <row r="416" spans="1:2" x14ac:dyDescent="0.3">
      <c r="A416" t="s">
        <v>438</v>
      </c>
      <c r="B416">
        <v>9.08</v>
      </c>
    </row>
    <row r="417" spans="1:2" x14ac:dyDescent="0.3">
      <c r="A417" t="s">
        <v>439</v>
      </c>
      <c r="B417">
        <v>81.489999999999995</v>
      </c>
    </row>
    <row r="418" spans="1:2" x14ac:dyDescent="0.3">
      <c r="A418" t="s">
        <v>440</v>
      </c>
      <c r="B418">
        <v>88.31</v>
      </c>
    </row>
    <row r="419" spans="1:2" x14ac:dyDescent="0.3">
      <c r="A419" t="s">
        <v>441</v>
      </c>
    </row>
    <row r="420" spans="1:2" x14ac:dyDescent="0.3">
      <c r="A420" t="s">
        <v>442</v>
      </c>
      <c r="B420">
        <v>190</v>
      </c>
    </row>
    <row r="421" spans="1:2" x14ac:dyDescent="0.3">
      <c r="A421" t="s">
        <v>443</v>
      </c>
      <c r="B421">
        <v>1007.19</v>
      </c>
    </row>
    <row r="422" spans="1:2" x14ac:dyDescent="0.3">
      <c r="A422" t="s">
        <v>444</v>
      </c>
      <c r="B422">
        <v>92.36</v>
      </c>
    </row>
    <row r="423" spans="1:2" x14ac:dyDescent="0.3">
      <c r="A423" t="s">
        <v>445</v>
      </c>
      <c r="B423">
        <v>135</v>
      </c>
    </row>
    <row r="424" spans="1:2" x14ac:dyDescent="0.3">
      <c r="A424" t="s">
        <v>446</v>
      </c>
      <c r="B424">
        <v>1100</v>
      </c>
    </row>
    <row r="425" spans="1:2" x14ac:dyDescent="0.3">
      <c r="A425" t="s">
        <v>447</v>
      </c>
      <c r="B425">
        <v>8.6199999999999992</v>
      </c>
    </row>
    <row r="426" spans="1:2" x14ac:dyDescent="0.3">
      <c r="A426" t="s">
        <v>448</v>
      </c>
      <c r="B426">
        <v>34.04</v>
      </c>
    </row>
    <row r="427" spans="1:2" x14ac:dyDescent="0.3">
      <c r="A427" t="s">
        <v>449</v>
      </c>
      <c r="B427">
        <v>8.85</v>
      </c>
    </row>
    <row r="428" spans="1:2" x14ac:dyDescent="0.3">
      <c r="A428" t="s">
        <v>450</v>
      </c>
      <c r="B428">
        <v>4.79</v>
      </c>
    </row>
    <row r="429" spans="1:2" x14ac:dyDescent="0.3">
      <c r="A429" t="s">
        <v>451</v>
      </c>
      <c r="B429">
        <v>2.61</v>
      </c>
    </row>
    <row r="430" spans="1:2" x14ac:dyDescent="0.3">
      <c r="A430" t="s">
        <v>452</v>
      </c>
    </row>
    <row r="431" spans="1:2" x14ac:dyDescent="0.3">
      <c r="A431" t="s">
        <v>453</v>
      </c>
    </row>
    <row r="432" spans="1:2" x14ac:dyDescent="0.3">
      <c r="A432" t="s">
        <v>454</v>
      </c>
      <c r="B432">
        <v>100</v>
      </c>
    </row>
    <row r="433" spans="1:2" x14ac:dyDescent="0.3">
      <c r="A433" t="s">
        <v>455</v>
      </c>
      <c r="B433">
        <v>49.3</v>
      </c>
    </row>
    <row r="434" spans="1:2" x14ac:dyDescent="0.3">
      <c r="A434" t="s">
        <v>456</v>
      </c>
    </row>
    <row r="435" spans="1:2" x14ac:dyDescent="0.3">
      <c r="A435" t="s">
        <v>457</v>
      </c>
      <c r="B435">
        <v>35</v>
      </c>
    </row>
    <row r="436" spans="1:2" x14ac:dyDescent="0.3">
      <c r="A436" t="s">
        <v>458</v>
      </c>
      <c r="B436">
        <v>911</v>
      </c>
    </row>
    <row r="437" spans="1:2" x14ac:dyDescent="0.3">
      <c r="A437" t="s">
        <v>459</v>
      </c>
      <c r="B437">
        <v>10.5</v>
      </c>
    </row>
    <row r="438" spans="1:2" x14ac:dyDescent="0.3">
      <c r="A438" t="s">
        <v>460</v>
      </c>
    </row>
    <row r="439" spans="1:2" x14ac:dyDescent="0.3">
      <c r="A439" t="s">
        <v>461</v>
      </c>
      <c r="B439">
        <v>3.95</v>
      </c>
    </row>
    <row r="440" spans="1:2" x14ac:dyDescent="0.3">
      <c r="A440" t="s">
        <v>462</v>
      </c>
      <c r="B440">
        <v>78.790000000000006</v>
      </c>
    </row>
    <row r="441" spans="1:2" x14ac:dyDescent="0.3">
      <c r="A441" t="s">
        <v>463</v>
      </c>
      <c r="B441">
        <v>9.51</v>
      </c>
    </row>
    <row r="442" spans="1:2" x14ac:dyDescent="0.3">
      <c r="A442" t="s">
        <v>464</v>
      </c>
      <c r="B442">
        <v>81.72</v>
      </c>
    </row>
    <row r="443" spans="1:2" x14ac:dyDescent="0.3">
      <c r="A443" t="s">
        <v>465</v>
      </c>
    </row>
    <row r="444" spans="1:2" x14ac:dyDescent="0.3">
      <c r="A444" t="s">
        <v>466</v>
      </c>
      <c r="B444">
        <v>8.5</v>
      </c>
    </row>
    <row r="445" spans="1:2" x14ac:dyDescent="0.3">
      <c r="A445" t="s">
        <v>467</v>
      </c>
      <c r="B445">
        <v>69.92</v>
      </c>
    </row>
    <row r="446" spans="1:2" x14ac:dyDescent="0.3">
      <c r="A446" t="s">
        <v>468</v>
      </c>
      <c r="B446">
        <v>9.5</v>
      </c>
    </row>
    <row r="447" spans="1:2" x14ac:dyDescent="0.3">
      <c r="A447" t="s">
        <v>469</v>
      </c>
      <c r="B447">
        <v>1.61</v>
      </c>
    </row>
    <row r="448" spans="1:2" x14ac:dyDescent="0.3">
      <c r="A448" t="s">
        <v>470</v>
      </c>
      <c r="B448">
        <v>9.3800000000000008</v>
      </c>
    </row>
    <row r="449" spans="1:2" x14ac:dyDescent="0.3">
      <c r="A449" t="s">
        <v>471</v>
      </c>
      <c r="B449">
        <v>120</v>
      </c>
    </row>
    <row r="450" spans="1:2" x14ac:dyDescent="0.3">
      <c r="A450" t="s">
        <v>472</v>
      </c>
      <c r="B450">
        <v>1051.3499999999999</v>
      </c>
    </row>
    <row r="451" spans="1:2" x14ac:dyDescent="0.3">
      <c r="A451" t="s">
        <v>473</v>
      </c>
      <c r="B451">
        <v>1266.67</v>
      </c>
    </row>
    <row r="452" spans="1:2" x14ac:dyDescent="0.3">
      <c r="A452" t="s">
        <v>474</v>
      </c>
      <c r="B452">
        <v>144</v>
      </c>
    </row>
    <row r="453" spans="1:2" x14ac:dyDescent="0.3">
      <c r="A453" t="s">
        <v>475</v>
      </c>
      <c r="B453">
        <v>35.29</v>
      </c>
    </row>
    <row r="454" spans="1:2" x14ac:dyDescent="0.3">
      <c r="A454" t="s">
        <v>476</v>
      </c>
      <c r="B454">
        <v>8.43</v>
      </c>
    </row>
    <row r="455" spans="1:2" x14ac:dyDescent="0.3">
      <c r="A455" t="s">
        <v>477</v>
      </c>
    </row>
    <row r="456" spans="1:2" x14ac:dyDescent="0.3">
      <c r="A456" t="s">
        <v>478</v>
      </c>
      <c r="B456">
        <v>141.96</v>
      </c>
    </row>
    <row r="457" spans="1:2" x14ac:dyDescent="0.3">
      <c r="A457" t="s">
        <v>479</v>
      </c>
    </row>
    <row r="458" spans="1:2" x14ac:dyDescent="0.3">
      <c r="A458" t="s">
        <v>480</v>
      </c>
      <c r="B458">
        <v>10</v>
      </c>
    </row>
    <row r="459" spans="1:2" x14ac:dyDescent="0.3">
      <c r="A459" t="s">
        <v>481</v>
      </c>
      <c r="B459">
        <v>78.75</v>
      </c>
    </row>
    <row r="460" spans="1:2" x14ac:dyDescent="0.3">
      <c r="A460" t="s">
        <v>482</v>
      </c>
      <c r="B460">
        <v>85.36</v>
      </c>
    </row>
    <row r="461" spans="1:2" x14ac:dyDescent="0.3">
      <c r="A461" t="s">
        <v>483</v>
      </c>
    </row>
    <row r="462" spans="1:2" x14ac:dyDescent="0.3">
      <c r="A462" t="s">
        <v>484</v>
      </c>
      <c r="B462">
        <v>249</v>
      </c>
    </row>
    <row r="463" spans="1:2" x14ac:dyDescent="0.3">
      <c r="A463" t="s">
        <v>485</v>
      </c>
      <c r="B463">
        <v>79.010000000000005</v>
      </c>
    </row>
    <row r="464" spans="1:2" x14ac:dyDescent="0.3">
      <c r="A464" t="s">
        <v>486</v>
      </c>
      <c r="B464">
        <v>67.510000000000005</v>
      </c>
    </row>
    <row r="465" spans="1:2" x14ac:dyDescent="0.3">
      <c r="A465" t="s">
        <v>487</v>
      </c>
      <c r="B465">
        <v>3.1</v>
      </c>
    </row>
    <row r="466" spans="1:2" x14ac:dyDescent="0.3">
      <c r="A466" t="s">
        <v>488</v>
      </c>
    </row>
    <row r="467" spans="1:2" x14ac:dyDescent="0.3">
      <c r="A467" t="s">
        <v>489</v>
      </c>
      <c r="B467">
        <v>64.430000000000007</v>
      </c>
    </row>
    <row r="468" spans="1:2" x14ac:dyDescent="0.3">
      <c r="A468" t="s">
        <v>490</v>
      </c>
      <c r="B468">
        <v>95</v>
      </c>
    </row>
    <row r="469" spans="1:2" x14ac:dyDescent="0.3">
      <c r="A469" t="s">
        <v>491</v>
      </c>
      <c r="B469">
        <v>161.99</v>
      </c>
    </row>
    <row r="470" spans="1:2" x14ac:dyDescent="0.3">
      <c r="A470" t="s">
        <v>492</v>
      </c>
      <c r="B470">
        <v>100.85</v>
      </c>
    </row>
    <row r="471" spans="1:2" x14ac:dyDescent="0.3">
      <c r="A471" t="s">
        <v>493</v>
      </c>
    </row>
    <row r="472" spans="1:2" x14ac:dyDescent="0.3">
      <c r="A472" t="s">
        <v>494</v>
      </c>
      <c r="B472">
        <v>9.0500000000000007</v>
      </c>
    </row>
    <row r="473" spans="1:2" x14ac:dyDescent="0.3">
      <c r="A473" t="s">
        <v>495</v>
      </c>
      <c r="B473">
        <v>97</v>
      </c>
    </row>
    <row r="474" spans="1:2" x14ac:dyDescent="0.3">
      <c r="A474" t="s">
        <v>496</v>
      </c>
      <c r="B474">
        <v>82.72</v>
      </c>
    </row>
    <row r="475" spans="1:2" x14ac:dyDescent="0.3">
      <c r="A475" t="s">
        <v>497</v>
      </c>
      <c r="B475">
        <v>93.58</v>
      </c>
    </row>
    <row r="476" spans="1:2" x14ac:dyDescent="0.3">
      <c r="A476" t="s">
        <v>498</v>
      </c>
    </row>
    <row r="477" spans="1:2" x14ac:dyDescent="0.3">
      <c r="A477" t="s">
        <v>499</v>
      </c>
      <c r="B477">
        <v>72.989999999999995</v>
      </c>
    </row>
    <row r="478" spans="1:2" x14ac:dyDescent="0.3">
      <c r="A478" t="s">
        <v>500</v>
      </c>
      <c r="B478">
        <v>34.299999999999997</v>
      </c>
    </row>
    <row r="479" spans="1:2" x14ac:dyDescent="0.3">
      <c r="A479" t="s">
        <v>501</v>
      </c>
      <c r="B479">
        <v>77.180000000000007</v>
      </c>
    </row>
    <row r="480" spans="1:2" x14ac:dyDescent="0.3">
      <c r="A480" t="s">
        <v>502</v>
      </c>
      <c r="B480">
        <v>60.6</v>
      </c>
    </row>
    <row r="481" spans="1:2" x14ac:dyDescent="0.3">
      <c r="A481" t="s">
        <v>503</v>
      </c>
      <c r="B481">
        <v>7.13</v>
      </c>
    </row>
    <row r="482" spans="1:2" x14ac:dyDescent="0.3">
      <c r="A482" t="s">
        <v>504</v>
      </c>
      <c r="B482">
        <v>64.150000000000006</v>
      </c>
    </row>
    <row r="483" spans="1:2" x14ac:dyDescent="0.3">
      <c r="A483" t="s">
        <v>505</v>
      </c>
      <c r="B483">
        <v>445.76</v>
      </c>
    </row>
    <row r="484" spans="1:2" x14ac:dyDescent="0.3">
      <c r="A484" t="s">
        <v>506</v>
      </c>
      <c r="B484">
        <v>7.58</v>
      </c>
    </row>
    <row r="485" spans="1:2" x14ac:dyDescent="0.3">
      <c r="A485" t="s">
        <v>507</v>
      </c>
      <c r="B485">
        <v>9.08</v>
      </c>
    </row>
    <row r="486" spans="1:2" x14ac:dyDescent="0.3">
      <c r="A486" t="s">
        <v>508</v>
      </c>
      <c r="B486">
        <v>101.41</v>
      </c>
    </row>
    <row r="487" spans="1:2" x14ac:dyDescent="0.3">
      <c r="A487" t="s">
        <v>509</v>
      </c>
      <c r="B487">
        <v>78.23</v>
      </c>
    </row>
    <row r="488" spans="1:2" x14ac:dyDescent="0.3">
      <c r="A488" t="s">
        <v>510</v>
      </c>
      <c r="B488">
        <v>9.43</v>
      </c>
    </row>
    <row r="489" spans="1:2" x14ac:dyDescent="0.3">
      <c r="A489" t="s">
        <v>511</v>
      </c>
      <c r="B489">
        <v>7.95</v>
      </c>
    </row>
    <row r="490" spans="1:2" x14ac:dyDescent="0.3">
      <c r="A490" t="s">
        <v>512</v>
      </c>
      <c r="B490">
        <v>11</v>
      </c>
    </row>
    <row r="491" spans="1:2" x14ac:dyDescent="0.3">
      <c r="A491" t="s">
        <v>513</v>
      </c>
    </row>
    <row r="492" spans="1:2" x14ac:dyDescent="0.3">
      <c r="A492" t="s">
        <v>514</v>
      </c>
      <c r="B492">
        <v>88.11</v>
      </c>
    </row>
    <row r="493" spans="1:2" x14ac:dyDescent="0.3">
      <c r="A493" t="s">
        <v>515</v>
      </c>
      <c r="B493">
        <v>5</v>
      </c>
    </row>
    <row r="494" spans="1:2" x14ac:dyDescent="0.3">
      <c r="A494" t="s">
        <v>516</v>
      </c>
      <c r="B494">
        <v>108.96</v>
      </c>
    </row>
    <row r="495" spans="1:2" x14ac:dyDescent="0.3">
      <c r="A495" t="s">
        <v>517</v>
      </c>
      <c r="B495">
        <v>5.65</v>
      </c>
    </row>
    <row r="496" spans="1:2" x14ac:dyDescent="0.3">
      <c r="A496" t="s">
        <v>518</v>
      </c>
      <c r="B496">
        <v>155.02000000000001</v>
      </c>
    </row>
    <row r="497" spans="1:2" x14ac:dyDescent="0.3">
      <c r="A497" t="s">
        <v>519</v>
      </c>
    </row>
    <row r="498" spans="1:2" x14ac:dyDescent="0.3">
      <c r="A498" t="s">
        <v>520</v>
      </c>
      <c r="B498">
        <v>78.5</v>
      </c>
    </row>
    <row r="499" spans="1:2" x14ac:dyDescent="0.3">
      <c r="A499" t="s">
        <v>521</v>
      </c>
      <c r="B499">
        <v>22.57</v>
      </c>
    </row>
    <row r="500" spans="1:2" x14ac:dyDescent="0.3">
      <c r="A500" t="s">
        <v>522</v>
      </c>
      <c r="B500">
        <v>76.05</v>
      </c>
    </row>
    <row r="501" spans="1:2" x14ac:dyDescent="0.3">
      <c r="A501" t="s">
        <v>523</v>
      </c>
      <c r="B501">
        <v>6.89</v>
      </c>
    </row>
    <row r="502" spans="1:2" x14ac:dyDescent="0.3">
      <c r="A502" t="s">
        <v>524</v>
      </c>
    </row>
    <row r="503" spans="1:2" x14ac:dyDescent="0.3">
      <c r="A503" t="s">
        <v>525</v>
      </c>
      <c r="B503">
        <v>73.67</v>
      </c>
    </row>
    <row r="504" spans="1:2" x14ac:dyDescent="0.3">
      <c r="A504" t="s">
        <v>526</v>
      </c>
      <c r="B504">
        <v>2.54</v>
      </c>
    </row>
    <row r="505" spans="1:2" x14ac:dyDescent="0.3">
      <c r="A505" t="s">
        <v>527</v>
      </c>
      <c r="B505">
        <v>87.31</v>
      </c>
    </row>
    <row r="506" spans="1:2" x14ac:dyDescent="0.3">
      <c r="A506" t="s">
        <v>528</v>
      </c>
      <c r="B506">
        <v>65.900000000000006</v>
      </c>
    </row>
    <row r="507" spans="1:2" x14ac:dyDescent="0.3">
      <c r="A507" t="s">
        <v>529</v>
      </c>
      <c r="B507">
        <v>10.15</v>
      </c>
    </row>
    <row r="508" spans="1:2" x14ac:dyDescent="0.3">
      <c r="A508" t="s">
        <v>530</v>
      </c>
      <c r="B508">
        <v>84.57</v>
      </c>
    </row>
    <row r="509" spans="1:2" x14ac:dyDescent="0.3">
      <c r="A509" t="s">
        <v>531</v>
      </c>
    </row>
    <row r="510" spans="1:2" x14ac:dyDescent="0.3">
      <c r="A510" t="s">
        <v>532</v>
      </c>
      <c r="B510">
        <v>90.99</v>
      </c>
    </row>
    <row r="511" spans="1:2" x14ac:dyDescent="0.3">
      <c r="A511" t="s">
        <v>533</v>
      </c>
      <c r="B511">
        <v>685</v>
      </c>
    </row>
    <row r="512" spans="1:2" x14ac:dyDescent="0.3">
      <c r="A512" t="s">
        <v>534</v>
      </c>
      <c r="B512">
        <v>8.86</v>
      </c>
    </row>
    <row r="513" spans="1:2" x14ac:dyDescent="0.3">
      <c r="A513" t="s">
        <v>535</v>
      </c>
      <c r="B513">
        <v>49.99</v>
      </c>
    </row>
    <row r="514" spans="1:2" x14ac:dyDescent="0.3">
      <c r="A514" t="s">
        <v>536</v>
      </c>
      <c r="B514">
        <v>2.5</v>
      </c>
    </row>
    <row r="515" spans="1:2" x14ac:dyDescent="0.3">
      <c r="A515" t="s">
        <v>537</v>
      </c>
      <c r="B515">
        <v>49.99</v>
      </c>
    </row>
    <row r="516" spans="1:2" x14ac:dyDescent="0.3">
      <c r="A516" t="s">
        <v>538</v>
      </c>
      <c r="B516">
        <v>7.98</v>
      </c>
    </row>
    <row r="517" spans="1:2" x14ac:dyDescent="0.3">
      <c r="A517" t="s">
        <v>539</v>
      </c>
      <c r="B517">
        <v>84.95</v>
      </c>
    </row>
    <row r="518" spans="1:2" x14ac:dyDescent="0.3">
      <c r="A518" t="s">
        <v>540</v>
      </c>
      <c r="B518">
        <v>9.32</v>
      </c>
    </row>
    <row r="519" spans="1:2" x14ac:dyDescent="0.3">
      <c r="A519" t="s">
        <v>541</v>
      </c>
    </row>
    <row r="520" spans="1:2" x14ac:dyDescent="0.3">
      <c r="A520" t="s">
        <v>542</v>
      </c>
      <c r="B520">
        <v>74</v>
      </c>
    </row>
    <row r="521" spans="1:2" x14ac:dyDescent="0.3">
      <c r="A521" t="s">
        <v>543</v>
      </c>
      <c r="B521">
        <v>101.66</v>
      </c>
    </row>
    <row r="522" spans="1:2" x14ac:dyDescent="0.3">
      <c r="A522" t="s">
        <v>544</v>
      </c>
      <c r="B522">
        <v>106.17</v>
      </c>
    </row>
    <row r="523" spans="1:2" x14ac:dyDescent="0.3">
      <c r="A523" t="s">
        <v>545</v>
      </c>
    </row>
    <row r="524" spans="1:2" x14ac:dyDescent="0.3">
      <c r="A524" t="s">
        <v>546</v>
      </c>
      <c r="B524">
        <v>6.14</v>
      </c>
    </row>
    <row r="525" spans="1:2" x14ac:dyDescent="0.3">
      <c r="A525" t="s">
        <v>547</v>
      </c>
    </row>
    <row r="526" spans="1:2" x14ac:dyDescent="0.3">
      <c r="A526" t="s">
        <v>548</v>
      </c>
    </row>
    <row r="527" spans="1:2" x14ac:dyDescent="0.3">
      <c r="A527" t="s">
        <v>549</v>
      </c>
      <c r="B527">
        <v>59.5</v>
      </c>
    </row>
    <row r="528" spans="1:2" x14ac:dyDescent="0.3">
      <c r="A528" t="s">
        <v>550</v>
      </c>
      <c r="B528">
        <v>10.39</v>
      </c>
    </row>
    <row r="529" spans="1:2" x14ac:dyDescent="0.3">
      <c r="A529" t="s">
        <v>551</v>
      </c>
      <c r="B529">
        <v>9.31</v>
      </c>
    </row>
    <row r="530" spans="1:2" x14ac:dyDescent="0.3">
      <c r="A530" t="s">
        <v>552</v>
      </c>
      <c r="B530">
        <v>86.7</v>
      </c>
    </row>
    <row r="531" spans="1:2" x14ac:dyDescent="0.3">
      <c r="A531" t="s">
        <v>553</v>
      </c>
      <c r="B531">
        <v>520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3 9 7 e 8 6 - 2 4 e b - 4 6 5 e - 9 d 9 6 - e a b 9 0 1 a 1 3 7 f 9 "   x m l n s = " h t t p : / / s c h e m a s . m i c r o s o f t . c o m / D a t a M a s h u p " > A A A A A F A E A A B Q S w M E F A A C A A g A t Q h S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L U I U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C F J b 3 7 U Y 2 U k B A A C 8 A Q A A E w A c A E Z v c m 1 1 b G F z L 1 N l Y 3 R p b 2 4 x L m 0 g o h g A K K A U A A A A A A A A A A A A A A A A A A A A A A A A A A A A b V D b a s J A E H 0 X / I c l v i j E h M Q q W g l F 4 o V e K E p i o 5 R S c p m a 2 G Q 3 3 Z 0 N p u K / N 2 k o h d J 5 m Z l z Z u Y M R 0 C I C a P E a b I x b b f a L R H 7 H C L S U X I Z 3 D C J u U Q r F I V C L J I C t l u k i i W j C B V g i 0 K b s 1 B m Q L H r Q a D Z N U F R d J U Y M R f X u h 6 x U G g H x g 4 p a C H L d J F z 8 C M R A 6 D Q I x 1 0 c z 2 z d 3 2 j c L 2 d X L 2 / O u i U y e f t w l v 7 7 p 6 v x q n 3 t N v E m 8 K + m k S L f L Q 5 B u X D w v j w 9 9 s 7 H v e j w c S Q p + F o e H Q G 9 2 z t L o F n 2 1 y M Z / q f 7 3 v q 8 x z S J E s Q u K W o i k p s l s q M C s t U y Y K G L E r o w T L M Y d V u J E N w s E z B + i 2 1 R 0 b h p a c 2 B n S U W V p d 8 j l x k 5 z V 3 r h + U A 2 5 3 K f i j f G s u e 6 W O Y j u t 1 v q + a w 0 o F G J Y 0 U Q h B N e V P K D m / V T k n O g Y a n V m 5 d L r 9 1 K 6 L + K 0 y 9 Q S w E C L Q A U A A I A C A C 1 C F J b 1 B C D H q U A A A D 2 A A A A E g A A A A A A A A A A A A A A A A A A A A A A Q 2 9 u Z m l n L 1 B h Y 2 t h Z 2 U u e G 1 s U E s B A i 0 A F A A C A A g A t Q h S W w / K 6 a u k A A A A 6 Q A A A B M A A A A A A A A A A A A A A A A A 8 Q A A A F t D b 2 5 0 Z W 5 0 X 1 R 5 c G V z X S 5 4 b W x Q S w E C L Q A U A A I A C A C 1 C F J b 3 7 U Y 2 U k B A A C 8 A Q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C Q A A A A A A A J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I l M 0 Z v d X R w d X Q l M 0 R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E y Y z Y 0 N y 1 j N D N k L T Q w M z k t Y W E 2 N y 0 y M T M z N j A 1 Z W E y N j Q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d W J f b 3 V 0 c H V 0 X 2 N z d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x M j U i I C 8 + P E V u d H J 5 I F R 5 c G U 9 I k Z p b G x M Y X N 0 V X B k Y X R l Z C I g V m F s d W U 9 I m Q y M D I 1 L T E w L T E 4 V D A 0 O j A 1 O j Q y L j g 5 M T k y M j N a I i A v P j x F b n R y e S B U e X B l P S J G a W x s Q 2 9 s d W 1 u V H l w Z X M i I F Z h b H V l P S J z Q m h F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I / b 3 V 0 c H V 0 P W N z d i 9 B b H R l c m F y I F R p c G 8 u e 0 N v b H V t b j E s M H 0 m c X V v d D s s J n F 1 b 3 Q 7 U 2 V j d G l v b j E v c H V i P 2 9 1 d H B 1 d D 1 j c 3 Y v Q W x 0 Z X J h c i B U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Y j 9 v d X R w d X Q 9 Y 3 N 2 L 0 F s d G V y Y X I g V G l w b y 5 7 Q 2 9 s d W 1 u M S w w f S Z x d W 9 0 O y w m c X V v d D t T Z W N 0 a W 9 u M S 9 w d W I / b 3 V 0 c H V 0 P W N z d i 9 B b H R l c m F y I F R p c G 8 u e 0 N v b H V t b j I s M X 0 m c X V v d D t d L C Z x d W 9 0 O 1 J l b G F 0 a W 9 u c 2 h p c E l u Z m 8 m c X V v d D s 6 W 1 1 9 I i A v P j x F b n R y e S B U e X B l P S J G a W x s Q 2 9 1 b n Q i I F Z h b H V l P S J s N T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i J T N G b 3 V 0 c H V 0 J T N E Y 3 N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0 F s d G V y Y X I l M j B U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m f 2 x i 7 A V E k N N N F p R y p 1 g A A A A A A g A A A A A A E G Y A A A A B A A A g A A A A j p R y v q k 1 d V x h N I h a L M q / 7 w i X p 5 z I V 4 e L b + q A b + F d B F Y A A A A A D o A A A A A C A A A g A A A A K e e x V G 5 z c e N Q I P + n 8 v g n a c o V + Q L k G + f t m M m m P K z R d g Z Q A A A A w p d 2 n F f w b b y e q 2 b G Y n m 3 K Q 9 L V 3 X P O k w y 7 j m S x h N r C Y M + g d J 8 D m u k 9 m q i f 3 P 9 V s w O F H p A C 2 2 I H l O C n W O H W h Q O F r S 1 d v i N 7 M z X 8 F U L v k 9 o 4 A 5 A A A A A 0 R w X u I x I l G 8 d e V D e D s Q 3 U i N I + N H o L j t 0 s p 3 c I 7 J 5 6 T D d n b e 5 R Q 2 S D W E L s N w f B k e 6 q q / W e m e L p z R e S I v f G Y m P O A = = < / D a t a M a s h u p > 
</file>

<file path=customXml/itemProps1.xml><?xml version="1.0" encoding="utf-8"?>
<ds:datastoreItem xmlns:ds="http://schemas.openxmlformats.org/officeDocument/2006/customXml" ds:itemID="{FD3DB8A4-D4CC-4F98-8DD9-1242FAF22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Anjos</dc:creator>
  <cp:lastModifiedBy>Rubens Anjos</cp:lastModifiedBy>
  <dcterms:created xsi:type="dcterms:W3CDTF">2025-10-07T15:58:39Z</dcterms:created>
  <dcterms:modified xsi:type="dcterms:W3CDTF">2025-10-18T04:36:05Z</dcterms:modified>
</cp:coreProperties>
</file>