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10" firstSheet="13" activeTab="14"/>
  </bookViews>
  <sheets>
    <sheet name="Sheet1" sheetId="1" r:id="rId1"/>
    <sheet name="Feb-April" sheetId="2" r:id="rId2"/>
    <sheet name="April -May" sheetId="4" r:id="rId3"/>
    <sheet name="May-June" sheetId="3" r:id="rId4"/>
    <sheet name="June-July" sheetId="5" r:id="rId5"/>
    <sheet name="Aug-Sept" sheetId="6" r:id="rId6"/>
    <sheet name="Sept-oct" sheetId="7" r:id="rId7"/>
    <sheet name="Nov-Dec)" sheetId="8" r:id="rId8"/>
    <sheet name="Dec-Jan" sheetId="9" r:id="rId9"/>
    <sheet name="Jan-Feb" sheetId="10" r:id="rId10"/>
    <sheet name="Mar-April 2016" sheetId="11" r:id="rId11"/>
    <sheet name="April-May 2016" sheetId="12" r:id="rId12"/>
    <sheet name="May-June 2016" sheetId="13" r:id="rId13"/>
    <sheet name="June-July 2016" sheetId="14" r:id="rId14"/>
    <sheet name="July -Aug 2016 " sheetId="15" r:id="rId15"/>
    <sheet name="Aug-Sept 2016 " sheetId="16" r:id="rId16"/>
    <sheet name="Sept -OCT 2016 " sheetId="17" r:id="rId17"/>
    <sheet name="OCT -Nov 2016 " sheetId="18" r:id="rId18"/>
  </sheets>
  <calcPr calcId="171027"/>
</workbook>
</file>

<file path=xl/calcChain.xml><?xml version="1.0" encoding="utf-8"?>
<calcChain xmlns="http://schemas.openxmlformats.org/spreadsheetml/2006/main">
  <c r="P23" i="18" l="1"/>
  <c r="Q22" i="18"/>
  <c r="N23" i="18" s="1"/>
  <c r="Q23" i="18" s="1"/>
  <c r="H20" i="18" s="1"/>
  <c r="K20" i="18" s="1"/>
  <c r="N22" i="18"/>
  <c r="S21" i="18"/>
  <c r="Q21" i="18"/>
  <c r="T21" i="18" s="1"/>
  <c r="H21" i="18"/>
  <c r="S20" i="18"/>
  <c r="Q20" i="18"/>
  <c r="T20" i="18" s="1"/>
  <c r="V19" i="18"/>
  <c r="S19" i="18"/>
  <c r="Q19" i="18"/>
  <c r="T19" i="18" s="1"/>
  <c r="Q18" i="18"/>
  <c r="S17" i="18"/>
  <c r="Q17" i="18"/>
  <c r="T17" i="18" s="1"/>
  <c r="I13" i="18"/>
  <c r="P10" i="18"/>
  <c r="N9" i="18"/>
  <c r="L9" i="18"/>
  <c r="Q7" i="18"/>
  <c r="V6" i="18"/>
  <c r="V7" i="18" s="1"/>
  <c r="Q6" i="18"/>
  <c r="Q5" i="18"/>
  <c r="Q4" i="18"/>
  <c r="Q3" i="18"/>
  <c r="Q8" i="18" s="1"/>
  <c r="P9" i="18" s="1"/>
  <c r="P23" i="17"/>
  <c r="N22" i="17"/>
  <c r="Q22" i="17" s="1"/>
  <c r="Q21" i="17"/>
  <c r="H21" i="17"/>
  <c r="Q20" i="17"/>
  <c r="V19" i="17"/>
  <c r="Q19" i="17"/>
  <c r="Q18" i="17"/>
  <c r="Q17" i="17"/>
  <c r="I13" i="17"/>
  <c r="P10" i="17"/>
  <c r="N9" i="17"/>
  <c r="L9" i="17"/>
  <c r="Q7" i="17"/>
  <c r="V6" i="17"/>
  <c r="V7" i="17" s="1"/>
  <c r="Q6" i="17"/>
  <c r="Q5" i="17"/>
  <c r="Q4" i="17"/>
  <c r="Q3" i="17"/>
  <c r="Q8" i="17" s="1"/>
  <c r="P9" i="17" s="1"/>
  <c r="T18" i="18" l="1"/>
  <c r="Q9" i="18"/>
  <c r="S18" i="18"/>
  <c r="N23" i="17"/>
  <c r="Q23" i="17" s="1"/>
  <c r="H20" i="17" s="1"/>
  <c r="K20" i="17" s="1"/>
  <c r="S21" i="17"/>
  <c r="S19" i="17"/>
  <c r="T19" i="17" s="1"/>
  <c r="S20" i="17"/>
  <c r="S17" i="17"/>
  <c r="T17" i="17" s="1"/>
  <c r="T21" i="17"/>
  <c r="T20" i="17"/>
  <c r="Q9" i="17"/>
  <c r="S18" i="17"/>
  <c r="T18" i="17" s="1"/>
  <c r="P23" i="16"/>
  <c r="N22" i="16"/>
  <c r="Q22" i="16" s="1"/>
  <c r="Q21" i="16"/>
  <c r="H21" i="16"/>
  <c r="Q20" i="16"/>
  <c r="V19" i="16"/>
  <c r="Q19" i="16"/>
  <c r="Q18" i="16"/>
  <c r="Q17" i="16"/>
  <c r="I13" i="16"/>
  <c r="P10" i="16"/>
  <c r="N9" i="16"/>
  <c r="L9" i="16"/>
  <c r="Q7" i="16"/>
  <c r="V6" i="16"/>
  <c r="V7" i="16" s="1"/>
  <c r="Q6" i="16"/>
  <c r="Q5" i="16"/>
  <c r="Q4" i="16"/>
  <c r="Q3" i="16"/>
  <c r="Q8" i="16" s="1"/>
  <c r="P9" i="16" s="1"/>
  <c r="P23" i="15"/>
  <c r="Q22" i="15"/>
  <c r="N23" i="15" s="1"/>
  <c r="Q23" i="15" s="1"/>
  <c r="H20" i="15" s="1"/>
  <c r="K20" i="15" s="1"/>
  <c r="N22" i="15"/>
  <c r="S21" i="15"/>
  <c r="Q21" i="15"/>
  <c r="H21" i="15"/>
  <c r="Q20" i="15"/>
  <c r="V19" i="15"/>
  <c r="S19" i="15"/>
  <c r="Q19" i="15"/>
  <c r="Q18" i="15"/>
  <c r="Q17" i="15"/>
  <c r="I13" i="15"/>
  <c r="P10" i="15"/>
  <c r="N9" i="15"/>
  <c r="L9" i="15"/>
  <c r="Q7" i="15"/>
  <c r="V6" i="15"/>
  <c r="V7" i="15" s="1"/>
  <c r="Q6" i="15"/>
  <c r="Q5" i="15"/>
  <c r="Q4" i="15"/>
  <c r="Q3" i="15"/>
  <c r="Q8" i="15" s="1"/>
  <c r="P9" i="15" s="1"/>
  <c r="S5" i="18" l="1"/>
  <c r="T5" i="18" s="1"/>
  <c r="S3" i="18"/>
  <c r="T3" i="18" s="1"/>
  <c r="J13" i="18"/>
  <c r="K13" i="18" s="1"/>
  <c r="K15" i="18" s="1"/>
  <c r="N10" i="18"/>
  <c r="Q10" i="18" s="1"/>
  <c r="S7" i="18" s="1"/>
  <c r="T7" i="18" s="1"/>
  <c r="S6" i="18"/>
  <c r="T6" i="18" s="1"/>
  <c r="S4" i="18"/>
  <c r="T4" i="18" s="1"/>
  <c r="S5" i="17"/>
  <c r="T5" i="17" s="1"/>
  <c r="S3" i="17"/>
  <c r="T3" i="17" s="1"/>
  <c r="J13" i="17"/>
  <c r="K13" i="17" s="1"/>
  <c r="K15" i="17" s="1"/>
  <c r="N10" i="17"/>
  <c r="Q10" i="17" s="1"/>
  <c r="S7" i="17" s="1"/>
  <c r="T7" i="17" s="1"/>
  <c r="S6" i="17"/>
  <c r="T6" i="17" s="1"/>
  <c r="S4" i="17"/>
  <c r="T4" i="17" s="1"/>
  <c r="N23" i="16"/>
  <c r="Q23" i="16" s="1"/>
  <c r="H20" i="16" s="1"/>
  <c r="K20" i="16" s="1"/>
  <c r="S21" i="16"/>
  <c r="S19" i="16"/>
  <c r="T19" i="16" s="1"/>
  <c r="S20" i="16"/>
  <c r="S17" i="16"/>
  <c r="T17" i="16" s="1"/>
  <c r="T21" i="16"/>
  <c r="T20" i="16"/>
  <c r="Q9" i="16"/>
  <c r="S18" i="16"/>
  <c r="T18" i="16" s="1"/>
  <c r="S17" i="15"/>
  <c r="T17" i="15" s="1"/>
  <c r="T19" i="15"/>
  <c r="S20" i="15"/>
  <c r="T20" i="15" s="1"/>
  <c r="T21" i="15"/>
  <c r="Q9" i="15"/>
  <c r="S18" i="15"/>
  <c r="T18" i="15" s="1"/>
  <c r="N22" i="14"/>
  <c r="Q22" i="14" s="1"/>
  <c r="Q21" i="14"/>
  <c r="H21" i="14"/>
  <c r="Q20" i="14"/>
  <c r="V19" i="14"/>
  <c r="Q19" i="14"/>
  <c r="Q18" i="14"/>
  <c r="Q17" i="14"/>
  <c r="I13" i="14"/>
  <c r="P10" i="14"/>
  <c r="N9" i="14"/>
  <c r="L9" i="14"/>
  <c r="Q7" i="14"/>
  <c r="V6" i="14"/>
  <c r="V7" i="14" s="1"/>
  <c r="Q6" i="14"/>
  <c r="Q5" i="14"/>
  <c r="Q4" i="14"/>
  <c r="Q3" i="14"/>
  <c r="Q8" i="14" s="1"/>
  <c r="P9" i="14" s="1"/>
  <c r="T8" i="18" l="1"/>
  <c r="G10" i="18"/>
  <c r="K22" i="18"/>
  <c r="T8" i="17"/>
  <c r="G10" i="17"/>
  <c r="K22" i="17"/>
  <c r="S5" i="16"/>
  <c r="T5" i="16" s="1"/>
  <c r="S3" i="16"/>
  <c r="T3" i="16" s="1"/>
  <c r="J13" i="16"/>
  <c r="K13" i="16" s="1"/>
  <c r="K15" i="16" s="1"/>
  <c r="N10" i="16"/>
  <c r="Q10" i="16" s="1"/>
  <c r="S7" i="16" s="1"/>
  <c r="T7" i="16" s="1"/>
  <c r="S6" i="16"/>
  <c r="T6" i="16" s="1"/>
  <c r="S4" i="16"/>
  <c r="T4" i="16" s="1"/>
  <c r="S5" i="15"/>
  <c r="T5" i="15" s="1"/>
  <c r="S3" i="15"/>
  <c r="T3" i="15" s="1"/>
  <c r="J13" i="15"/>
  <c r="K13" i="15" s="1"/>
  <c r="K15" i="15" s="1"/>
  <c r="N10" i="15"/>
  <c r="Q10" i="15" s="1"/>
  <c r="S7" i="15" s="1"/>
  <c r="T7" i="15" s="1"/>
  <c r="S6" i="15"/>
  <c r="T6" i="15" s="1"/>
  <c r="S4" i="15"/>
  <c r="T4" i="15" s="1"/>
  <c r="Q9" i="14"/>
  <c r="N23" i="14"/>
  <c r="S18" i="14"/>
  <c r="T18" i="14" s="1"/>
  <c r="S21" i="14"/>
  <c r="T21" i="14" s="1"/>
  <c r="S20" i="14"/>
  <c r="T20" i="14" s="1"/>
  <c r="S19" i="14"/>
  <c r="T19" i="14" s="1"/>
  <c r="S17" i="14"/>
  <c r="T17" i="14" s="1"/>
  <c r="P23" i="14"/>
  <c r="P23" i="13"/>
  <c r="N22" i="13"/>
  <c r="Q22" i="13" s="1"/>
  <c r="Q21" i="13"/>
  <c r="H21" i="13"/>
  <c r="Q20" i="13"/>
  <c r="V19" i="13"/>
  <c r="Q19" i="13"/>
  <c r="Q18" i="13"/>
  <c r="Q17" i="13"/>
  <c r="I13" i="13"/>
  <c r="P10" i="13"/>
  <c r="N9" i="13"/>
  <c r="L9" i="13"/>
  <c r="Q7" i="13"/>
  <c r="V6" i="13"/>
  <c r="V7" i="13" s="1"/>
  <c r="Q6" i="13"/>
  <c r="Q5" i="13"/>
  <c r="Q4" i="13"/>
  <c r="Q3" i="13"/>
  <c r="Q8" i="13" s="1"/>
  <c r="P9" i="13" s="1"/>
  <c r="T8" i="16" l="1"/>
  <c r="G10" i="16"/>
  <c r="K22" i="16"/>
  <c r="T8" i="15"/>
  <c r="G10" i="15"/>
  <c r="K22" i="15"/>
  <c r="Q23" i="14"/>
  <c r="H20" i="14" s="1"/>
  <c r="K20" i="14" s="1"/>
  <c r="S5" i="14"/>
  <c r="T5" i="14" s="1"/>
  <c r="S3" i="14"/>
  <c r="T3" i="14" s="1"/>
  <c r="J13" i="14"/>
  <c r="K13" i="14" s="1"/>
  <c r="K15" i="14" s="1"/>
  <c r="N10" i="14"/>
  <c r="Q10" i="14" s="1"/>
  <c r="S7" i="14" s="1"/>
  <c r="T7" i="14" s="1"/>
  <c r="S6" i="14"/>
  <c r="T6" i="14" s="1"/>
  <c r="S4" i="14"/>
  <c r="T4" i="14" s="1"/>
  <c r="N23" i="13"/>
  <c r="Q23" i="13" s="1"/>
  <c r="H20" i="13" s="1"/>
  <c r="K20" i="13" s="1"/>
  <c r="S17" i="13"/>
  <c r="S21" i="13"/>
  <c r="S19" i="13"/>
  <c r="S20" i="13"/>
  <c r="T19" i="13"/>
  <c r="T17" i="13"/>
  <c r="T20" i="13"/>
  <c r="T21" i="13"/>
  <c r="Q9" i="13"/>
  <c r="S18" i="13"/>
  <c r="T18" i="13" s="1"/>
  <c r="H20" i="12"/>
  <c r="Q22" i="12"/>
  <c r="N23" i="12" s="1"/>
  <c r="N22" i="12"/>
  <c r="S21" i="12"/>
  <c r="Q21" i="12"/>
  <c r="T21" i="12" s="1"/>
  <c r="H21" i="12"/>
  <c r="S20" i="12"/>
  <c r="Q20" i="12"/>
  <c r="T20" i="12" s="1"/>
  <c r="V19" i="12"/>
  <c r="S19" i="12"/>
  <c r="Q19" i="12"/>
  <c r="T19" i="12" s="1"/>
  <c r="Q18" i="12"/>
  <c r="S17" i="12"/>
  <c r="Q17" i="12"/>
  <c r="T17" i="12" s="1"/>
  <c r="P10" i="12"/>
  <c r="N9" i="12"/>
  <c r="L9" i="12"/>
  <c r="V7" i="12"/>
  <c r="Q7" i="12"/>
  <c r="I13" i="12"/>
  <c r="V6" i="12"/>
  <c r="Q6" i="12"/>
  <c r="Q5" i="12"/>
  <c r="Q4" i="12"/>
  <c r="Q3" i="12"/>
  <c r="Q8" i="12" s="1"/>
  <c r="P9" i="12" s="1"/>
  <c r="G10" i="14" l="1"/>
  <c r="K22" i="14"/>
  <c r="T8" i="14"/>
  <c r="S5" i="13"/>
  <c r="T5" i="13" s="1"/>
  <c r="S3" i="13"/>
  <c r="T3" i="13" s="1"/>
  <c r="J13" i="13"/>
  <c r="K13" i="13" s="1"/>
  <c r="K15" i="13" s="1"/>
  <c r="N10" i="13"/>
  <c r="Q10" i="13" s="1"/>
  <c r="S7" i="13" s="1"/>
  <c r="T7" i="13" s="1"/>
  <c r="S6" i="13"/>
  <c r="T6" i="13" s="1"/>
  <c r="S4" i="13"/>
  <c r="T4" i="13" s="1"/>
  <c r="K20" i="12"/>
  <c r="P23" i="12"/>
  <c r="Q23" i="12" s="1"/>
  <c r="Q9" i="12"/>
  <c r="T18" i="12"/>
  <c r="S18" i="12"/>
  <c r="P22" i="11"/>
  <c r="N22" i="11"/>
  <c r="Q22" i="11" s="1"/>
  <c r="Q21" i="11"/>
  <c r="H21" i="11"/>
  <c r="Q20" i="11"/>
  <c r="V19" i="11"/>
  <c r="Q19" i="11"/>
  <c r="Q18" i="11"/>
  <c r="Q17" i="11"/>
  <c r="I13" i="11"/>
  <c r="P10" i="11"/>
  <c r="N9" i="11"/>
  <c r="L9" i="11"/>
  <c r="Q7" i="11"/>
  <c r="V6" i="11"/>
  <c r="V7" i="11" s="1"/>
  <c r="Q6" i="11"/>
  <c r="Q5" i="11"/>
  <c r="Q4" i="11"/>
  <c r="Q3" i="11"/>
  <c r="Q8" i="11" s="1"/>
  <c r="P9" i="11" s="1"/>
  <c r="T8" i="13" l="1"/>
  <c r="G10" i="13"/>
  <c r="K22" i="13"/>
  <c r="S6" i="12"/>
  <c r="T6" i="12" s="1"/>
  <c r="S4" i="12"/>
  <c r="T4" i="12" s="1"/>
  <c r="J13" i="12"/>
  <c r="K13" i="12" s="1"/>
  <c r="K15" i="12" s="1"/>
  <c r="N10" i="12"/>
  <c r="Q10" i="12" s="1"/>
  <c r="S7" i="12" s="1"/>
  <c r="T7" i="12" s="1"/>
  <c r="S5" i="12"/>
  <c r="T5" i="12" s="1"/>
  <c r="S3" i="12"/>
  <c r="T3" i="12" s="1"/>
  <c r="T8" i="12" s="1"/>
  <c r="Q9" i="11"/>
  <c r="T18" i="11"/>
  <c r="S21" i="11"/>
  <c r="S20" i="11"/>
  <c r="S19" i="11"/>
  <c r="S17" i="11"/>
  <c r="S18" i="11"/>
  <c r="T17" i="11"/>
  <c r="T19" i="11"/>
  <c r="H20" i="11" s="1"/>
  <c r="K20" i="11" s="1"/>
  <c r="T20" i="11"/>
  <c r="T21" i="11"/>
  <c r="P22" i="10"/>
  <c r="N22" i="10"/>
  <c r="Q22" i="10" s="1"/>
  <c r="Q21" i="10"/>
  <c r="H21" i="10"/>
  <c r="Q20" i="10"/>
  <c r="V19" i="10"/>
  <c r="Q19" i="10"/>
  <c r="Q18" i="10"/>
  <c r="Q17" i="10"/>
  <c r="P10" i="10"/>
  <c r="L9" i="10"/>
  <c r="Q7" i="10"/>
  <c r="V6" i="10"/>
  <c r="V7" i="10" s="1"/>
  <c r="Q6" i="10"/>
  <c r="Q5" i="10"/>
  <c r="Q4" i="10"/>
  <c r="Q8" i="10" s="1"/>
  <c r="P9" i="10" s="1"/>
  <c r="Q9" i="10" s="1"/>
  <c r="Q3" i="10"/>
  <c r="G10" i="12" l="1"/>
  <c r="K22" i="12"/>
  <c r="J13" i="11"/>
  <c r="K13" i="11" s="1"/>
  <c r="K15" i="11" s="1"/>
  <c r="N10" i="11"/>
  <c r="Q10" i="11" s="1"/>
  <c r="S7" i="11" s="1"/>
  <c r="T7" i="11" s="1"/>
  <c r="S5" i="11"/>
  <c r="T5" i="11" s="1"/>
  <c r="S3" i="11"/>
  <c r="T3" i="11" s="1"/>
  <c r="S6" i="11"/>
  <c r="T6" i="11" s="1"/>
  <c r="S4" i="11"/>
  <c r="T4" i="11" s="1"/>
  <c r="J13" i="10"/>
  <c r="K13" i="10" s="1"/>
  <c r="K15" i="10" s="1"/>
  <c r="S6" i="10"/>
  <c r="S4" i="10"/>
  <c r="N10" i="10"/>
  <c r="Q10" i="10" s="1"/>
  <c r="S7" i="10" s="1"/>
  <c r="S5" i="10"/>
  <c r="T5" i="10" s="1"/>
  <c r="S3" i="10"/>
  <c r="T3" i="10" s="1"/>
  <c r="T6" i="10"/>
  <c r="T7" i="10"/>
  <c r="S21" i="10"/>
  <c r="T21" i="10" s="1"/>
  <c r="S20" i="10"/>
  <c r="T20" i="10" s="1"/>
  <c r="S19" i="10"/>
  <c r="T19" i="10" s="1"/>
  <c r="H20" i="10" s="1"/>
  <c r="K20" i="10" s="1"/>
  <c r="S17" i="10"/>
  <c r="T17" i="10" s="1"/>
  <c r="S18" i="10"/>
  <c r="T18" i="10" s="1"/>
  <c r="T4" i="10"/>
  <c r="P22" i="9"/>
  <c r="N22" i="9"/>
  <c r="Q22" i="9" s="1"/>
  <c r="Q21" i="9"/>
  <c r="H21" i="9"/>
  <c r="Q20" i="9"/>
  <c r="V19" i="9"/>
  <c r="Q19" i="9"/>
  <c r="Q18" i="9"/>
  <c r="Q17" i="9"/>
  <c r="P10" i="9"/>
  <c r="L9" i="9"/>
  <c r="Q7" i="9"/>
  <c r="V6" i="9"/>
  <c r="V7" i="9" s="1"/>
  <c r="Q6" i="9"/>
  <c r="Q5" i="9"/>
  <c r="Q4" i="9"/>
  <c r="Q3" i="9"/>
  <c r="K22" i="11" l="1"/>
  <c r="G10" i="11"/>
  <c r="T8" i="11"/>
  <c r="Q8" i="9"/>
  <c r="P9" i="9" s="1"/>
  <c r="Q9" i="9" s="1"/>
  <c r="J13" i="9" s="1"/>
  <c r="K13" i="9" s="1"/>
  <c r="K15" i="9" s="1"/>
  <c r="K22" i="10"/>
  <c r="G10" i="10"/>
  <c r="T8" i="10"/>
  <c r="S6" i="9"/>
  <c r="S4" i="9"/>
  <c r="N10" i="9"/>
  <c r="Q10" i="9" s="1"/>
  <c r="S7" i="9" s="1"/>
  <c r="S5" i="9"/>
  <c r="T5" i="9" s="1"/>
  <c r="S3" i="9"/>
  <c r="T3" i="9" s="1"/>
  <c r="T6" i="9"/>
  <c r="T7" i="9"/>
  <c r="S21" i="9"/>
  <c r="T21" i="9" s="1"/>
  <c r="S20" i="9"/>
  <c r="T20" i="9" s="1"/>
  <c r="S19" i="9"/>
  <c r="T19" i="9" s="1"/>
  <c r="H20" i="9" s="1"/>
  <c r="K20" i="9" s="1"/>
  <c r="S17" i="9"/>
  <c r="T17" i="9" s="1"/>
  <c r="S18" i="9"/>
  <c r="T18" i="9" s="1"/>
  <c r="T4" i="9"/>
  <c r="P22" i="8"/>
  <c r="N22" i="8"/>
  <c r="Q21" i="8"/>
  <c r="H21" i="8"/>
  <c r="Q20" i="8"/>
  <c r="V19" i="8"/>
  <c r="Q19" i="8"/>
  <c r="Q18" i="8"/>
  <c r="Q17" i="8"/>
  <c r="P10" i="8"/>
  <c r="L9" i="8"/>
  <c r="Q7" i="8"/>
  <c r="V6" i="8"/>
  <c r="V7" i="8" s="1"/>
  <c r="Q6" i="8"/>
  <c r="Q5" i="8"/>
  <c r="Q4" i="8"/>
  <c r="Q3" i="8"/>
  <c r="Q8" i="8" s="1"/>
  <c r="P9" i="8" s="1"/>
  <c r="Q9" i="8" s="1"/>
  <c r="Q22" i="8" l="1"/>
  <c r="S18" i="8" s="1"/>
  <c r="T18" i="8" s="1"/>
  <c r="K22" i="9"/>
  <c r="G10" i="9"/>
  <c r="T8" i="9"/>
  <c r="S21" i="8"/>
  <c r="S20" i="8"/>
  <c r="S19" i="8"/>
  <c r="S17" i="8"/>
  <c r="N10" i="8"/>
  <c r="Q10" i="8" s="1"/>
  <c r="S7" i="8" s="1"/>
  <c r="T7" i="8" s="1"/>
  <c r="S5" i="8"/>
  <c r="S3" i="8"/>
  <c r="J13" i="8"/>
  <c r="K13" i="8" s="1"/>
  <c r="K15" i="8" s="1"/>
  <c r="S6" i="8"/>
  <c r="T6" i="8" s="1"/>
  <c r="S4" i="8"/>
  <c r="T4" i="8" s="1"/>
  <c r="T5" i="8"/>
  <c r="T17" i="8"/>
  <c r="T19" i="8"/>
  <c r="H20" i="8" s="1"/>
  <c r="K20" i="8" s="1"/>
  <c r="T20" i="8"/>
  <c r="T21" i="8"/>
  <c r="T3" i="8"/>
  <c r="P22" i="7"/>
  <c r="N22" i="7"/>
  <c r="Q21" i="7"/>
  <c r="H21" i="7"/>
  <c r="Q20" i="7"/>
  <c r="V19" i="7"/>
  <c r="Q19" i="7"/>
  <c r="Q18" i="7"/>
  <c r="Q17" i="7"/>
  <c r="P10" i="7"/>
  <c r="L9" i="7"/>
  <c r="Q7" i="7"/>
  <c r="V6" i="7"/>
  <c r="V7" i="7" s="1"/>
  <c r="Q6" i="7"/>
  <c r="Q5" i="7"/>
  <c r="Q4" i="7"/>
  <c r="Q3" i="7"/>
  <c r="Q22" i="7" l="1"/>
  <c r="T8" i="8"/>
  <c r="K22" i="8"/>
  <c r="G10" i="8"/>
  <c r="Q8" i="7"/>
  <c r="P9" i="7" s="1"/>
  <c r="Q9" i="7" s="1"/>
  <c r="S6" i="7" s="1"/>
  <c r="T6" i="7" s="1"/>
  <c r="S18" i="7"/>
  <c r="T18" i="7" s="1"/>
  <c r="S21" i="7"/>
  <c r="S20" i="7"/>
  <c r="T20" i="7" s="1"/>
  <c r="S19" i="7"/>
  <c r="S17" i="7"/>
  <c r="T17" i="7" s="1"/>
  <c r="N10" i="7"/>
  <c r="Q10" i="7" s="1"/>
  <c r="S7" i="7" s="1"/>
  <c r="S4" i="7"/>
  <c r="T4" i="7" s="1"/>
  <c r="J13" i="7"/>
  <c r="K13" i="7" s="1"/>
  <c r="K15" i="7" s="1"/>
  <c r="S5" i="7"/>
  <c r="S3" i="7"/>
  <c r="T3" i="7" s="1"/>
  <c r="T5" i="7"/>
  <c r="T7" i="7"/>
  <c r="T19" i="7"/>
  <c r="H20" i="7" s="1"/>
  <c r="K20" i="7" s="1"/>
  <c r="T21" i="7"/>
  <c r="L9" i="6"/>
  <c r="T8" i="7" l="1"/>
  <c r="K22" i="7"/>
  <c r="G10" i="7"/>
  <c r="P22" i="6"/>
  <c r="N22" i="6"/>
  <c r="Q21" i="6"/>
  <c r="H21" i="6"/>
  <c r="Q20" i="6"/>
  <c r="V19" i="6"/>
  <c r="Q19" i="6"/>
  <c r="Q18" i="6"/>
  <c r="Q17" i="6"/>
  <c r="P10" i="6"/>
  <c r="G7" i="6"/>
  <c r="Q7" i="6"/>
  <c r="V6" i="6"/>
  <c r="V7" i="6" s="1"/>
  <c r="Q6" i="6"/>
  <c r="Q5" i="6"/>
  <c r="Q4" i="6"/>
  <c r="Q3" i="6"/>
  <c r="Q8" i="6" s="1"/>
  <c r="P9" i="6" s="1"/>
  <c r="Q9" i="6" s="1"/>
  <c r="Q22" i="6" l="1"/>
  <c r="J13" i="6"/>
  <c r="K13" i="6" s="1"/>
  <c r="K15" i="6" s="1"/>
  <c r="S5" i="6"/>
  <c r="T5" i="6" s="1"/>
  <c r="S3" i="6"/>
  <c r="N10" i="6"/>
  <c r="Q10" i="6" s="1"/>
  <c r="S7" i="6" s="1"/>
  <c r="S6" i="6"/>
  <c r="T6" i="6" s="1"/>
  <c r="S4" i="6"/>
  <c r="T4" i="6" s="1"/>
  <c r="T7" i="6"/>
  <c r="S21" i="6"/>
  <c r="T21" i="6" s="1"/>
  <c r="S20" i="6"/>
  <c r="T20" i="6" s="1"/>
  <c r="S19" i="6"/>
  <c r="T19" i="6" s="1"/>
  <c r="H20" i="6" s="1"/>
  <c r="K20" i="6" s="1"/>
  <c r="S17" i="6"/>
  <c r="T17" i="6" s="1"/>
  <c r="S18" i="6"/>
  <c r="T18" i="6" s="1"/>
  <c r="T3" i="6"/>
  <c r="P21" i="5"/>
  <c r="Q21" i="5" s="1"/>
  <c r="H21" i="5"/>
  <c r="Q20" i="5"/>
  <c r="V19" i="5"/>
  <c r="Q19" i="5"/>
  <c r="Q18" i="5"/>
  <c r="Q17" i="5"/>
  <c r="P10" i="5"/>
  <c r="L8" i="5"/>
  <c r="G7" i="5" s="1"/>
  <c r="V6" i="5"/>
  <c r="Q6" i="5"/>
  <c r="Q5" i="5"/>
  <c r="Q4" i="5"/>
  <c r="Q3" i="5"/>
  <c r="Q8" i="5" l="1"/>
  <c r="P9" i="5" s="1"/>
  <c r="Q9" i="5" s="1"/>
  <c r="T8" i="6"/>
  <c r="K22" i="6"/>
  <c r="G10" i="6"/>
  <c r="S20" i="5"/>
  <c r="T20" i="5" s="1"/>
  <c r="S19" i="5"/>
  <c r="T19" i="5" s="1"/>
  <c r="H20" i="5" s="1"/>
  <c r="K20" i="5" s="1"/>
  <c r="S17" i="5"/>
  <c r="T17" i="5" s="1"/>
  <c r="S18" i="5"/>
  <c r="J13" i="5"/>
  <c r="K13" i="5" s="1"/>
  <c r="K15" i="5" s="1"/>
  <c r="S5" i="5"/>
  <c r="T5" i="5" s="1"/>
  <c r="S3" i="5"/>
  <c r="T3" i="5" s="1"/>
  <c r="N10" i="5"/>
  <c r="Q10" i="5" s="1"/>
  <c r="S6" i="5"/>
  <c r="T6" i="5" s="1"/>
  <c r="S4" i="5"/>
  <c r="T4" i="5" s="1"/>
  <c r="T18" i="5"/>
  <c r="P21" i="3"/>
  <c r="Q21" i="3" s="1"/>
  <c r="H21" i="3"/>
  <c r="Q20" i="3"/>
  <c r="V19" i="3"/>
  <c r="Q19" i="3"/>
  <c r="Q18" i="3"/>
  <c r="Q17" i="3"/>
  <c r="P10" i="3"/>
  <c r="L8" i="3"/>
  <c r="G7" i="3" s="1"/>
  <c r="V6" i="3"/>
  <c r="Q6" i="3"/>
  <c r="Q5" i="3"/>
  <c r="Q4" i="3"/>
  <c r="Q3" i="3"/>
  <c r="Q8" i="3" l="1"/>
  <c r="P9" i="3" s="1"/>
  <c r="Q9" i="3" s="1"/>
  <c r="T8" i="5"/>
  <c r="G10" i="5"/>
  <c r="K22" i="5"/>
  <c r="T20" i="3"/>
  <c r="S20" i="3"/>
  <c r="S19" i="3"/>
  <c r="T19" i="3" s="1"/>
  <c r="H20" i="3" s="1"/>
  <c r="K20" i="3" s="1"/>
  <c r="S17" i="3"/>
  <c r="T17" i="3" s="1"/>
  <c r="S18" i="3"/>
  <c r="T18" i="3" s="1"/>
  <c r="J13" i="3"/>
  <c r="K13" i="3" s="1"/>
  <c r="K15" i="3" s="1"/>
  <c r="S5" i="3"/>
  <c r="T5" i="3" s="1"/>
  <c r="S3" i="3"/>
  <c r="N10" i="3"/>
  <c r="Q10" i="3" s="1"/>
  <c r="S6" i="3"/>
  <c r="T6" i="3" s="1"/>
  <c r="S4" i="3"/>
  <c r="T4" i="3" s="1"/>
  <c r="T3" i="3"/>
  <c r="T8" i="3" l="1"/>
  <c r="G10" i="3"/>
  <c r="K22" i="3"/>
  <c r="P21" i="4" l="1"/>
  <c r="N21" i="4"/>
  <c r="H21" i="4"/>
  <c r="Q20" i="4"/>
  <c r="V19" i="4"/>
  <c r="Q19" i="4"/>
  <c r="Q18" i="4"/>
  <c r="Q17" i="4"/>
  <c r="H13" i="4"/>
  <c r="P10" i="4"/>
  <c r="N9" i="4"/>
  <c r="L8" i="4"/>
  <c r="G7" i="4" s="1"/>
  <c r="V6" i="4"/>
  <c r="Q6" i="4"/>
  <c r="Q5" i="4"/>
  <c r="Q4" i="4"/>
  <c r="Q3" i="4"/>
  <c r="Q21" i="4" l="1"/>
  <c r="S20" i="4" s="1"/>
  <c r="T20" i="4" s="1"/>
  <c r="Q8" i="4"/>
  <c r="P9" i="4" s="1"/>
  <c r="Q9" i="4" s="1"/>
  <c r="S18" i="4"/>
  <c r="T18" i="4" s="1"/>
  <c r="P22" i="2"/>
  <c r="N22" i="2"/>
  <c r="H22" i="2"/>
  <c r="Q21" i="2"/>
  <c r="V19" i="2"/>
  <c r="Q19" i="2"/>
  <c r="Q18" i="2"/>
  <c r="Q17" i="2"/>
  <c r="H13" i="2"/>
  <c r="P10" i="2"/>
  <c r="N9" i="2"/>
  <c r="L8" i="2"/>
  <c r="G7" i="2" s="1"/>
  <c r="V6" i="2"/>
  <c r="Q6" i="2"/>
  <c r="Q5" i="2"/>
  <c r="Q4" i="2"/>
  <c r="Q3" i="2"/>
  <c r="Q8" i="2" l="1"/>
  <c r="P9" i="2" s="1"/>
  <c r="Q22" i="2"/>
  <c r="S18" i="2" s="1"/>
  <c r="T18" i="2" s="1"/>
  <c r="S19" i="4"/>
  <c r="T19" i="4" s="1"/>
  <c r="H20" i="4" s="1"/>
  <c r="K20" i="4" s="1"/>
  <c r="S17" i="4"/>
  <c r="T17" i="4" s="1"/>
  <c r="S5" i="4"/>
  <c r="T5" i="4" s="1"/>
  <c r="S3" i="4"/>
  <c r="T3" i="4" s="1"/>
  <c r="J13" i="4"/>
  <c r="K13" i="4" s="1"/>
  <c r="K15" i="4" s="1"/>
  <c r="K22" i="4" s="1"/>
  <c r="N10" i="4"/>
  <c r="Q10" i="4" s="1"/>
  <c r="S6" i="4"/>
  <c r="T6" i="4" s="1"/>
  <c r="S4" i="4"/>
  <c r="T4" i="4" s="1"/>
  <c r="S21" i="2"/>
  <c r="T21" i="2" s="1"/>
  <c r="S17" i="2"/>
  <c r="T17" i="2" s="1"/>
  <c r="Q9" i="2"/>
  <c r="Q6" i="1"/>
  <c r="Q5" i="1"/>
  <c r="Q4" i="1"/>
  <c r="Q3" i="1"/>
  <c r="Q20" i="1"/>
  <c r="Q19" i="1"/>
  <c r="Q18" i="1"/>
  <c r="Q17" i="1"/>
  <c r="S19" i="2" l="1"/>
  <c r="T19" i="2" s="1"/>
  <c r="H21" i="2" s="1"/>
  <c r="K21" i="2" s="1"/>
  <c r="T8" i="4"/>
  <c r="S6" i="2"/>
  <c r="T6" i="2" s="1"/>
  <c r="S4" i="2"/>
  <c r="T4" i="2" s="1"/>
  <c r="J13" i="2"/>
  <c r="K13" i="2" s="1"/>
  <c r="K15" i="2" s="1"/>
  <c r="K23" i="2" s="1"/>
  <c r="N10" i="2"/>
  <c r="Q10" i="2" s="1"/>
  <c r="S5" i="2"/>
  <c r="T5" i="2" s="1"/>
  <c r="S3" i="2"/>
  <c r="T3" i="2" s="1"/>
  <c r="Q21" i="1"/>
  <c r="P22" i="1" s="1"/>
  <c r="Q22" i="1" s="1"/>
  <c r="S19" i="1" s="1"/>
  <c r="T19" i="1" s="1"/>
  <c r="T8" i="2" l="1"/>
  <c r="S20" i="1"/>
  <c r="T20" i="1" s="1"/>
  <c r="S17" i="1"/>
  <c r="T17" i="1" s="1"/>
  <c r="S18" i="1"/>
  <c r="T18" i="1" s="1"/>
  <c r="H21" i="1" s="1"/>
  <c r="T21" i="1" l="1"/>
  <c r="Q7" i="1"/>
  <c r="Q8" i="1" s="1"/>
  <c r="H22" i="1"/>
  <c r="H23" i="1" l="1"/>
  <c r="K25" i="1" s="1"/>
  <c r="L8" i="1"/>
  <c r="P9" i="1" l="1"/>
  <c r="Q9" i="1" s="1"/>
  <c r="J13" i="1" l="1"/>
  <c r="K13" i="1" s="1"/>
  <c r="K15" i="1" s="1"/>
  <c r="K24" i="1" s="1"/>
  <c r="K28" i="1" s="1"/>
  <c r="K30" i="1" s="1"/>
  <c r="S7" i="1"/>
  <c r="S5" i="1"/>
  <c r="T5" i="1" s="1"/>
  <c r="S3" i="1"/>
  <c r="T3" i="1" s="1"/>
  <c r="S6" i="1"/>
  <c r="T6" i="1" s="1"/>
  <c r="S4" i="1"/>
  <c r="T4" i="1" s="1"/>
  <c r="N10" i="1"/>
  <c r="Q10" i="1" s="1"/>
  <c r="G10" i="1" s="1"/>
  <c r="G11" i="1" s="1"/>
  <c r="T7" i="1"/>
  <c r="T8" i="1" l="1"/>
</calcChain>
</file>

<file path=xl/sharedStrings.xml><?xml version="1.0" encoding="utf-8"?>
<sst xmlns="http://schemas.openxmlformats.org/spreadsheetml/2006/main" count="1472" uniqueCount="127">
  <si>
    <t>Reading date</t>
  </si>
  <si>
    <t>:</t>
  </si>
  <si>
    <t>Billing From</t>
  </si>
  <si>
    <t>To</t>
  </si>
  <si>
    <t>Bill Amount</t>
  </si>
  <si>
    <t>Rs</t>
  </si>
  <si>
    <t>Total Days</t>
  </si>
  <si>
    <t>Kavery water charges</t>
  </si>
  <si>
    <t>Total Heads</t>
  </si>
  <si>
    <t>Number of Heads</t>
  </si>
  <si>
    <t>Amount per Head</t>
  </si>
  <si>
    <t xml:space="preserve">Consumption </t>
  </si>
  <si>
    <t xml:space="preserve">Amount  per head per day </t>
  </si>
  <si>
    <t>days</t>
  </si>
  <si>
    <t>Heads</t>
  </si>
  <si>
    <t>Per head per day</t>
  </si>
  <si>
    <t>Billing</t>
  </si>
  <si>
    <t>Rate/day/Head</t>
  </si>
  <si>
    <t>No of days</t>
  </si>
  <si>
    <t>No of Heads</t>
  </si>
  <si>
    <t>Amount</t>
  </si>
  <si>
    <t xml:space="preserve">Water Consumption  </t>
  </si>
  <si>
    <t>Total amount due</t>
  </si>
  <si>
    <t>Electricity for Pumping water and Stair Case lighting</t>
  </si>
  <si>
    <t>Consumption for one month</t>
  </si>
  <si>
    <t>= Rs</t>
  </si>
  <si>
    <t>Amount due -Carried over from last bill</t>
  </si>
  <si>
    <t>Net amount due to be paid</t>
  </si>
  <si>
    <t>x</t>
  </si>
  <si>
    <t>./</t>
  </si>
  <si>
    <t>Ratio</t>
  </si>
  <si>
    <t>2nd Fl- Mr,Maqsood</t>
  </si>
  <si>
    <t>1st fl- Mr. Sharath</t>
  </si>
  <si>
    <t>1st fl- Mr.Prabhu</t>
  </si>
  <si>
    <t>G.F- Naveen</t>
  </si>
  <si>
    <t>07.02.2015</t>
  </si>
  <si>
    <t>07.1.2014</t>
  </si>
  <si>
    <t>Maq</t>
  </si>
  <si>
    <t>Sharath</t>
  </si>
  <si>
    <t>Prabhu</t>
  </si>
  <si>
    <t>Naveen</t>
  </si>
  <si>
    <t>Water softer mainteance</t>
  </si>
  <si>
    <t>Electicity bill from 13th Jan to 15th Feb-2015</t>
  </si>
  <si>
    <t>15.02.2015</t>
  </si>
  <si>
    <t>Calculation of Eletrcity bill</t>
  </si>
  <si>
    <t>Calculation of water bill</t>
  </si>
  <si>
    <t>Satya</t>
  </si>
  <si>
    <t>Flat- First Floor- 1BHK/ Mr.Sharath</t>
  </si>
  <si>
    <t>Per head for 15 days</t>
  </si>
  <si>
    <t>Kaveri water</t>
  </si>
  <si>
    <t xml:space="preserve">Electricity for Staircase and pumping water </t>
  </si>
  <si>
    <t>Rental agreement and stamp charges</t>
  </si>
  <si>
    <t>Gas Cylinder hose</t>
  </si>
  <si>
    <t>Already paid</t>
  </si>
  <si>
    <t>Balance to be paid</t>
  </si>
  <si>
    <t>07.03.2015</t>
  </si>
  <si>
    <t>07.2.2015</t>
  </si>
  <si>
    <t>07.04.2015</t>
  </si>
  <si>
    <t>(203+244)</t>
  </si>
  <si>
    <t>For 2 months</t>
  </si>
  <si>
    <t>montbs</t>
  </si>
  <si>
    <t>Per head for 2 months</t>
  </si>
  <si>
    <t>No of months</t>
  </si>
  <si>
    <t>Rate/m/Head</t>
  </si>
  <si>
    <t>Electicity bill from 15th Feb to 15th April 2015</t>
  </si>
  <si>
    <t>15.04.2015</t>
  </si>
  <si>
    <t>(348.84 + 436.29)</t>
  </si>
  <si>
    <t>Consumption for 2 months</t>
  </si>
  <si>
    <t>07.05.2015</t>
  </si>
  <si>
    <t>07.4.2015</t>
  </si>
  <si>
    <t>For 1 month</t>
  </si>
  <si>
    <t xml:space="preserve">Amount </t>
  </si>
  <si>
    <t>month</t>
  </si>
  <si>
    <t>Electicity bill from 15th April to 14th May 2015</t>
  </si>
  <si>
    <t>14.05.2015</t>
  </si>
  <si>
    <t>Consumption</t>
  </si>
  <si>
    <t>07.06.2015</t>
  </si>
  <si>
    <t>07.5.2015</t>
  </si>
  <si>
    <t>Electicity bill from 15th May to 14th June 2015</t>
  </si>
  <si>
    <t>14.06.2015</t>
  </si>
  <si>
    <t>07.08.2015</t>
  </si>
  <si>
    <t>07.7.2015</t>
  </si>
  <si>
    <t>Electicity bill from 14th July to 14th Aug 2015</t>
  </si>
  <si>
    <t>14.08.2015</t>
  </si>
  <si>
    <t>07.09.15</t>
  </si>
  <si>
    <t>07.8.15</t>
  </si>
  <si>
    <t>Ashok</t>
  </si>
  <si>
    <t>Electicity bill from 14th Aug to 15th Sept 2015</t>
  </si>
  <si>
    <t>15.09.2015</t>
  </si>
  <si>
    <t>Flat- First Floor- 1BHK/ Mr.Shrath</t>
  </si>
  <si>
    <t>3.F- Ashok</t>
  </si>
  <si>
    <t>07.10.15</t>
  </si>
  <si>
    <t>07.11.15</t>
  </si>
  <si>
    <t>Electicity bill from 15th oct to 14th nov 2015</t>
  </si>
  <si>
    <t>13.11.2015</t>
  </si>
  <si>
    <t>07.12.15</t>
  </si>
  <si>
    <t>Electicity bill from 15th Nov to 14th Dec 2015</t>
  </si>
  <si>
    <t>13.12.2015</t>
  </si>
  <si>
    <t>Flat- First Foor- BHK/ Mr.Sharath</t>
  </si>
  <si>
    <t>07.01.16</t>
  </si>
  <si>
    <t>Electicity bill from 15th Dec to 14th Jan 2016</t>
  </si>
  <si>
    <t>14.1.2016</t>
  </si>
  <si>
    <t>Electicity bill from 15th Jan to 14th Feb 2016</t>
  </si>
  <si>
    <t>14.2.2016</t>
  </si>
  <si>
    <t>07.02.16</t>
  </si>
  <si>
    <t>07.03.16</t>
  </si>
  <si>
    <t>07.04.16</t>
  </si>
  <si>
    <t>Electicity bill from 15th Marh to 14th April 2016</t>
  </si>
  <si>
    <t>14.4.2016</t>
  </si>
  <si>
    <t>07.05.16</t>
  </si>
  <si>
    <t>Electicity bill from 15th April to 14th May 2016</t>
  </si>
  <si>
    <t>14.5.2016</t>
  </si>
  <si>
    <t>07.06.16</t>
  </si>
  <si>
    <t>Electicity bill from 15th May to 14th June 2016</t>
  </si>
  <si>
    <t>14.6.2016</t>
  </si>
  <si>
    <t>07.07.16</t>
  </si>
  <si>
    <t>Electicity bill from 15th June to 14th July 2016</t>
  </si>
  <si>
    <t>14.7.2016</t>
  </si>
  <si>
    <t>07.08.16</t>
  </si>
  <si>
    <t>Electicity bill from 15th July to 14th Aug 2016</t>
  </si>
  <si>
    <t>14.8.2016</t>
  </si>
  <si>
    <t>07.09.16</t>
  </si>
  <si>
    <t>Electicity bill from 15th Aug to 14th Sept 2016</t>
  </si>
  <si>
    <t>14.9.2016</t>
  </si>
  <si>
    <t>07.10.16</t>
  </si>
  <si>
    <t>Electicity bill from 15th Sept to 14th oct 2016</t>
  </si>
  <si>
    <t>14.10.2016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</si>
</sst>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0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shrinkToFit="1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3" xfId="0" applyFont="1" applyBorder="1"/>
    <xf numFmtId="0" fontId="0" fillId="0" borderId="9" xfId="0" applyBorder="1"/>
    <xf numFmtId="0" fontId="0" fillId="2" borderId="6" xfId="0" applyFill="1" applyBorder="1" applyAlignment="1">
      <alignment wrapText="1"/>
    </xf>
    <xf numFmtId="43" fontId="7" fillId="0" borderId="1" xfId="1" applyFont="1" applyBorder="1" applyAlignment="1">
      <alignment horizontal="center"/>
    </xf>
    <xf numFmtId="0" fontId="2" fillId="0" borderId="5" xfId="0" applyFont="1" applyBorder="1"/>
    <xf numFmtId="0" fontId="3" fillId="0" borderId="5" xfId="0" applyFont="1" applyBorder="1"/>
    <xf numFmtId="0" fontId="0" fillId="0" borderId="6" xfId="0" applyBorder="1"/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1" fillId="2" borderId="0" xfId="0" applyFont="1" applyFill="1" applyBorder="1"/>
    <xf numFmtId="0" fontId="1" fillId="0" borderId="0" xfId="0" applyFont="1" applyBorder="1"/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43" fontId="1" fillId="0" borderId="0" xfId="1" applyFont="1" applyBorder="1"/>
    <xf numFmtId="0" fontId="1" fillId="0" borderId="0" xfId="0" applyFont="1" applyBorder="1" applyAlignment="1">
      <alignment horizontal="right"/>
    </xf>
    <xf numFmtId="0" fontId="6" fillId="0" borderId="0" xfId="0" applyFont="1" applyBorder="1"/>
    <xf numFmtId="21" fontId="1" fillId="0" borderId="0" xfId="0" applyNumberFormat="1" applyFont="1" applyBorder="1"/>
    <xf numFmtId="2" fontId="1" fillId="0" borderId="0" xfId="0" applyNumberFormat="1" applyFont="1" applyBorder="1"/>
    <xf numFmtId="43" fontId="7" fillId="2" borderId="10" xfId="1" applyFont="1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left" wrapText="1"/>
    </xf>
    <xf numFmtId="43" fontId="7" fillId="0" borderId="10" xfId="1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/>
    <xf numFmtId="0" fontId="0" fillId="2" borderId="0" xfId="0" applyFill="1"/>
    <xf numFmtId="0" fontId="7" fillId="0" borderId="0" xfId="0" applyFont="1" applyFill="1" applyBorder="1"/>
    <xf numFmtId="0" fontId="7" fillId="0" borderId="0" xfId="0" applyFont="1" applyBorder="1"/>
    <xf numFmtId="0" fontId="7" fillId="0" borderId="0" xfId="0" quotePrefix="1" applyFont="1" applyBorder="1"/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0" fontId="10" fillId="0" borderId="5" xfId="0" applyFont="1" applyBorder="1"/>
    <xf numFmtId="0" fontId="7" fillId="0" borderId="5" xfId="0" applyFont="1" applyBorder="1"/>
    <xf numFmtId="0" fontId="7" fillId="3" borderId="0" xfId="0" applyFont="1" applyFill="1" applyBorder="1"/>
    <xf numFmtId="0" fontId="11" fillId="0" borderId="0" xfId="0" applyFont="1" applyBorder="1"/>
    <xf numFmtId="43" fontId="7" fillId="0" borderId="0" xfId="1" applyFont="1" applyBorder="1"/>
    <xf numFmtId="21" fontId="7" fillId="0" borderId="0" xfId="0" applyNumberFormat="1" applyFont="1" applyBorder="1"/>
    <xf numFmtId="2" fontId="7" fillId="0" borderId="0" xfId="0" applyNumberFormat="1" applyFont="1" applyFill="1" applyBorder="1"/>
    <xf numFmtId="0" fontId="7" fillId="0" borderId="0" xfId="0" applyFont="1" applyBorder="1" applyAlignment="1">
      <alignment horizontal="right"/>
    </xf>
    <xf numFmtId="2" fontId="7" fillId="0" borderId="0" xfId="0" applyNumberFormat="1" applyFont="1" applyBorder="1"/>
    <xf numFmtId="2" fontId="7" fillId="3" borderId="10" xfId="0" applyNumberFormat="1" applyFont="1" applyFill="1" applyBorder="1"/>
    <xf numFmtId="43" fontId="0" fillId="0" borderId="5" xfId="1" applyFont="1" applyBorder="1"/>
    <xf numFmtId="0" fontId="0" fillId="0" borderId="0" xfId="0" applyBorder="1" applyAlignment="1">
      <alignment horizontal="right"/>
    </xf>
    <xf numFmtId="43" fontId="0" fillId="0" borderId="0" xfId="1" applyFont="1" applyBorder="1"/>
    <xf numFmtId="43" fontId="9" fillId="0" borderId="0" xfId="1" applyFont="1" applyBorder="1"/>
    <xf numFmtId="43" fontId="0" fillId="0" borderId="0" xfId="0" applyNumberFormat="1" applyBorder="1"/>
    <xf numFmtId="0" fontId="0" fillId="0" borderId="9" xfId="0" applyBorder="1" applyAlignment="1">
      <alignment horizontal="right"/>
    </xf>
    <xf numFmtId="43" fontId="0" fillId="0" borderId="9" xfId="0" applyNumberFormat="1" applyBorder="1"/>
    <xf numFmtId="0" fontId="3" fillId="0" borderId="0" xfId="0" applyFont="1"/>
    <xf numFmtId="165" fontId="0" fillId="0" borderId="0" xfId="0" applyNumberFormat="1"/>
    <xf numFmtId="0" fontId="1" fillId="0" borderId="0" xfId="0" applyFont="1" applyFill="1" applyBorder="1"/>
    <xf numFmtId="0" fontId="1" fillId="0" borderId="0" xfId="0" quotePrefix="1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4" borderId="0" xfId="0" applyFont="1" applyFill="1" applyBorder="1"/>
    <xf numFmtId="2" fontId="1" fillId="0" borderId="0" xfId="0" applyNumberFormat="1" applyFont="1" applyFill="1" applyBorder="1"/>
    <xf numFmtId="2" fontId="0" fillId="2" borderId="0" xfId="0" applyNumberFormat="1" applyFill="1" applyBorder="1"/>
    <xf numFmtId="2" fontId="1" fillId="0" borderId="1" xfId="0" applyNumberFormat="1" applyFont="1" applyFill="1" applyBorder="1"/>
    <xf numFmtId="43" fontId="0" fillId="2" borderId="11" xfId="0" applyNumberFormat="1" applyFill="1" applyBorder="1"/>
    <xf numFmtId="2" fontId="3" fillId="0" borderId="9" xfId="0" applyNumberFormat="1" applyFont="1" applyBorder="1"/>
    <xf numFmtId="0" fontId="8" fillId="0" borderId="2" xfId="0" applyFont="1" applyBorder="1"/>
    <xf numFmtId="0" fontId="8" fillId="0" borderId="0" xfId="0" applyFont="1" applyBorder="1"/>
    <xf numFmtId="0" fontId="12" fillId="2" borderId="6" xfId="0" applyFont="1" applyFill="1" applyBorder="1" applyAlignment="1">
      <alignment wrapText="1"/>
    </xf>
    <xf numFmtId="0" fontId="13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13" fillId="0" borderId="2" xfId="0" applyFont="1" applyBorder="1"/>
    <xf numFmtId="0" fontId="12" fillId="0" borderId="0" xfId="0" applyFont="1" applyBorder="1"/>
    <xf numFmtId="2" fontId="12" fillId="0" borderId="0" xfId="0" applyNumberFormat="1" applyFont="1" applyBorder="1"/>
    <xf numFmtId="2" fontId="12" fillId="0" borderId="3" xfId="0" applyNumberFormat="1" applyFont="1" applyBorder="1"/>
    <xf numFmtId="165" fontId="12" fillId="0" borderId="0" xfId="0" applyNumberFormat="1" applyFont="1" applyBorder="1"/>
    <xf numFmtId="0" fontId="12" fillId="0" borderId="3" xfId="0" applyFont="1" applyBorder="1"/>
    <xf numFmtId="2" fontId="12" fillId="0" borderId="5" xfId="0" applyNumberFormat="1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 shrinkToFit="1"/>
    </xf>
    <xf numFmtId="0" fontId="14" fillId="0" borderId="9" xfId="0" applyFont="1" applyBorder="1"/>
    <xf numFmtId="2" fontId="12" fillId="0" borderId="6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12" fillId="0" borderId="9" xfId="0" applyFont="1" applyBorder="1"/>
    <xf numFmtId="2" fontId="12" fillId="0" borderId="9" xfId="0" applyNumberFormat="1" applyFont="1" applyBorder="1"/>
    <xf numFmtId="165" fontId="1" fillId="0" borderId="0" xfId="1" applyNumberFormat="1" applyFont="1" applyBorder="1"/>
    <xf numFmtId="1" fontId="12" fillId="0" borderId="3" xfId="0" applyNumberFormat="1" applyFont="1" applyBorder="1"/>
    <xf numFmtId="0" fontId="7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0"/>
  <sheetViews>
    <sheetView topLeftCell="A7" workbookViewId="0">
      <selection activeCell="L35" sqref="L35"/>
    </sheetView>
  </sheetViews>
  <sheetFormatPr defaultRowHeight="15" x14ac:dyDescent="0.25"/>
  <cols>
    <col min="1" max="1" width="3" customWidth="1"/>
    <col min="2" max="2" width="2.75" customWidth="1"/>
    <col min="4" max="4" width="21.75" customWidth="1"/>
    <col min="5" max="5" width="2.75" customWidth="1"/>
    <col min="6" max="6" width="14" customWidth="1"/>
    <col min="7" max="7" width="11" customWidth="1"/>
    <col min="8" max="8" width="12" customWidth="1"/>
    <col min="9" max="9" width="7.125" customWidth="1"/>
    <col min="10" max="10" width="12" customWidth="1"/>
    <col min="11" max="11" width="10.75" customWidth="1"/>
    <col min="12" max="12" width="8.75" customWidth="1"/>
    <col min="14" max="14" width="6.25" customWidth="1"/>
    <col min="15" max="15" width="3.625" customWidth="1"/>
    <col min="16" max="16" width="5.25" customWidth="1"/>
    <col min="18" max="18" width="3" customWidth="1"/>
    <col min="20" max="20" width="10.625" customWidth="1"/>
  </cols>
  <sheetData>
    <row r="1" spans="2:20" ht="25.5" customHeight="1" x14ac:dyDescent="0.45">
      <c r="B1" s="6"/>
      <c r="C1" s="15" t="s">
        <v>47</v>
      </c>
      <c r="D1" s="16"/>
      <c r="E1" s="16"/>
      <c r="F1" s="16"/>
      <c r="G1" s="7"/>
      <c r="H1" s="7"/>
      <c r="I1" s="7"/>
      <c r="J1" s="7"/>
      <c r="K1" s="7"/>
      <c r="L1" s="17"/>
    </row>
    <row r="2" spans="2:20" ht="21.75" customHeight="1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34" t="s">
        <v>45</v>
      </c>
      <c r="N2" s="35"/>
      <c r="O2" s="35"/>
    </row>
    <row r="3" spans="2:20" ht="15.75" customHeight="1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13" t="s">
        <v>9</v>
      </c>
      <c r="M3" t="s">
        <v>37</v>
      </c>
      <c r="N3">
        <v>4</v>
      </c>
      <c r="O3" t="s">
        <v>28</v>
      </c>
      <c r="P3">
        <v>31</v>
      </c>
      <c r="Q3">
        <f>SUM(N3*P3)</f>
        <v>124</v>
      </c>
      <c r="R3" t="s">
        <v>28</v>
      </c>
      <c r="S3">
        <f>Q9</f>
        <v>1.0530612244897959</v>
      </c>
      <c r="T3">
        <f>SUM(Q3*S3)</f>
        <v>130.57959183673469</v>
      </c>
    </row>
    <row r="4" spans="2:20" ht="15.95" customHeight="1" x14ac:dyDescent="0.3">
      <c r="B4" s="1"/>
      <c r="C4" s="22" t="s">
        <v>0</v>
      </c>
      <c r="D4" s="22"/>
      <c r="E4" s="23" t="s">
        <v>1</v>
      </c>
      <c r="F4" s="22" t="s">
        <v>35</v>
      </c>
      <c r="G4" s="22"/>
      <c r="H4" s="22"/>
      <c r="I4" s="22"/>
      <c r="J4" s="1" t="s">
        <v>31</v>
      </c>
      <c r="K4" s="18"/>
      <c r="L4" s="10">
        <v>4</v>
      </c>
      <c r="M4" s="36" t="s">
        <v>38</v>
      </c>
      <c r="N4" s="36">
        <v>2</v>
      </c>
      <c r="O4" s="36" t="s">
        <v>28</v>
      </c>
      <c r="P4" s="36">
        <v>7</v>
      </c>
      <c r="Q4" s="36">
        <f>SUM(N4*P4)</f>
        <v>14</v>
      </c>
      <c r="R4" s="36" t="s">
        <v>28</v>
      </c>
      <c r="S4" s="36">
        <f>Q9</f>
        <v>1.0530612244897959</v>
      </c>
      <c r="T4" s="36">
        <f>SUM(Q4*S4)</f>
        <v>14.742857142857142</v>
      </c>
    </row>
    <row r="5" spans="2:20" ht="15.95" customHeight="1" x14ac:dyDescent="0.3">
      <c r="B5" s="1"/>
      <c r="C5" s="22" t="s">
        <v>2</v>
      </c>
      <c r="D5" s="22"/>
      <c r="E5" s="23" t="s">
        <v>1</v>
      </c>
      <c r="F5" s="22" t="s">
        <v>36</v>
      </c>
      <c r="G5" s="24" t="s">
        <v>3</v>
      </c>
      <c r="H5" s="22" t="s">
        <v>35</v>
      </c>
      <c r="I5" s="22"/>
      <c r="J5" s="1" t="s">
        <v>32</v>
      </c>
      <c r="K5" s="18"/>
      <c r="L5" s="10">
        <v>2</v>
      </c>
      <c r="M5" t="s">
        <v>39</v>
      </c>
      <c r="N5">
        <v>2</v>
      </c>
      <c r="O5" t="s">
        <v>28</v>
      </c>
      <c r="P5">
        <v>31</v>
      </c>
      <c r="Q5">
        <f>SUM(N5*P5)</f>
        <v>62</v>
      </c>
      <c r="R5" t="s">
        <v>28</v>
      </c>
      <c r="S5">
        <f>Q9</f>
        <v>1.0530612244897959</v>
      </c>
      <c r="T5">
        <f>SUM(Q5*S5)</f>
        <v>65.289795918367346</v>
      </c>
    </row>
    <row r="6" spans="2:20" ht="15.95" customHeight="1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258</v>
      </c>
      <c r="H6" s="22"/>
      <c r="I6" s="22"/>
      <c r="J6" s="1" t="s">
        <v>33</v>
      </c>
      <c r="K6" s="18"/>
      <c r="L6" s="10">
        <v>2</v>
      </c>
      <c r="M6" t="s">
        <v>40</v>
      </c>
      <c r="N6">
        <v>2</v>
      </c>
      <c r="O6" t="s">
        <v>28</v>
      </c>
      <c r="P6">
        <v>0</v>
      </c>
      <c r="Q6">
        <f>SUM(N6*P6)</f>
        <v>0</v>
      </c>
      <c r="R6" t="s">
        <v>28</v>
      </c>
      <c r="S6">
        <f>Q9</f>
        <v>1.0530612244897959</v>
      </c>
      <c r="T6">
        <f>SUM(Q6*S6)</f>
        <v>0</v>
      </c>
    </row>
    <row r="7" spans="2:20" ht="15.95" customHeight="1" x14ac:dyDescent="0.3">
      <c r="B7" s="1"/>
      <c r="C7" s="22" t="s">
        <v>8</v>
      </c>
      <c r="D7" s="22"/>
      <c r="E7" s="23" t="s">
        <v>1</v>
      </c>
      <c r="F7" s="22"/>
      <c r="G7" s="22">
        <v>8</v>
      </c>
      <c r="H7" s="22" t="s">
        <v>14</v>
      </c>
      <c r="I7" s="22"/>
      <c r="J7" s="1" t="s">
        <v>34</v>
      </c>
      <c r="K7" s="18"/>
      <c r="L7" s="10">
        <v>0</v>
      </c>
      <c r="M7" t="s">
        <v>46</v>
      </c>
      <c r="N7">
        <v>3</v>
      </c>
      <c r="O7" t="s">
        <v>28</v>
      </c>
      <c r="P7">
        <v>15</v>
      </c>
      <c r="Q7">
        <f>SUM(N7*P7)</f>
        <v>45</v>
      </c>
      <c r="R7" t="s">
        <v>28</v>
      </c>
      <c r="S7">
        <f>Q9</f>
        <v>1.0530612244897959</v>
      </c>
      <c r="T7">
        <f>SUM(Q7*S7)</f>
        <v>47.387755102040813</v>
      </c>
    </row>
    <row r="8" spans="2:20" ht="15.95" customHeight="1" x14ac:dyDescent="0.3">
      <c r="B8" s="1"/>
      <c r="C8" s="22" t="s">
        <v>6</v>
      </c>
      <c r="D8" s="22"/>
      <c r="E8" s="23" t="s">
        <v>1</v>
      </c>
      <c r="F8" s="26">
        <v>7</v>
      </c>
      <c r="G8" s="22">
        <v>7</v>
      </c>
      <c r="H8" s="22" t="s">
        <v>13</v>
      </c>
      <c r="I8" s="22"/>
      <c r="J8" s="8"/>
      <c r="K8" s="9"/>
      <c r="L8" s="3">
        <f>SUM(L4:L7)</f>
        <v>8</v>
      </c>
      <c r="Q8">
        <f>SUM(Q3:Q7)</f>
        <v>245</v>
      </c>
      <c r="T8" s="31">
        <f>SUM(T3:T7)</f>
        <v>258</v>
      </c>
    </row>
    <row r="9" spans="2:20" ht="15.95" customHeight="1" x14ac:dyDescent="0.3">
      <c r="B9" s="1"/>
      <c r="C9" s="27" t="s">
        <v>11</v>
      </c>
      <c r="D9" s="27"/>
      <c r="E9" s="23"/>
      <c r="F9" s="22"/>
      <c r="G9" s="22"/>
      <c r="H9" s="22"/>
      <c r="I9" s="22"/>
      <c r="J9" s="22"/>
      <c r="K9" s="22"/>
      <c r="L9" s="2"/>
      <c r="N9">
        <v>258</v>
      </c>
      <c r="O9" t="s">
        <v>29</v>
      </c>
      <c r="P9">
        <f>Q8</f>
        <v>245</v>
      </c>
      <c r="Q9">
        <f>SUM(N9/P9)</f>
        <v>1.0530612244897959</v>
      </c>
    </row>
    <row r="10" spans="2:20" ht="15.95" customHeight="1" x14ac:dyDescent="0.3">
      <c r="B10" s="1"/>
      <c r="C10" s="22" t="s">
        <v>10</v>
      </c>
      <c r="D10" s="22"/>
      <c r="E10" s="23" t="s">
        <v>1</v>
      </c>
      <c r="F10" s="22"/>
      <c r="G10" s="25">
        <f>Q10</f>
        <v>7.371428571428571</v>
      </c>
      <c r="H10" s="22" t="s">
        <v>48</v>
      </c>
      <c r="I10" s="22"/>
      <c r="J10" s="22"/>
      <c r="K10" s="22"/>
      <c r="L10" s="11"/>
      <c r="N10">
        <f>Q9</f>
        <v>1.0530612244897959</v>
      </c>
      <c r="O10" t="s">
        <v>28</v>
      </c>
      <c r="P10">
        <v>7</v>
      </c>
      <c r="Q10">
        <f>SUM(N10*P10)</f>
        <v>7.371428571428571</v>
      </c>
    </row>
    <row r="11" spans="2:20" ht="15.95" customHeight="1" x14ac:dyDescent="0.3">
      <c r="B11" s="1"/>
      <c r="C11" s="22" t="s">
        <v>12</v>
      </c>
      <c r="D11" s="22"/>
      <c r="E11" s="23" t="s">
        <v>1</v>
      </c>
      <c r="F11" s="28"/>
      <c r="G11" s="29">
        <f>SUM(G10/G8)</f>
        <v>1.0530612244897959</v>
      </c>
      <c r="H11" s="22" t="s">
        <v>15</v>
      </c>
      <c r="I11" s="22"/>
      <c r="J11" s="22"/>
      <c r="K11" s="22"/>
      <c r="L11" s="11"/>
    </row>
    <row r="12" spans="2:20" ht="36.75" customHeight="1" x14ac:dyDescent="0.45">
      <c r="B12" s="1"/>
      <c r="C12" s="19" t="s">
        <v>16</v>
      </c>
      <c r="D12" s="18"/>
      <c r="E12" s="18"/>
      <c r="F12" s="18"/>
      <c r="G12" s="18"/>
      <c r="H12" s="4" t="s">
        <v>18</v>
      </c>
      <c r="I12" s="32" t="s">
        <v>19</v>
      </c>
      <c r="J12" s="5" t="s">
        <v>17</v>
      </c>
      <c r="K12" s="5" t="s">
        <v>20</v>
      </c>
      <c r="L12" s="2"/>
    </row>
    <row r="13" spans="2:20" ht="14.1" customHeight="1" x14ac:dyDescent="0.25">
      <c r="B13" s="1"/>
      <c r="C13" s="37" t="s">
        <v>21</v>
      </c>
      <c r="D13" s="38"/>
      <c r="E13" s="38"/>
      <c r="F13" s="38"/>
      <c r="G13" s="39"/>
      <c r="H13" s="40">
        <v>7</v>
      </c>
      <c r="I13" s="40">
        <v>2</v>
      </c>
      <c r="J13" s="41">
        <f>Q9</f>
        <v>1.0530612244897959</v>
      </c>
      <c r="K13" s="14">
        <f>SUM(H13*I13*J13)</f>
        <v>14.742857142857142</v>
      </c>
      <c r="L13" s="2"/>
    </row>
    <row r="14" spans="2:20" ht="14.1" customHeight="1" x14ac:dyDescent="0.25">
      <c r="B14" s="1"/>
      <c r="C14" s="37" t="s">
        <v>41</v>
      </c>
      <c r="D14" s="38"/>
      <c r="E14" s="38"/>
      <c r="F14" s="38"/>
      <c r="G14" s="39"/>
      <c r="H14" s="42"/>
      <c r="I14" s="42"/>
      <c r="J14" s="43"/>
      <c r="K14" s="33">
        <v>100</v>
      </c>
      <c r="L14" s="2"/>
    </row>
    <row r="15" spans="2:20" ht="14.1" customHeight="1" x14ac:dyDescent="0.25">
      <c r="B15" s="1"/>
      <c r="C15" s="37" t="s">
        <v>22</v>
      </c>
      <c r="D15" s="38"/>
      <c r="E15" s="38"/>
      <c r="F15" s="38"/>
      <c r="G15" s="39"/>
      <c r="H15" s="42">
        <v>7</v>
      </c>
      <c r="I15" s="42"/>
      <c r="J15" s="43"/>
      <c r="K15" s="30">
        <f>SUM(K13:K14)</f>
        <v>114.74285714285715</v>
      </c>
      <c r="L15" s="2"/>
    </row>
    <row r="16" spans="2:20" ht="14.1" customHeight="1" x14ac:dyDescent="0.25">
      <c r="B16" s="6"/>
      <c r="C16" s="44" t="s">
        <v>23</v>
      </c>
      <c r="D16" s="44"/>
      <c r="E16" s="44"/>
      <c r="F16" s="44"/>
      <c r="G16" s="45"/>
      <c r="H16" s="45"/>
      <c r="I16" s="45"/>
      <c r="J16" s="45"/>
      <c r="K16" s="45"/>
      <c r="L16" s="17"/>
      <c r="M16" s="34" t="s">
        <v>44</v>
      </c>
      <c r="N16" s="35"/>
      <c r="O16" s="35"/>
    </row>
    <row r="17" spans="2:20" ht="14.1" customHeight="1" x14ac:dyDescent="0.25">
      <c r="B17" s="1"/>
      <c r="C17" s="46" t="s">
        <v>42</v>
      </c>
      <c r="D17" s="46"/>
      <c r="E17" s="46"/>
      <c r="F17" s="46"/>
      <c r="G17" s="38"/>
      <c r="H17" s="38"/>
      <c r="I17" s="38"/>
      <c r="J17" s="38"/>
      <c r="K17" s="38"/>
      <c r="L17" s="2"/>
      <c r="M17" t="s">
        <v>37</v>
      </c>
      <c r="N17">
        <v>1</v>
      </c>
      <c r="P17">
        <v>31</v>
      </c>
      <c r="Q17">
        <f>SUM(N17*P17)</f>
        <v>31</v>
      </c>
      <c r="R17" t="s">
        <v>28</v>
      </c>
      <c r="S17">
        <f>Q22</f>
        <v>3.5616187091596925</v>
      </c>
      <c r="T17">
        <f>SUM(Q17*S17)</f>
        <v>110.41017998395047</v>
      </c>
    </row>
    <row r="18" spans="2:20" ht="14.1" customHeight="1" x14ac:dyDescent="0.25">
      <c r="B18" s="1"/>
      <c r="C18" s="38" t="s">
        <v>0</v>
      </c>
      <c r="D18" s="38"/>
      <c r="E18" s="47" t="s">
        <v>1</v>
      </c>
      <c r="F18" s="38" t="s">
        <v>43</v>
      </c>
      <c r="G18" s="38"/>
      <c r="H18" s="38"/>
      <c r="I18" s="38"/>
      <c r="J18" s="38"/>
      <c r="K18" s="38"/>
      <c r="L18" s="2"/>
      <c r="M18" s="36" t="s">
        <v>38</v>
      </c>
      <c r="N18" s="36">
        <v>0.5</v>
      </c>
      <c r="O18" s="36"/>
      <c r="P18" s="36">
        <v>30</v>
      </c>
      <c r="Q18" s="36">
        <f>SUM(N18*P18)</f>
        <v>15</v>
      </c>
      <c r="R18" s="36" t="s">
        <v>28</v>
      </c>
      <c r="S18" s="36">
        <f>Q22</f>
        <v>3.5616187091596925</v>
      </c>
      <c r="T18" s="36">
        <f>SUM(Q18*S18)</f>
        <v>53.424280637395384</v>
      </c>
    </row>
    <row r="19" spans="2:20" ht="14.1" customHeight="1" x14ac:dyDescent="0.25">
      <c r="B19" s="1"/>
      <c r="C19" s="38" t="s">
        <v>4</v>
      </c>
      <c r="D19" s="38"/>
      <c r="E19" s="47" t="s">
        <v>1</v>
      </c>
      <c r="F19" s="38" t="s">
        <v>5</v>
      </c>
      <c r="G19" s="48">
        <v>310.68</v>
      </c>
      <c r="H19" s="38"/>
      <c r="I19" s="38"/>
      <c r="J19" s="38"/>
      <c r="K19" s="38"/>
      <c r="L19" s="2"/>
      <c r="M19" t="s">
        <v>39</v>
      </c>
      <c r="N19">
        <v>1</v>
      </c>
      <c r="P19">
        <v>31</v>
      </c>
      <c r="Q19">
        <f>SUM(N19*P19)</f>
        <v>31</v>
      </c>
      <c r="R19" t="s">
        <v>28</v>
      </c>
      <c r="S19">
        <f>Q22</f>
        <v>3.5616187091596925</v>
      </c>
      <c r="T19">
        <f>SUM(Q19*S19)</f>
        <v>110.41017998395047</v>
      </c>
    </row>
    <row r="20" spans="2:20" ht="14.1" customHeight="1" x14ac:dyDescent="0.25">
      <c r="B20" s="1"/>
      <c r="C20" s="38" t="s">
        <v>30</v>
      </c>
      <c r="D20" s="38"/>
      <c r="E20" s="47"/>
      <c r="F20" s="49">
        <v>4.2372685185185187E-2</v>
      </c>
      <c r="G20" s="38"/>
      <c r="H20" s="38"/>
      <c r="I20" s="38"/>
      <c r="J20" s="38"/>
      <c r="K20" s="38"/>
      <c r="L20" s="2"/>
      <c r="M20" t="s">
        <v>46</v>
      </c>
      <c r="N20">
        <v>0.33</v>
      </c>
      <c r="P20">
        <v>31</v>
      </c>
      <c r="Q20">
        <f>SUM(N20*P20)</f>
        <v>10.23</v>
      </c>
      <c r="R20" t="s">
        <v>28</v>
      </c>
      <c r="S20">
        <f>Q22</f>
        <v>3.5616187091596925</v>
      </c>
      <c r="T20">
        <f>SUM(Q20*S20)</f>
        <v>36.435359394703653</v>
      </c>
    </row>
    <row r="21" spans="2:20" ht="14.1" customHeight="1" x14ac:dyDescent="0.25">
      <c r="B21" s="1"/>
      <c r="C21" s="98" t="s">
        <v>24</v>
      </c>
      <c r="D21" s="98"/>
      <c r="E21" s="47" t="s">
        <v>1</v>
      </c>
      <c r="F21" s="38"/>
      <c r="G21" s="39" t="s">
        <v>25</v>
      </c>
      <c r="H21" s="50">
        <f>T18</f>
        <v>53.424280637395384</v>
      </c>
      <c r="I21" s="38"/>
      <c r="J21" s="38"/>
      <c r="K21" s="38"/>
      <c r="L21" s="2"/>
      <c r="M21" t="s">
        <v>40</v>
      </c>
      <c r="N21">
        <v>0</v>
      </c>
      <c r="Q21">
        <f>SUM(Q17:Q20)</f>
        <v>87.23</v>
      </c>
      <c r="T21" s="31">
        <f>SUM(T17:T20)</f>
        <v>310.67999999999995</v>
      </c>
    </row>
    <row r="22" spans="2:20" ht="14.1" customHeight="1" x14ac:dyDescent="0.25">
      <c r="B22" s="1"/>
      <c r="C22" s="38"/>
      <c r="D22" s="38"/>
      <c r="E22" s="38"/>
      <c r="F22" s="38"/>
      <c r="G22" s="51" t="s">
        <v>26</v>
      </c>
      <c r="H22" s="52">
        <f>A26</f>
        <v>0</v>
      </c>
      <c r="I22" s="38"/>
      <c r="J22" s="38"/>
      <c r="K22" s="38"/>
      <c r="L22" s="2"/>
      <c r="N22">
        <v>310.68</v>
      </c>
      <c r="O22" t="s">
        <v>29</v>
      </c>
      <c r="P22">
        <f>Q21</f>
        <v>87.23</v>
      </c>
      <c r="Q22">
        <f>SUM(N22/P22)</f>
        <v>3.5616187091596925</v>
      </c>
    </row>
    <row r="23" spans="2:20" ht="14.1" customHeight="1" x14ac:dyDescent="0.25">
      <c r="B23" s="1"/>
      <c r="C23" s="38"/>
      <c r="D23" s="38"/>
      <c r="E23" s="38"/>
      <c r="F23" s="38"/>
      <c r="G23" s="51" t="s">
        <v>27</v>
      </c>
      <c r="H23" s="53">
        <f>SUM(H21:H22)</f>
        <v>53.424280637395384</v>
      </c>
      <c r="I23" s="38"/>
      <c r="J23" s="38"/>
      <c r="K23" s="38"/>
      <c r="L23" s="2"/>
    </row>
    <row r="24" spans="2:20" x14ac:dyDescent="0.25">
      <c r="B24" s="6"/>
      <c r="C24" s="7"/>
      <c r="D24" s="7"/>
      <c r="E24" s="7"/>
      <c r="F24" s="7"/>
      <c r="G24" s="7"/>
      <c r="H24" s="7"/>
      <c r="I24" s="7"/>
      <c r="J24" s="7" t="s">
        <v>49</v>
      </c>
      <c r="K24" s="54">
        <f>K15</f>
        <v>114.74285714285715</v>
      </c>
      <c r="L24" s="17"/>
    </row>
    <row r="25" spans="2:20" x14ac:dyDescent="0.25">
      <c r="B25" s="1"/>
      <c r="C25" s="18"/>
      <c r="D25" s="18"/>
      <c r="E25" s="18"/>
      <c r="F25" s="18"/>
      <c r="G25" s="18"/>
      <c r="H25" s="18"/>
      <c r="I25" s="18"/>
      <c r="J25" s="55" t="s">
        <v>50</v>
      </c>
      <c r="K25" s="56">
        <f>H23</f>
        <v>53.424280637395384</v>
      </c>
      <c r="L25" s="2"/>
    </row>
    <row r="26" spans="2:20" x14ac:dyDescent="0.25">
      <c r="B26" s="1"/>
      <c r="C26" s="18"/>
      <c r="D26" s="18"/>
      <c r="E26" s="18"/>
      <c r="F26" s="18"/>
      <c r="G26" s="18"/>
      <c r="H26" s="18"/>
      <c r="I26" s="18"/>
      <c r="J26" s="55" t="s">
        <v>51</v>
      </c>
      <c r="K26" s="56">
        <v>270</v>
      </c>
      <c r="L26" s="2"/>
    </row>
    <row r="27" spans="2:20" ht="17.25" x14ac:dyDescent="0.4">
      <c r="B27" s="1"/>
      <c r="C27" s="18"/>
      <c r="D27" s="18"/>
      <c r="E27" s="18"/>
      <c r="F27" s="18"/>
      <c r="G27" s="18"/>
      <c r="H27" s="18"/>
      <c r="I27" s="18"/>
      <c r="J27" s="55" t="s">
        <v>52</v>
      </c>
      <c r="K27" s="57">
        <v>400</v>
      </c>
      <c r="L27" s="2"/>
    </row>
    <row r="28" spans="2:20" x14ac:dyDescent="0.25">
      <c r="B28" s="1"/>
      <c r="C28" s="18"/>
      <c r="D28" s="18"/>
      <c r="E28" s="18"/>
      <c r="F28" s="18"/>
      <c r="G28" s="18"/>
      <c r="H28" s="18"/>
      <c r="I28" s="18"/>
      <c r="J28" s="18"/>
      <c r="K28" s="58">
        <f>SUM(K24:K27)</f>
        <v>838.16713778025246</v>
      </c>
      <c r="L28" s="2"/>
    </row>
    <row r="29" spans="2:20" ht="17.25" x14ac:dyDescent="0.4">
      <c r="B29" s="1"/>
      <c r="C29" s="18"/>
      <c r="D29" s="18"/>
      <c r="E29" s="18"/>
      <c r="F29" s="18"/>
      <c r="G29" s="18"/>
      <c r="H29" s="18"/>
      <c r="I29" s="18"/>
      <c r="J29" s="55" t="s">
        <v>53</v>
      </c>
      <c r="K29" s="57">
        <v>500</v>
      </c>
      <c r="L29" s="2"/>
    </row>
    <row r="30" spans="2:20" x14ac:dyDescent="0.25">
      <c r="B30" s="8"/>
      <c r="C30" s="12"/>
      <c r="D30" s="12"/>
      <c r="E30" s="12"/>
      <c r="F30" s="12"/>
      <c r="G30" s="12"/>
      <c r="H30" s="12"/>
      <c r="I30" s="12"/>
      <c r="J30" s="59" t="s">
        <v>54</v>
      </c>
      <c r="K30" s="60">
        <f>SUM(K28-K29)</f>
        <v>338.16713778025246</v>
      </c>
      <c r="L30" s="9"/>
    </row>
  </sheetData>
  <mergeCells count="1">
    <mergeCell ref="C21:D21"/>
  </mergeCells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workbookViewId="0">
      <selection activeCell="H5" sqref="H5"/>
    </sheetView>
  </sheetViews>
  <sheetFormatPr defaultRowHeight="15" x14ac:dyDescent="0.25"/>
  <cols>
    <col min="1" max="1" width="3" customWidth="1"/>
    <col min="2" max="2" width="2.75" customWidth="1"/>
    <col min="4" max="4" width="19.75" customWidth="1"/>
    <col min="5" max="5" width="2.75" customWidth="1"/>
    <col min="6" max="6" width="10.875" customWidth="1"/>
    <col min="7" max="8" width="11" customWidth="1"/>
    <col min="9" max="9" width="7.125" customWidth="1"/>
    <col min="10" max="10" width="7.75" customWidth="1"/>
    <col min="11" max="11" width="10.75" customWidth="1"/>
    <col min="12" max="13" width="7.125" customWidth="1"/>
    <col min="14" max="14" width="5.25" customWidth="1"/>
    <col min="15" max="15" width="2.375" customWidth="1"/>
    <col min="16" max="16" width="4.75" customWidth="1"/>
    <col min="17" max="17" width="5.75" customWidth="1"/>
    <col min="18" max="18" width="1.875" customWidth="1"/>
    <col min="19" max="19" width="5.25" customWidth="1"/>
    <col min="20" max="20" width="5.875" customWidth="1"/>
  </cols>
  <sheetData>
    <row r="1" spans="2:22" ht="28.5" x14ac:dyDescent="0.45">
      <c r="B1" s="6"/>
      <c r="C1" s="15" t="s">
        <v>47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40.727272727272727</v>
      </c>
      <c r="T3" s="80">
        <f>SUM(Q3*S3)</f>
        <v>162.90909090909091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104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40.727272727272727</v>
      </c>
      <c r="T4" s="84">
        <f>SUM(Q4*S4)</f>
        <v>81.454545454545453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99</v>
      </c>
      <c r="G5" s="24" t="s">
        <v>3</v>
      </c>
      <c r="H5" s="22" t="s">
        <v>104</v>
      </c>
      <c r="I5" s="22"/>
      <c r="J5" s="1" t="s">
        <v>32</v>
      </c>
      <c r="K5" s="18"/>
      <c r="L5" s="10">
        <v>2</v>
      </c>
      <c r="M5" s="81" t="s">
        <v>39</v>
      </c>
      <c r="N5" s="82">
        <v>2</v>
      </c>
      <c r="O5" s="82" t="s">
        <v>28</v>
      </c>
      <c r="P5" s="82">
        <v>1</v>
      </c>
      <c r="Q5" s="82">
        <f>SUM(N5*P5)</f>
        <v>2</v>
      </c>
      <c r="R5" s="82" t="s">
        <v>28</v>
      </c>
      <c r="S5" s="83">
        <f>Q9</f>
        <v>40.727272727272727</v>
      </c>
      <c r="T5" s="84">
        <f>SUM(Q5*S5)</f>
        <v>81.454545454545453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448</v>
      </c>
      <c r="H6" s="22"/>
      <c r="I6" s="22"/>
      <c r="J6" s="1" t="s">
        <v>33</v>
      </c>
      <c r="K6" s="18"/>
      <c r="L6" s="10">
        <v>2</v>
      </c>
      <c r="M6" s="81" t="s">
        <v>40</v>
      </c>
      <c r="N6" s="82">
        <v>2</v>
      </c>
      <c r="O6" s="82" t="s">
        <v>28</v>
      </c>
      <c r="P6" s="82">
        <v>1</v>
      </c>
      <c r="Q6" s="82">
        <f>SUM(N6*P6)</f>
        <v>2</v>
      </c>
      <c r="R6" s="82" t="s">
        <v>28</v>
      </c>
      <c r="S6" s="83">
        <f>Q9</f>
        <v>40.727272727272727</v>
      </c>
      <c r="T6" s="84">
        <f>SUM(Q6*S6)</f>
        <v>81.454545454545453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v>2</v>
      </c>
      <c r="H7" s="22" t="s">
        <v>14</v>
      </c>
      <c r="I7" s="22"/>
      <c r="J7" s="1" t="s">
        <v>34</v>
      </c>
      <c r="K7" s="18"/>
      <c r="L7" s="10">
        <v>2</v>
      </c>
      <c r="M7" s="81" t="s">
        <v>86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40.727272727272727</v>
      </c>
      <c r="T7" s="84">
        <f>SUM(Q7*S7)</f>
        <v>40.727272727272727</v>
      </c>
      <c r="V7">
        <f>SUM(V5:V6)</f>
        <v>691</v>
      </c>
    </row>
    <row r="8" spans="2:22" ht="18.75" x14ac:dyDescent="0.3">
      <c r="B8" s="1"/>
      <c r="C8" s="22" t="s">
        <v>70</v>
      </c>
      <c r="D8" s="22"/>
      <c r="E8" s="23" t="s">
        <v>1</v>
      </c>
      <c r="F8" s="26">
        <v>1</v>
      </c>
      <c r="G8" s="22">
        <v>1</v>
      </c>
      <c r="H8" s="22" t="s">
        <v>72</v>
      </c>
      <c r="I8" s="22"/>
      <c r="J8" s="1" t="s">
        <v>90</v>
      </c>
      <c r="K8" s="18"/>
      <c r="L8" s="10">
        <v>1</v>
      </c>
      <c r="M8" s="1"/>
      <c r="N8" s="82"/>
      <c r="O8" s="82"/>
      <c r="P8" s="82"/>
      <c r="Q8" s="82">
        <f>SUM(Q3:Q7)</f>
        <v>11</v>
      </c>
      <c r="R8" s="82"/>
      <c r="S8" s="83"/>
      <c r="T8" s="84">
        <f>SUM(T3:T7)</f>
        <v>448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4">
        <f>SUM(L4:L8)</f>
        <v>11</v>
      </c>
      <c r="M9" s="1"/>
      <c r="N9" s="85">
        <v>448</v>
      </c>
      <c r="O9" s="82" t="s">
        <v>29</v>
      </c>
      <c r="P9" s="83">
        <f>Q8</f>
        <v>11</v>
      </c>
      <c r="Q9" s="83">
        <f>SUM(N9/P9)</f>
        <v>40.727272727272727</v>
      </c>
      <c r="R9" s="82"/>
      <c r="S9" s="83"/>
      <c r="T9" s="86"/>
    </row>
    <row r="10" spans="2:22" ht="18.75" x14ac:dyDescent="0.3">
      <c r="B10" s="1"/>
      <c r="C10" s="22" t="s">
        <v>71</v>
      </c>
      <c r="D10" s="22"/>
      <c r="E10" s="23" t="s">
        <v>1</v>
      </c>
      <c r="F10" s="22"/>
      <c r="G10" s="25">
        <f>SUM(K15)</f>
        <v>181.45454545454544</v>
      </c>
      <c r="H10" s="22"/>
      <c r="I10" s="22"/>
      <c r="J10" s="22"/>
      <c r="K10" s="22"/>
      <c r="L10" s="11"/>
      <c r="M10" s="1"/>
      <c r="N10" s="82">
        <f>Q9</f>
        <v>40.727272727272727</v>
      </c>
      <c r="O10" s="82" t="s">
        <v>28</v>
      </c>
      <c r="P10" s="82">
        <f>G8</f>
        <v>1</v>
      </c>
      <c r="Q10" s="83">
        <f>SUM(N10*P10)</f>
        <v>40.727272727272727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62</v>
      </c>
      <c r="I12" s="32" t="s">
        <v>19</v>
      </c>
      <c r="J12" s="89" t="s">
        <v>63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v>2</v>
      </c>
      <c r="J13" s="66">
        <f>Q9</f>
        <v>40.727272727272727</v>
      </c>
      <c r="K13" s="14">
        <f>SUM(H13*I13*J13)</f>
        <v>81.454545454545453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181.45454545454544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102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82">
        <v>1</v>
      </c>
      <c r="O17" s="82"/>
      <c r="P17" s="79">
        <v>1</v>
      </c>
      <c r="Q17" s="79">
        <f>SUM(N17*P17)</f>
        <v>1</v>
      </c>
      <c r="R17" s="79" t="s">
        <v>28</v>
      </c>
      <c r="S17" s="87">
        <f>Q22</f>
        <v>60</v>
      </c>
      <c r="T17" s="91">
        <f>SUM(Q17*S17)</f>
        <v>60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103</v>
      </c>
      <c r="G18" s="22"/>
      <c r="H18" s="22"/>
      <c r="I18" s="18"/>
      <c r="J18" s="18"/>
      <c r="K18" s="18"/>
      <c r="L18" s="2"/>
      <c r="M18" s="81" t="s">
        <v>38</v>
      </c>
      <c r="N18" s="82">
        <v>1</v>
      </c>
      <c r="O18" s="82"/>
      <c r="P18" s="82">
        <v>1</v>
      </c>
      <c r="Q18" s="82">
        <f>SUM(N18*P18)</f>
        <v>1</v>
      </c>
      <c r="R18" s="82" t="s">
        <v>28</v>
      </c>
      <c r="S18" s="83">
        <f>Q22</f>
        <v>60</v>
      </c>
      <c r="T18" s="84">
        <f>SUM(Q18*S18)</f>
        <v>60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300</v>
      </c>
      <c r="H19" s="22"/>
      <c r="I19" s="18"/>
      <c r="J19" s="18"/>
      <c r="K19" s="18"/>
      <c r="L19" s="2"/>
      <c r="M19" s="81" t="s">
        <v>39</v>
      </c>
      <c r="N19" s="82">
        <v>1</v>
      </c>
      <c r="O19" s="82"/>
      <c r="P19" s="82">
        <v>1</v>
      </c>
      <c r="Q19" s="82">
        <f>SUM(N19*P19)</f>
        <v>1</v>
      </c>
      <c r="R19" s="82" t="s">
        <v>28</v>
      </c>
      <c r="S19" s="83">
        <f>Q22</f>
        <v>60</v>
      </c>
      <c r="T19" s="84">
        <f>SUM(Q19*S19)</f>
        <v>60</v>
      </c>
      <c r="V19">
        <f>SUM(V17:V18)</f>
        <v>785.13</v>
      </c>
    </row>
    <row r="20" spans="2:22" ht="18.75" x14ac:dyDescent="0.3">
      <c r="B20" s="1"/>
      <c r="C20" s="100" t="s">
        <v>11</v>
      </c>
      <c r="D20" s="100"/>
      <c r="E20" s="23" t="s">
        <v>1</v>
      </c>
      <c r="F20" s="22"/>
      <c r="G20" s="64" t="s">
        <v>25</v>
      </c>
      <c r="H20" s="70">
        <f>T19</f>
        <v>60</v>
      </c>
      <c r="I20" s="18"/>
      <c r="J20" s="18"/>
      <c r="K20" s="71">
        <f>H20</f>
        <v>60</v>
      </c>
      <c r="L20" s="2"/>
      <c r="M20" s="81" t="s">
        <v>40</v>
      </c>
      <c r="N20" s="82">
        <v>1</v>
      </c>
      <c r="O20" s="82"/>
      <c r="P20" s="82">
        <v>1</v>
      </c>
      <c r="Q20" s="82">
        <f>SUM(N20*P20)</f>
        <v>1</v>
      </c>
      <c r="R20" s="82" t="s">
        <v>28</v>
      </c>
      <c r="S20" s="83">
        <f>Q22</f>
        <v>60</v>
      </c>
      <c r="T20" s="84">
        <f>SUM(Q20*S20)</f>
        <v>60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86</v>
      </c>
      <c r="N21" s="82">
        <v>1</v>
      </c>
      <c r="O21" s="82"/>
      <c r="P21" s="83">
        <v>1</v>
      </c>
      <c r="Q21" s="82">
        <f>SUM(N21*P21)</f>
        <v>1</v>
      </c>
      <c r="R21" s="82" t="s">
        <v>28</v>
      </c>
      <c r="S21" s="83">
        <f>Q22</f>
        <v>60</v>
      </c>
      <c r="T21" s="84">
        <f>SUM(Q21*S21)</f>
        <v>60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241.45454545454544</v>
      </c>
      <c r="L22" s="2"/>
      <c r="M22" s="1"/>
      <c r="N22" s="85">
        <f>G19</f>
        <v>300</v>
      </c>
      <c r="O22" s="82" t="s">
        <v>29</v>
      </c>
      <c r="P22" s="82">
        <f>SUM(P17:P21)</f>
        <v>5</v>
      </c>
      <c r="Q22" s="83">
        <f>SUM(N22/P22)</f>
        <v>60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12"/>
      <c r="O23" s="12"/>
      <c r="P23" s="12"/>
      <c r="Q23" s="12"/>
      <c r="R23" s="12"/>
      <c r="S23" s="12"/>
      <c r="T23" s="9"/>
    </row>
  </sheetData>
  <mergeCells count="1">
    <mergeCell ref="C20:D20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topLeftCell="A10" workbookViewId="0">
      <selection activeCell="Q27" sqref="Q27"/>
    </sheetView>
  </sheetViews>
  <sheetFormatPr defaultRowHeight="15" x14ac:dyDescent="0.25"/>
  <cols>
    <col min="1" max="1" width="3" customWidth="1"/>
    <col min="2" max="2" width="2.75" customWidth="1"/>
    <col min="4" max="4" width="19.75" customWidth="1"/>
    <col min="5" max="5" width="2.75" customWidth="1"/>
    <col min="6" max="6" width="10.875" customWidth="1"/>
    <col min="7" max="8" width="11" customWidth="1"/>
    <col min="9" max="9" width="7.125" customWidth="1"/>
    <col min="10" max="10" width="7.75" customWidth="1"/>
    <col min="11" max="11" width="10.75" customWidth="1"/>
    <col min="12" max="13" width="7.125" customWidth="1"/>
    <col min="14" max="14" width="5.25" customWidth="1"/>
    <col min="15" max="15" width="2.375" customWidth="1"/>
    <col min="16" max="16" width="4.75" customWidth="1"/>
    <col min="17" max="17" width="5.75" customWidth="1"/>
    <col min="18" max="18" width="1.875" customWidth="1"/>
    <col min="19" max="19" width="6.125" customWidth="1"/>
    <col min="20" max="20" width="5.875" customWidth="1"/>
  </cols>
  <sheetData>
    <row r="1" spans="2:22" ht="28.5" x14ac:dyDescent="0.45">
      <c r="B1" s="6"/>
      <c r="C1" s="15" t="s">
        <v>47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50.307692307692307</v>
      </c>
      <c r="T3" s="80">
        <f>SUM(Q3*S3)</f>
        <v>201.23076923076923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106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50.307692307692307</v>
      </c>
      <c r="T4" s="84">
        <f>SUM(Q4*S4)</f>
        <v>100.61538461538461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105</v>
      </c>
      <c r="G5" s="24" t="s">
        <v>3</v>
      </c>
      <c r="H5" s="22" t="s">
        <v>106</v>
      </c>
      <c r="I5" s="22"/>
      <c r="J5" s="1" t="s">
        <v>32</v>
      </c>
      <c r="K5" s="18"/>
      <c r="L5" s="10">
        <v>2</v>
      </c>
      <c r="M5" s="81" t="s">
        <v>39</v>
      </c>
      <c r="N5" s="82">
        <v>3</v>
      </c>
      <c r="O5" s="82" t="s">
        <v>28</v>
      </c>
      <c r="P5" s="82">
        <v>1</v>
      </c>
      <c r="Q5" s="82">
        <f>SUM(N5*P5)</f>
        <v>3</v>
      </c>
      <c r="R5" s="82" t="s">
        <v>28</v>
      </c>
      <c r="S5" s="83">
        <f>Q9</f>
        <v>50.307692307692307</v>
      </c>
      <c r="T5" s="84">
        <f>SUM(Q5*S5)</f>
        <v>150.92307692307691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654</v>
      </c>
      <c r="H6" s="22"/>
      <c r="I6" s="22"/>
      <c r="J6" s="1" t="s">
        <v>33</v>
      </c>
      <c r="K6" s="18"/>
      <c r="L6" s="10">
        <v>3</v>
      </c>
      <c r="M6" s="81" t="s">
        <v>40</v>
      </c>
      <c r="N6" s="82">
        <v>3</v>
      </c>
      <c r="O6" s="82" t="s">
        <v>28</v>
      </c>
      <c r="P6" s="82">
        <v>1</v>
      </c>
      <c r="Q6" s="82">
        <f>SUM(N6*P6)</f>
        <v>3</v>
      </c>
      <c r="R6" s="82" t="s">
        <v>28</v>
      </c>
      <c r="S6" s="83">
        <f>Q9</f>
        <v>50.307692307692307</v>
      </c>
      <c r="T6" s="84">
        <f>SUM(Q6*S6)</f>
        <v>150.92307692307691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v>2</v>
      </c>
      <c r="H7" s="22" t="s">
        <v>14</v>
      </c>
      <c r="I7" s="22"/>
      <c r="J7" s="1" t="s">
        <v>34</v>
      </c>
      <c r="K7" s="18"/>
      <c r="L7" s="10">
        <v>3</v>
      </c>
      <c r="M7" s="81" t="s">
        <v>86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50.307692307692307</v>
      </c>
      <c r="T7" s="84">
        <f>SUM(Q7*S7)</f>
        <v>50.307692307692307</v>
      </c>
      <c r="V7">
        <f>SUM(V5:V6)</f>
        <v>691</v>
      </c>
    </row>
    <row r="8" spans="2:22" ht="18.75" x14ac:dyDescent="0.3">
      <c r="B8" s="1"/>
      <c r="C8" s="22" t="s">
        <v>70</v>
      </c>
      <c r="D8" s="22"/>
      <c r="E8" s="23" t="s">
        <v>1</v>
      </c>
      <c r="F8" s="26">
        <v>1</v>
      </c>
      <c r="G8" s="22">
        <v>1</v>
      </c>
      <c r="H8" s="22" t="s">
        <v>72</v>
      </c>
      <c r="I8" s="22"/>
      <c r="J8" s="1" t="s">
        <v>90</v>
      </c>
      <c r="K8" s="18"/>
      <c r="L8" s="10">
        <v>1</v>
      </c>
      <c r="M8" s="1"/>
      <c r="N8" s="82"/>
      <c r="O8" s="82"/>
      <c r="P8" s="82"/>
      <c r="Q8" s="82">
        <f>SUM(Q3:Q7)</f>
        <v>13</v>
      </c>
      <c r="R8" s="82"/>
      <c r="S8" s="83"/>
      <c r="T8" s="84">
        <f>SUM(T3:T7)</f>
        <v>653.99999999999989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4">
        <f>SUM(L4:L8)</f>
        <v>13</v>
      </c>
      <c r="M9" s="1"/>
      <c r="N9" s="85">
        <f>G6</f>
        <v>654</v>
      </c>
      <c r="O9" s="82" t="s">
        <v>29</v>
      </c>
      <c r="P9" s="83">
        <f>Q8</f>
        <v>13</v>
      </c>
      <c r="Q9" s="83">
        <f>SUM(N9/P9)</f>
        <v>50.307692307692307</v>
      </c>
      <c r="R9" s="82"/>
      <c r="S9" s="83"/>
      <c r="T9" s="86"/>
    </row>
    <row r="10" spans="2:22" ht="18.75" x14ac:dyDescent="0.3">
      <c r="B10" s="1"/>
      <c r="C10" s="22" t="s">
        <v>71</v>
      </c>
      <c r="D10" s="22"/>
      <c r="E10" s="23" t="s">
        <v>1</v>
      </c>
      <c r="F10" s="22"/>
      <c r="G10" s="25">
        <f>SUM(K15)</f>
        <v>200.61538461538461</v>
      </c>
      <c r="H10" s="22"/>
      <c r="I10" s="22"/>
      <c r="J10" s="22"/>
      <c r="K10" s="22"/>
      <c r="L10" s="11"/>
      <c r="M10" s="1"/>
      <c r="N10" s="82">
        <f>Q9</f>
        <v>50.307692307692307</v>
      </c>
      <c r="O10" s="82" t="s">
        <v>28</v>
      </c>
      <c r="P10" s="82">
        <f>G8</f>
        <v>1</v>
      </c>
      <c r="Q10" s="83">
        <f>SUM(N10*P10)</f>
        <v>50.307692307692307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62</v>
      </c>
      <c r="I12" s="32" t="s">
        <v>19</v>
      </c>
      <c r="J12" s="89" t="s">
        <v>63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f>G7</f>
        <v>2</v>
      </c>
      <c r="J13" s="66">
        <f>Q9</f>
        <v>50.307692307692307</v>
      </c>
      <c r="K13" s="14">
        <f>SUM(H13*I13*J13)</f>
        <v>100.61538461538461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200.61538461538461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107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82">
        <v>1</v>
      </c>
      <c r="O17" s="82"/>
      <c r="P17" s="79">
        <v>1</v>
      </c>
      <c r="Q17" s="79">
        <f>SUM(N17*P17)</f>
        <v>1</v>
      </c>
      <c r="R17" s="79" t="s">
        <v>28</v>
      </c>
      <c r="S17" s="87">
        <f>Q22</f>
        <v>103.6</v>
      </c>
      <c r="T17" s="91">
        <f>SUM(Q17*S17)</f>
        <v>103.6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108</v>
      </c>
      <c r="G18" s="22"/>
      <c r="H18" s="22"/>
      <c r="I18" s="18"/>
      <c r="J18" s="18"/>
      <c r="K18" s="18"/>
      <c r="L18" s="2"/>
      <c r="M18" s="81" t="s">
        <v>38</v>
      </c>
      <c r="N18" s="82">
        <v>1</v>
      </c>
      <c r="O18" s="82"/>
      <c r="P18" s="82">
        <v>1</v>
      </c>
      <c r="Q18" s="82">
        <f>SUM(N18*P18)</f>
        <v>1</v>
      </c>
      <c r="R18" s="82" t="s">
        <v>28</v>
      </c>
      <c r="S18" s="83">
        <f>Q22</f>
        <v>103.6</v>
      </c>
      <c r="T18" s="84">
        <f>SUM(Q18*S18)</f>
        <v>103.6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518</v>
      </c>
      <c r="H19" s="22"/>
      <c r="I19" s="18"/>
      <c r="J19" s="18"/>
      <c r="K19" s="18"/>
      <c r="L19" s="2"/>
      <c r="M19" s="81" t="s">
        <v>39</v>
      </c>
      <c r="N19" s="82">
        <v>1</v>
      </c>
      <c r="O19" s="82"/>
      <c r="P19" s="82">
        <v>1</v>
      </c>
      <c r="Q19" s="82">
        <f>SUM(N19*P19)</f>
        <v>1</v>
      </c>
      <c r="R19" s="82" t="s">
        <v>28</v>
      </c>
      <c r="S19" s="83">
        <f>Q22</f>
        <v>103.6</v>
      </c>
      <c r="T19" s="84">
        <f>SUM(Q19*S19)</f>
        <v>103.6</v>
      </c>
      <c r="V19">
        <f>SUM(V17:V18)</f>
        <v>785.13</v>
      </c>
    </row>
    <row r="20" spans="2:22" ht="18.75" x14ac:dyDescent="0.3">
      <c r="B20" s="1"/>
      <c r="C20" s="100" t="s">
        <v>11</v>
      </c>
      <c r="D20" s="100"/>
      <c r="E20" s="23" t="s">
        <v>1</v>
      </c>
      <c r="F20" s="22"/>
      <c r="G20" s="64" t="s">
        <v>25</v>
      </c>
      <c r="H20" s="70">
        <f>T19</f>
        <v>103.6</v>
      </c>
      <c r="I20" s="18"/>
      <c r="J20" s="18"/>
      <c r="K20" s="71">
        <f>H20</f>
        <v>103.6</v>
      </c>
      <c r="L20" s="2"/>
      <c r="M20" s="81" t="s">
        <v>40</v>
      </c>
      <c r="N20" s="82">
        <v>1</v>
      </c>
      <c r="O20" s="82"/>
      <c r="P20" s="82">
        <v>1</v>
      </c>
      <c r="Q20" s="82">
        <f>SUM(N20*P20)</f>
        <v>1</v>
      </c>
      <c r="R20" s="82" t="s">
        <v>28</v>
      </c>
      <c r="S20" s="83">
        <f>Q22</f>
        <v>103.6</v>
      </c>
      <c r="T20" s="84">
        <f>SUM(Q20*S20)</f>
        <v>103.6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86</v>
      </c>
      <c r="N21" s="82">
        <v>1</v>
      </c>
      <c r="O21" s="82"/>
      <c r="P21" s="83">
        <v>1</v>
      </c>
      <c r="Q21" s="82">
        <f>SUM(N21*P21)</f>
        <v>1</v>
      </c>
      <c r="R21" s="82" t="s">
        <v>28</v>
      </c>
      <c r="S21" s="83">
        <f>Q22</f>
        <v>103.6</v>
      </c>
      <c r="T21" s="84">
        <f>SUM(Q21*S21)</f>
        <v>103.6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304.21538461538461</v>
      </c>
      <c r="L22" s="2"/>
      <c r="M22" s="1"/>
      <c r="N22" s="85">
        <f>G19</f>
        <v>518</v>
      </c>
      <c r="O22" s="82" t="s">
        <v>29</v>
      </c>
      <c r="P22" s="82">
        <f>SUM(P17:P21)</f>
        <v>5</v>
      </c>
      <c r="Q22" s="83">
        <f>SUM(N22/P22)</f>
        <v>103.6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12"/>
      <c r="O23" s="12"/>
      <c r="P23" s="12"/>
      <c r="Q23" s="12"/>
      <c r="R23" s="12"/>
      <c r="S23" s="12"/>
      <c r="T23" s="9"/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topLeftCell="A7" workbookViewId="0">
      <selection activeCell="H21" sqref="H21"/>
    </sheetView>
  </sheetViews>
  <sheetFormatPr defaultRowHeight="15" x14ac:dyDescent="0.25"/>
  <cols>
    <col min="1" max="1" width="3" customWidth="1"/>
    <col min="2" max="2" width="2.75" customWidth="1"/>
    <col min="4" max="4" width="19.75" customWidth="1"/>
    <col min="5" max="5" width="2.75" customWidth="1"/>
    <col min="6" max="6" width="10.875" customWidth="1"/>
    <col min="7" max="8" width="11" customWidth="1"/>
    <col min="9" max="9" width="7.125" customWidth="1"/>
    <col min="10" max="10" width="7.75" customWidth="1"/>
    <col min="11" max="11" width="10.75" customWidth="1"/>
    <col min="12" max="13" width="7.125" customWidth="1"/>
    <col min="14" max="14" width="5.25" customWidth="1"/>
    <col min="15" max="15" width="2.375" customWidth="1"/>
    <col min="16" max="16" width="4.75" customWidth="1"/>
    <col min="17" max="17" width="5.75" customWidth="1"/>
    <col min="18" max="18" width="1.875" customWidth="1"/>
    <col min="19" max="19" width="6.125" customWidth="1"/>
    <col min="20" max="20" width="5.875" customWidth="1"/>
  </cols>
  <sheetData>
    <row r="1" spans="2:22" ht="28.5" x14ac:dyDescent="0.45">
      <c r="B1" s="6"/>
      <c r="C1" s="15" t="s">
        <v>47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50.307692307692307</v>
      </c>
      <c r="T3" s="80">
        <f>SUM(Q3*S3)</f>
        <v>201.23076923076923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109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50.307692307692307</v>
      </c>
      <c r="T4" s="84">
        <f>SUM(Q4*S4)</f>
        <v>100.61538461538461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106</v>
      </c>
      <c r="G5" s="24" t="s">
        <v>3</v>
      </c>
      <c r="H5" s="22" t="s">
        <v>109</v>
      </c>
      <c r="I5" s="22"/>
      <c r="J5" s="1" t="s">
        <v>32</v>
      </c>
      <c r="K5" s="18"/>
      <c r="L5" s="10">
        <v>2</v>
      </c>
      <c r="M5" s="81" t="s">
        <v>39</v>
      </c>
      <c r="N5" s="82">
        <v>3</v>
      </c>
      <c r="O5" s="82" t="s">
        <v>28</v>
      </c>
      <c r="P5" s="82">
        <v>1</v>
      </c>
      <c r="Q5" s="82">
        <f>SUM(N5*P5)</f>
        <v>3</v>
      </c>
      <c r="R5" s="82" t="s">
        <v>28</v>
      </c>
      <c r="S5" s="83">
        <f>Q9</f>
        <v>50.307692307692307</v>
      </c>
      <c r="T5" s="84">
        <f>SUM(Q5*S5)</f>
        <v>150.92307692307691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654</v>
      </c>
      <c r="H6" s="22"/>
      <c r="I6" s="22"/>
      <c r="J6" s="1" t="s">
        <v>33</v>
      </c>
      <c r="K6" s="18"/>
      <c r="L6" s="10">
        <v>3</v>
      </c>
      <c r="M6" s="81" t="s">
        <v>40</v>
      </c>
      <c r="N6" s="82">
        <v>3</v>
      </c>
      <c r="O6" s="82" t="s">
        <v>28</v>
      </c>
      <c r="P6" s="82">
        <v>1</v>
      </c>
      <c r="Q6" s="82">
        <f>SUM(N6*P6)</f>
        <v>3</v>
      </c>
      <c r="R6" s="82" t="s">
        <v>28</v>
      </c>
      <c r="S6" s="83">
        <f>Q9</f>
        <v>50.307692307692307</v>
      </c>
      <c r="T6" s="84">
        <f>SUM(Q6*S6)</f>
        <v>150.92307692307691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v>2</v>
      </c>
      <c r="H7" s="22" t="s">
        <v>14</v>
      </c>
      <c r="I7" s="22"/>
      <c r="J7" s="1" t="s">
        <v>34</v>
      </c>
      <c r="K7" s="18"/>
      <c r="L7" s="10">
        <v>3</v>
      </c>
      <c r="M7" s="81" t="s">
        <v>86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50.307692307692307</v>
      </c>
      <c r="T7" s="84">
        <f>SUM(Q7*S7)</f>
        <v>50.307692307692307</v>
      </c>
      <c r="V7">
        <f>SUM(V5:V6)</f>
        <v>691</v>
      </c>
    </row>
    <row r="8" spans="2:22" ht="18.75" x14ac:dyDescent="0.3">
      <c r="B8" s="1"/>
      <c r="C8" s="22" t="s">
        <v>70</v>
      </c>
      <c r="D8" s="22"/>
      <c r="E8" s="23" t="s">
        <v>1</v>
      </c>
      <c r="F8" s="26">
        <v>1</v>
      </c>
      <c r="G8" s="22">
        <v>1</v>
      </c>
      <c r="H8" s="22" t="s">
        <v>72</v>
      </c>
      <c r="I8" s="22"/>
      <c r="J8" s="1" t="s">
        <v>90</v>
      </c>
      <c r="K8" s="18"/>
      <c r="L8" s="10">
        <v>1</v>
      </c>
      <c r="M8" s="1"/>
      <c r="N8" s="82"/>
      <c r="O8" s="82"/>
      <c r="P8" s="82"/>
      <c r="Q8" s="82">
        <f>SUM(Q3:Q7)</f>
        <v>13</v>
      </c>
      <c r="R8" s="82"/>
      <c r="S8" s="83"/>
      <c r="T8" s="84">
        <f>SUM(T3:T7)</f>
        <v>653.99999999999989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3">
        <f>SUM(L4:L8)</f>
        <v>13</v>
      </c>
      <c r="M9" s="1"/>
      <c r="N9" s="85">
        <f>G6</f>
        <v>654</v>
      </c>
      <c r="O9" s="82" t="s">
        <v>29</v>
      </c>
      <c r="P9" s="83">
        <f>Q8</f>
        <v>13</v>
      </c>
      <c r="Q9" s="83">
        <f>SUM(N9/P9)</f>
        <v>50.307692307692307</v>
      </c>
      <c r="R9" s="82"/>
      <c r="S9" s="83"/>
      <c r="T9" s="86"/>
    </row>
    <row r="10" spans="2:22" ht="18.75" x14ac:dyDescent="0.3">
      <c r="B10" s="1"/>
      <c r="C10" s="22" t="s">
        <v>71</v>
      </c>
      <c r="D10" s="22"/>
      <c r="E10" s="23" t="s">
        <v>1</v>
      </c>
      <c r="F10" s="22"/>
      <c r="G10" s="25">
        <f>SUM(K15)</f>
        <v>200.61538461538461</v>
      </c>
      <c r="H10" s="22"/>
      <c r="I10" s="22"/>
      <c r="J10" s="22"/>
      <c r="K10" s="22"/>
      <c r="L10" s="11"/>
      <c r="M10" s="1"/>
      <c r="N10" s="82">
        <f>Q9</f>
        <v>50.307692307692307</v>
      </c>
      <c r="O10" s="82" t="s">
        <v>28</v>
      </c>
      <c r="P10" s="82">
        <f>G8</f>
        <v>1</v>
      </c>
      <c r="Q10" s="83">
        <f>SUM(N10*P10)</f>
        <v>50.307692307692307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62</v>
      </c>
      <c r="I12" s="32" t="s">
        <v>19</v>
      </c>
      <c r="J12" s="89" t="s">
        <v>63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f>G7</f>
        <v>2</v>
      </c>
      <c r="J13" s="66">
        <f>Q9</f>
        <v>50.307692307692307</v>
      </c>
      <c r="K13" s="14">
        <f>SUM(H13*I13*J13)</f>
        <v>100.61538461538461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200.61538461538461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110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79">
        <v>4</v>
      </c>
      <c r="O17" s="79" t="s">
        <v>28</v>
      </c>
      <c r="P17" s="79">
        <v>1</v>
      </c>
      <c r="Q17" s="79">
        <f>SUM(N17*P17)</f>
        <v>4</v>
      </c>
      <c r="R17" s="79" t="s">
        <v>28</v>
      </c>
      <c r="S17" s="87">
        <f>Q22</f>
        <v>54.230769230769234</v>
      </c>
      <c r="T17" s="91">
        <f>SUM(Q17*S17)</f>
        <v>216.92307692307693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111</v>
      </c>
      <c r="G18" s="22"/>
      <c r="H18" s="22"/>
      <c r="I18" s="18"/>
      <c r="J18" s="18"/>
      <c r="K18" s="18"/>
      <c r="L18" s="2"/>
      <c r="M18" s="81" t="s">
        <v>38</v>
      </c>
      <c r="N18" s="82">
        <v>2</v>
      </c>
      <c r="O18" s="82" t="s">
        <v>28</v>
      </c>
      <c r="P18" s="82">
        <v>1</v>
      </c>
      <c r="Q18" s="82">
        <f>SUM(N18*P18)</f>
        <v>2</v>
      </c>
      <c r="R18" s="82" t="s">
        <v>28</v>
      </c>
      <c r="S18" s="83">
        <f>Q22</f>
        <v>54.230769230769234</v>
      </c>
      <c r="T18" s="84">
        <f>SUM(Q18*S18)</f>
        <v>108.46153846153847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705</v>
      </c>
      <c r="H19" s="22"/>
      <c r="I19" s="18"/>
      <c r="J19" s="18"/>
      <c r="K19" s="18"/>
      <c r="L19" s="2"/>
      <c r="M19" s="81" t="s">
        <v>39</v>
      </c>
      <c r="N19" s="82">
        <v>3</v>
      </c>
      <c r="O19" s="82" t="s">
        <v>28</v>
      </c>
      <c r="P19" s="82">
        <v>1</v>
      </c>
      <c r="Q19" s="82">
        <f>SUM(N19*P19)</f>
        <v>3</v>
      </c>
      <c r="R19" s="82" t="s">
        <v>28</v>
      </c>
      <c r="S19" s="83">
        <f>Q22</f>
        <v>54.230769230769234</v>
      </c>
      <c r="T19" s="84">
        <f>SUM(Q19*S19)</f>
        <v>162.69230769230771</v>
      </c>
      <c r="V19">
        <f>SUM(V17:V18)</f>
        <v>785.13</v>
      </c>
    </row>
    <row r="20" spans="2:22" ht="18.75" x14ac:dyDescent="0.3">
      <c r="B20" s="1"/>
      <c r="C20" s="100" t="s">
        <v>11</v>
      </c>
      <c r="D20" s="100"/>
      <c r="E20" s="23" t="s">
        <v>1</v>
      </c>
      <c r="F20" s="22"/>
      <c r="G20" s="64" t="s">
        <v>25</v>
      </c>
      <c r="H20" s="70">
        <f>Q23</f>
        <v>108.46153846153847</v>
      </c>
      <c r="I20" s="18"/>
      <c r="J20" s="18"/>
      <c r="K20" s="71">
        <f>H20</f>
        <v>108.46153846153847</v>
      </c>
      <c r="L20" s="2"/>
      <c r="M20" s="81" t="s">
        <v>40</v>
      </c>
      <c r="N20" s="82">
        <v>3</v>
      </c>
      <c r="O20" s="82" t="s">
        <v>28</v>
      </c>
      <c r="P20" s="82">
        <v>1</v>
      </c>
      <c r="Q20" s="82">
        <f>SUM(N20*P20)</f>
        <v>3</v>
      </c>
      <c r="R20" s="82" t="s">
        <v>28</v>
      </c>
      <c r="S20" s="83">
        <f>Q22</f>
        <v>54.230769230769234</v>
      </c>
      <c r="T20" s="84">
        <f>SUM(Q20*S20)</f>
        <v>162.69230769230771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86</v>
      </c>
      <c r="N21" s="82">
        <v>1</v>
      </c>
      <c r="O21" s="82" t="s">
        <v>28</v>
      </c>
      <c r="P21" s="82">
        <v>1</v>
      </c>
      <c r="Q21" s="82">
        <f>SUM(N21*P21)</f>
        <v>1</v>
      </c>
      <c r="R21" s="82" t="s">
        <v>28</v>
      </c>
      <c r="S21" s="83">
        <f>Q22</f>
        <v>54.230769230769234</v>
      </c>
      <c r="T21" s="84">
        <f>SUM(Q21*S21)</f>
        <v>54.230769230769234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309.07692307692309</v>
      </c>
      <c r="L22" s="2"/>
      <c r="M22" s="1"/>
      <c r="N22" s="85">
        <f>G19</f>
        <v>705</v>
      </c>
      <c r="O22" s="82" t="s">
        <v>29</v>
      </c>
      <c r="P22" s="82">
        <v>13</v>
      </c>
      <c r="Q22" s="83">
        <f>SUM(N22/P22)</f>
        <v>54.230769230769234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94">
        <f>Q22</f>
        <v>54.230769230769234</v>
      </c>
      <c r="O23" s="94" t="s">
        <v>28</v>
      </c>
      <c r="P23" s="94">
        <f>I13</f>
        <v>2</v>
      </c>
      <c r="Q23" s="95">
        <f>SUM(N23*P23)</f>
        <v>108.46153846153847</v>
      </c>
      <c r="R23" s="12"/>
      <c r="S23" s="12"/>
      <c r="T23" s="9"/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topLeftCell="A10" workbookViewId="0">
      <selection activeCell="G20" sqref="G20"/>
    </sheetView>
  </sheetViews>
  <sheetFormatPr defaultRowHeight="15" x14ac:dyDescent="0.25"/>
  <cols>
    <col min="1" max="1" width="3" customWidth="1"/>
    <col min="2" max="2" width="2.75" customWidth="1"/>
    <col min="4" max="4" width="19.75" customWidth="1"/>
    <col min="5" max="5" width="2.75" customWidth="1"/>
    <col min="6" max="6" width="10.875" customWidth="1"/>
    <col min="7" max="8" width="11" customWidth="1"/>
    <col min="9" max="9" width="7.125" customWidth="1"/>
    <col min="10" max="10" width="7.75" customWidth="1"/>
    <col min="11" max="11" width="10.75" customWidth="1"/>
    <col min="12" max="13" width="7.125" customWidth="1"/>
    <col min="14" max="14" width="5.25" customWidth="1"/>
    <col min="15" max="15" width="2.375" customWidth="1"/>
    <col min="16" max="16" width="4.75" customWidth="1"/>
    <col min="17" max="17" width="5.75" customWidth="1"/>
    <col min="18" max="18" width="1.875" customWidth="1"/>
    <col min="19" max="19" width="6.125" customWidth="1"/>
    <col min="20" max="20" width="5.875" customWidth="1"/>
  </cols>
  <sheetData>
    <row r="1" spans="2:22" ht="28.5" x14ac:dyDescent="0.45">
      <c r="B1" s="6"/>
      <c r="C1" s="15" t="s">
        <v>47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41.846153846153847</v>
      </c>
      <c r="T3" s="80">
        <f>SUM(Q3*S3)</f>
        <v>167.38461538461539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112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41.846153846153847</v>
      </c>
      <c r="T4" s="84">
        <f>SUM(Q4*S4)</f>
        <v>83.692307692307693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109</v>
      </c>
      <c r="G5" s="24" t="s">
        <v>3</v>
      </c>
      <c r="H5" s="22" t="s">
        <v>112</v>
      </c>
      <c r="I5" s="22"/>
      <c r="J5" s="1" t="s">
        <v>32</v>
      </c>
      <c r="K5" s="18"/>
      <c r="L5" s="10">
        <v>2</v>
      </c>
      <c r="M5" s="81" t="s">
        <v>39</v>
      </c>
      <c r="N5" s="82">
        <v>3</v>
      </c>
      <c r="O5" s="82" t="s">
        <v>28</v>
      </c>
      <c r="P5" s="82">
        <v>1</v>
      </c>
      <c r="Q5" s="82">
        <f>SUM(N5*P5)</f>
        <v>3</v>
      </c>
      <c r="R5" s="82" t="s">
        <v>28</v>
      </c>
      <c r="S5" s="83">
        <f>Q9</f>
        <v>41.846153846153847</v>
      </c>
      <c r="T5" s="84">
        <f>SUM(Q5*S5)</f>
        <v>125.53846153846155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544</v>
      </c>
      <c r="H6" s="22"/>
      <c r="I6" s="22"/>
      <c r="J6" s="1" t="s">
        <v>33</v>
      </c>
      <c r="K6" s="18"/>
      <c r="L6" s="10">
        <v>3</v>
      </c>
      <c r="M6" s="81" t="s">
        <v>40</v>
      </c>
      <c r="N6" s="82">
        <v>3</v>
      </c>
      <c r="O6" s="82" t="s">
        <v>28</v>
      </c>
      <c r="P6" s="82">
        <v>1</v>
      </c>
      <c r="Q6" s="82">
        <f>SUM(N6*P6)</f>
        <v>3</v>
      </c>
      <c r="R6" s="82" t="s">
        <v>28</v>
      </c>
      <c r="S6" s="83">
        <f>Q9</f>
        <v>41.846153846153847</v>
      </c>
      <c r="T6" s="84">
        <f>SUM(Q6*S6)</f>
        <v>125.53846153846155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v>2</v>
      </c>
      <c r="H7" s="22" t="s">
        <v>14</v>
      </c>
      <c r="I7" s="22"/>
      <c r="J7" s="1" t="s">
        <v>34</v>
      </c>
      <c r="K7" s="18"/>
      <c r="L7" s="10">
        <v>3</v>
      </c>
      <c r="M7" s="81" t="s">
        <v>86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41.846153846153847</v>
      </c>
      <c r="T7" s="84">
        <f>SUM(Q7*S7)</f>
        <v>41.846153846153847</v>
      </c>
      <c r="V7">
        <f>SUM(V5:V6)</f>
        <v>691</v>
      </c>
    </row>
    <row r="8" spans="2:22" ht="18.75" x14ac:dyDescent="0.3">
      <c r="B8" s="1"/>
      <c r="C8" s="22" t="s">
        <v>70</v>
      </c>
      <c r="D8" s="22"/>
      <c r="E8" s="23" t="s">
        <v>1</v>
      </c>
      <c r="F8" s="26">
        <v>1</v>
      </c>
      <c r="G8" s="22">
        <v>1</v>
      </c>
      <c r="H8" s="22" t="s">
        <v>72</v>
      </c>
      <c r="I8" s="22"/>
      <c r="J8" s="1" t="s">
        <v>90</v>
      </c>
      <c r="K8" s="18"/>
      <c r="L8" s="10">
        <v>1</v>
      </c>
      <c r="M8" s="1"/>
      <c r="N8" s="82"/>
      <c r="O8" s="82"/>
      <c r="P8" s="82"/>
      <c r="Q8" s="82">
        <f>SUM(Q3:Q7)</f>
        <v>13</v>
      </c>
      <c r="R8" s="82"/>
      <c r="S8" s="83"/>
      <c r="T8" s="84">
        <f>SUM(T3:T7)</f>
        <v>544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3">
        <f>SUM(L4:L8)</f>
        <v>13</v>
      </c>
      <c r="M9" s="1"/>
      <c r="N9" s="85">
        <f>G6</f>
        <v>544</v>
      </c>
      <c r="O9" s="82" t="s">
        <v>29</v>
      </c>
      <c r="P9" s="83">
        <f>Q8</f>
        <v>13</v>
      </c>
      <c r="Q9" s="83">
        <f>SUM(N9/P9)</f>
        <v>41.846153846153847</v>
      </c>
      <c r="R9" s="82"/>
      <c r="S9" s="83"/>
      <c r="T9" s="86"/>
    </row>
    <row r="10" spans="2:22" ht="18.75" x14ac:dyDescent="0.3">
      <c r="B10" s="1"/>
      <c r="C10" s="22" t="s">
        <v>71</v>
      </c>
      <c r="D10" s="22"/>
      <c r="E10" s="23" t="s">
        <v>1</v>
      </c>
      <c r="F10" s="22"/>
      <c r="G10" s="25">
        <f>SUM(K15)</f>
        <v>183.69230769230768</v>
      </c>
      <c r="H10" s="22"/>
      <c r="I10" s="22"/>
      <c r="J10" s="22"/>
      <c r="K10" s="22"/>
      <c r="L10" s="11"/>
      <c r="M10" s="1"/>
      <c r="N10" s="82">
        <f>Q9</f>
        <v>41.846153846153847</v>
      </c>
      <c r="O10" s="82" t="s">
        <v>28</v>
      </c>
      <c r="P10" s="82">
        <f>G8</f>
        <v>1</v>
      </c>
      <c r="Q10" s="83">
        <f>SUM(N10*P10)</f>
        <v>41.846153846153847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62</v>
      </c>
      <c r="I12" s="32" t="s">
        <v>19</v>
      </c>
      <c r="J12" s="89" t="s">
        <v>63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f>G7</f>
        <v>2</v>
      </c>
      <c r="J13" s="66">
        <f>Q9</f>
        <v>41.846153846153847</v>
      </c>
      <c r="K13" s="14">
        <f>SUM(H13*I13*J13)</f>
        <v>83.692307692307693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183.69230769230768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113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79">
        <v>4</v>
      </c>
      <c r="O17" s="79" t="s">
        <v>28</v>
      </c>
      <c r="P17" s="79">
        <v>1</v>
      </c>
      <c r="Q17" s="79">
        <f>SUM(N17*P17)</f>
        <v>4</v>
      </c>
      <c r="R17" s="79" t="s">
        <v>28</v>
      </c>
      <c r="S17" s="87">
        <f>Q22</f>
        <v>47.46153846153846</v>
      </c>
      <c r="T17" s="91">
        <f>SUM(Q17*S17)</f>
        <v>189.84615384615384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114</v>
      </c>
      <c r="G18" s="22"/>
      <c r="H18" s="22"/>
      <c r="I18" s="18"/>
      <c r="J18" s="18"/>
      <c r="K18" s="18"/>
      <c r="L18" s="2"/>
      <c r="M18" s="81" t="s">
        <v>38</v>
      </c>
      <c r="N18" s="82">
        <v>2</v>
      </c>
      <c r="O18" s="82" t="s">
        <v>28</v>
      </c>
      <c r="P18" s="82">
        <v>1</v>
      </c>
      <c r="Q18" s="82">
        <f>SUM(N18*P18)</f>
        <v>2</v>
      </c>
      <c r="R18" s="82" t="s">
        <v>28</v>
      </c>
      <c r="S18" s="83">
        <f>Q22</f>
        <v>47.46153846153846</v>
      </c>
      <c r="T18" s="84">
        <f>SUM(Q18*S18)</f>
        <v>94.92307692307692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617</v>
      </c>
      <c r="H19" s="22"/>
      <c r="I19" s="18"/>
      <c r="J19" s="18"/>
      <c r="K19" s="18"/>
      <c r="L19" s="2"/>
      <c r="M19" s="81" t="s">
        <v>39</v>
      </c>
      <c r="N19" s="82">
        <v>3</v>
      </c>
      <c r="O19" s="82" t="s">
        <v>28</v>
      </c>
      <c r="P19" s="82">
        <v>1</v>
      </c>
      <c r="Q19" s="82">
        <f>SUM(N19*P19)</f>
        <v>3</v>
      </c>
      <c r="R19" s="82" t="s">
        <v>28</v>
      </c>
      <c r="S19" s="83">
        <f>Q22</f>
        <v>47.46153846153846</v>
      </c>
      <c r="T19" s="84">
        <f>SUM(Q19*S19)</f>
        <v>142.38461538461539</v>
      </c>
      <c r="V19">
        <f>SUM(V17:V18)</f>
        <v>785.13</v>
      </c>
    </row>
    <row r="20" spans="2:22" ht="18.75" x14ac:dyDescent="0.3">
      <c r="B20" s="1"/>
      <c r="C20" s="100" t="s">
        <v>11</v>
      </c>
      <c r="D20" s="100"/>
      <c r="E20" s="23" t="s">
        <v>1</v>
      </c>
      <c r="F20" s="22"/>
      <c r="G20" s="64" t="s">
        <v>25</v>
      </c>
      <c r="H20" s="70">
        <f>Q23</f>
        <v>94.92307692307692</v>
      </c>
      <c r="I20" s="18"/>
      <c r="J20" s="18"/>
      <c r="K20" s="71">
        <f>H20</f>
        <v>94.92307692307692</v>
      </c>
      <c r="L20" s="2"/>
      <c r="M20" s="81" t="s">
        <v>40</v>
      </c>
      <c r="N20" s="82">
        <v>3</v>
      </c>
      <c r="O20" s="82" t="s">
        <v>28</v>
      </c>
      <c r="P20" s="82">
        <v>1</v>
      </c>
      <c r="Q20" s="82">
        <f>SUM(N20*P20)</f>
        <v>3</v>
      </c>
      <c r="R20" s="82" t="s">
        <v>28</v>
      </c>
      <c r="S20" s="83">
        <f>Q22</f>
        <v>47.46153846153846</v>
      </c>
      <c r="T20" s="84">
        <f>SUM(Q20*S20)</f>
        <v>142.38461538461539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86</v>
      </c>
      <c r="N21" s="82">
        <v>1</v>
      </c>
      <c r="O21" s="82" t="s">
        <v>28</v>
      </c>
      <c r="P21" s="82">
        <v>1</v>
      </c>
      <c r="Q21" s="82">
        <f>SUM(N21*P21)</f>
        <v>1</v>
      </c>
      <c r="R21" s="82" t="s">
        <v>28</v>
      </c>
      <c r="S21" s="83">
        <f>Q22</f>
        <v>47.46153846153846</v>
      </c>
      <c r="T21" s="84">
        <f>SUM(Q21*S21)</f>
        <v>47.46153846153846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278.61538461538458</v>
      </c>
      <c r="L22" s="2"/>
      <c r="M22" s="1"/>
      <c r="N22" s="85">
        <f>G19</f>
        <v>617</v>
      </c>
      <c r="O22" s="82" t="s">
        <v>29</v>
      </c>
      <c r="P22" s="82">
        <v>13</v>
      </c>
      <c r="Q22" s="83">
        <f>SUM(N22/P22)</f>
        <v>47.46153846153846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94">
        <f>Q22</f>
        <v>47.46153846153846</v>
      </c>
      <c r="O23" s="94" t="s">
        <v>28</v>
      </c>
      <c r="P23" s="94">
        <f>I13</f>
        <v>2</v>
      </c>
      <c r="Q23" s="95">
        <f>SUM(N23*P23)</f>
        <v>94.92307692307692</v>
      </c>
      <c r="R23" s="12"/>
      <c r="S23" s="12"/>
      <c r="T23" s="9"/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workbookViewId="0">
      <selection activeCell="I18" sqref="I18"/>
    </sheetView>
  </sheetViews>
  <sheetFormatPr defaultRowHeight="15" x14ac:dyDescent="0.25"/>
  <cols>
    <col min="1" max="1" width="3" customWidth="1"/>
    <col min="2" max="2" width="2.75" customWidth="1"/>
    <col min="4" max="4" width="19.75" customWidth="1"/>
    <col min="5" max="5" width="2.75" customWidth="1"/>
    <col min="6" max="6" width="10.875" customWidth="1"/>
    <col min="7" max="8" width="11" customWidth="1"/>
    <col min="9" max="9" width="7.125" customWidth="1"/>
    <col min="10" max="10" width="7.75" customWidth="1"/>
    <col min="11" max="11" width="10.75" customWidth="1"/>
    <col min="12" max="13" width="7.125" customWidth="1"/>
    <col min="14" max="14" width="6" customWidth="1"/>
    <col min="15" max="15" width="2.375" customWidth="1"/>
    <col min="16" max="16" width="4.75" customWidth="1"/>
    <col min="17" max="17" width="5.75" customWidth="1"/>
    <col min="18" max="18" width="1.875" customWidth="1"/>
    <col min="19" max="19" width="6.125" customWidth="1"/>
    <col min="20" max="20" width="6.75" customWidth="1"/>
  </cols>
  <sheetData>
    <row r="1" spans="2:22" ht="28.5" x14ac:dyDescent="0.45">
      <c r="B1" s="6"/>
      <c r="C1" s="15" t="s">
        <v>47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78.461538461538467</v>
      </c>
      <c r="T3" s="80">
        <f>SUM(Q3*S3)</f>
        <v>313.84615384615387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115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78.461538461538467</v>
      </c>
      <c r="T4" s="84">
        <f>SUM(Q4*S4)</f>
        <v>156.92307692307693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112</v>
      </c>
      <c r="G5" s="24" t="s">
        <v>3</v>
      </c>
      <c r="H5" s="22" t="s">
        <v>115</v>
      </c>
      <c r="I5" s="22"/>
      <c r="J5" s="1" t="s">
        <v>32</v>
      </c>
      <c r="K5" s="18"/>
      <c r="L5" s="10">
        <v>2</v>
      </c>
      <c r="M5" s="81" t="s">
        <v>39</v>
      </c>
      <c r="N5" s="82">
        <v>3</v>
      </c>
      <c r="O5" s="82" t="s">
        <v>28</v>
      </c>
      <c r="P5" s="82">
        <v>1</v>
      </c>
      <c r="Q5" s="82">
        <f>SUM(N5*P5)</f>
        <v>3</v>
      </c>
      <c r="R5" s="82" t="s">
        <v>28</v>
      </c>
      <c r="S5" s="83">
        <f>Q9</f>
        <v>78.461538461538467</v>
      </c>
      <c r="T5" s="84">
        <f>SUM(Q5*S5)</f>
        <v>235.38461538461542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96">
        <v>1020</v>
      </c>
      <c r="H6" s="22"/>
      <c r="I6" s="22"/>
      <c r="J6" s="1" t="s">
        <v>33</v>
      </c>
      <c r="K6" s="18"/>
      <c r="L6" s="10">
        <v>3</v>
      </c>
      <c r="M6" s="81" t="s">
        <v>40</v>
      </c>
      <c r="N6" s="82">
        <v>3</v>
      </c>
      <c r="O6" s="82" t="s">
        <v>28</v>
      </c>
      <c r="P6" s="82">
        <v>1</v>
      </c>
      <c r="Q6" s="82">
        <f>SUM(N6*P6)</f>
        <v>3</v>
      </c>
      <c r="R6" s="82" t="s">
        <v>28</v>
      </c>
      <c r="S6" s="83">
        <f>Q9</f>
        <v>78.461538461538467</v>
      </c>
      <c r="T6" s="84">
        <f>SUM(Q6*S6)</f>
        <v>235.38461538461542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v>2</v>
      </c>
      <c r="H7" s="22" t="s">
        <v>14</v>
      </c>
      <c r="I7" s="22"/>
      <c r="J7" s="1" t="s">
        <v>34</v>
      </c>
      <c r="K7" s="18"/>
      <c r="L7" s="10">
        <v>3</v>
      </c>
      <c r="M7" s="81" t="s">
        <v>86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78.461538461538467</v>
      </c>
      <c r="T7" s="84">
        <f>SUM(Q7*S7)</f>
        <v>78.461538461538467</v>
      </c>
      <c r="V7">
        <f>SUM(V5:V6)</f>
        <v>691</v>
      </c>
    </row>
    <row r="8" spans="2:22" ht="18.75" x14ac:dyDescent="0.3">
      <c r="B8" s="1"/>
      <c r="C8" s="22" t="s">
        <v>70</v>
      </c>
      <c r="D8" s="22"/>
      <c r="E8" s="23" t="s">
        <v>1</v>
      </c>
      <c r="F8" s="26">
        <v>1</v>
      </c>
      <c r="G8" s="22">
        <v>1</v>
      </c>
      <c r="H8" s="22" t="s">
        <v>72</v>
      </c>
      <c r="I8" s="22"/>
      <c r="J8" s="1" t="s">
        <v>90</v>
      </c>
      <c r="K8" s="18"/>
      <c r="L8" s="10">
        <v>1</v>
      </c>
      <c r="M8" s="1"/>
      <c r="N8" s="82"/>
      <c r="O8" s="82"/>
      <c r="P8" s="82"/>
      <c r="Q8" s="82">
        <f>SUM(Q3:Q7)</f>
        <v>13</v>
      </c>
      <c r="R8" s="82"/>
      <c r="S8" s="83"/>
      <c r="T8" s="97">
        <f>SUM(T3:T7)</f>
        <v>1020.0000000000001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3">
        <f>SUM(L4:L8)</f>
        <v>13</v>
      </c>
      <c r="M9" s="1"/>
      <c r="N9" s="85">
        <f>G6</f>
        <v>1020</v>
      </c>
      <c r="O9" s="82" t="s">
        <v>29</v>
      </c>
      <c r="P9" s="83">
        <f>Q8</f>
        <v>13</v>
      </c>
      <c r="Q9" s="83">
        <f>SUM(N9/P9)</f>
        <v>78.461538461538467</v>
      </c>
      <c r="R9" s="82"/>
      <c r="S9" s="83"/>
      <c r="T9" s="86"/>
    </row>
    <row r="10" spans="2:22" ht="18.75" x14ac:dyDescent="0.3">
      <c r="B10" s="1"/>
      <c r="C10" s="22" t="s">
        <v>71</v>
      </c>
      <c r="D10" s="22"/>
      <c r="E10" s="23" t="s">
        <v>1</v>
      </c>
      <c r="F10" s="22"/>
      <c r="G10" s="25">
        <f>SUM(K15)</f>
        <v>256.92307692307691</v>
      </c>
      <c r="H10" s="22"/>
      <c r="I10" s="22"/>
      <c r="J10" s="22"/>
      <c r="K10" s="22"/>
      <c r="L10" s="11"/>
      <c r="M10" s="1"/>
      <c r="N10" s="82">
        <f>Q9</f>
        <v>78.461538461538467</v>
      </c>
      <c r="O10" s="82" t="s">
        <v>28</v>
      </c>
      <c r="P10" s="82">
        <f>G8</f>
        <v>1</v>
      </c>
      <c r="Q10" s="83">
        <f>SUM(N10*P10)</f>
        <v>78.461538461538467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62</v>
      </c>
      <c r="I12" s="32" t="s">
        <v>19</v>
      </c>
      <c r="J12" s="89" t="s">
        <v>63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f>G7</f>
        <v>2</v>
      </c>
      <c r="J13" s="66">
        <f>Q9</f>
        <v>78.461538461538467</v>
      </c>
      <c r="K13" s="14">
        <f>SUM(H13*I13*J13)</f>
        <v>156.92307692307693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256.92307692307691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116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79">
        <v>4</v>
      </c>
      <c r="O17" s="79" t="s">
        <v>28</v>
      </c>
      <c r="P17" s="79">
        <v>1</v>
      </c>
      <c r="Q17" s="79">
        <f>SUM(N17*P17)</f>
        <v>4</v>
      </c>
      <c r="R17" s="79" t="s">
        <v>28</v>
      </c>
      <c r="S17" s="87">
        <f>Q22</f>
        <v>30.23076923076923</v>
      </c>
      <c r="T17" s="91">
        <f>SUM(Q17*S17)</f>
        <v>120.92307692307692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117</v>
      </c>
      <c r="G18" s="22"/>
      <c r="H18" s="22"/>
      <c r="I18" s="18"/>
      <c r="J18" s="18"/>
      <c r="K18" s="18"/>
      <c r="L18" s="2"/>
      <c r="M18" s="81" t="s">
        <v>38</v>
      </c>
      <c r="N18" s="82">
        <v>2</v>
      </c>
      <c r="O18" s="82" t="s">
        <v>28</v>
      </c>
      <c r="P18" s="82">
        <v>1</v>
      </c>
      <c r="Q18" s="82">
        <f>SUM(N18*P18)</f>
        <v>2</v>
      </c>
      <c r="R18" s="82" t="s">
        <v>28</v>
      </c>
      <c r="S18" s="83">
        <f>Q22</f>
        <v>30.23076923076923</v>
      </c>
      <c r="T18" s="84">
        <f>SUM(Q18*S18)</f>
        <v>60.46153846153846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393</v>
      </c>
      <c r="H19" s="22"/>
      <c r="I19" s="18"/>
      <c r="J19" s="18"/>
      <c r="K19" s="18"/>
      <c r="L19" s="2"/>
      <c r="M19" s="81" t="s">
        <v>39</v>
      </c>
      <c r="N19" s="82">
        <v>3</v>
      </c>
      <c r="O19" s="82" t="s">
        <v>28</v>
      </c>
      <c r="P19" s="82">
        <v>1</v>
      </c>
      <c r="Q19" s="82">
        <f>SUM(N19*P19)</f>
        <v>3</v>
      </c>
      <c r="R19" s="82" t="s">
        <v>28</v>
      </c>
      <c r="S19" s="83">
        <f>Q22</f>
        <v>30.23076923076923</v>
      </c>
      <c r="T19" s="84">
        <f>SUM(Q19*S19)</f>
        <v>90.692307692307693</v>
      </c>
      <c r="V19">
        <f>SUM(V17:V18)</f>
        <v>785.13</v>
      </c>
    </row>
    <row r="20" spans="2:22" ht="18.75" x14ac:dyDescent="0.3">
      <c r="B20" s="1"/>
      <c r="C20" s="100" t="s">
        <v>11</v>
      </c>
      <c r="D20" s="100"/>
      <c r="E20" s="23" t="s">
        <v>1</v>
      </c>
      <c r="F20" s="22"/>
      <c r="G20" s="64" t="s">
        <v>25</v>
      </c>
      <c r="H20" s="70">
        <f>Q23</f>
        <v>60.46153846153846</v>
      </c>
      <c r="I20" s="18"/>
      <c r="J20" s="18"/>
      <c r="K20" s="71">
        <f>H20</f>
        <v>60.46153846153846</v>
      </c>
      <c r="L20" s="2"/>
      <c r="M20" s="81" t="s">
        <v>40</v>
      </c>
      <c r="N20" s="82">
        <v>3</v>
      </c>
      <c r="O20" s="82" t="s">
        <v>28</v>
      </c>
      <c r="P20" s="82">
        <v>1</v>
      </c>
      <c r="Q20" s="82">
        <f>SUM(N20*P20)</f>
        <v>3</v>
      </c>
      <c r="R20" s="82" t="s">
        <v>28</v>
      </c>
      <c r="S20" s="83">
        <f>Q22</f>
        <v>30.23076923076923</v>
      </c>
      <c r="T20" s="84">
        <f>SUM(Q20*S20)</f>
        <v>90.692307692307693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86</v>
      </c>
      <c r="N21" s="82">
        <v>1</v>
      </c>
      <c r="O21" s="82" t="s">
        <v>28</v>
      </c>
      <c r="P21" s="82">
        <v>1</v>
      </c>
      <c r="Q21" s="82">
        <f>SUM(N21*P21)</f>
        <v>1</v>
      </c>
      <c r="R21" s="82" t="s">
        <v>28</v>
      </c>
      <c r="S21" s="83">
        <f>Q22</f>
        <v>30.23076923076923</v>
      </c>
      <c r="T21" s="84">
        <f>SUM(Q21*S21)</f>
        <v>30.23076923076923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317.38461538461536</v>
      </c>
      <c r="L22" s="2"/>
      <c r="M22" s="1"/>
      <c r="N22" s="85">
        <f>G19</f>
        <v>393</v>
      </c>
      <c r="O22" s="82" t="s">
        <v>29</v>
      </c>
      <c r="P22" s="82">
        <v>13</v>
      </c>
      <c r="Q22" s="83">
        <f>SUM(N22/P22)</f>
        <v>30.23076923076923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94">
        <f>Q22</f>
        <v>30.23076923076923</v>
      </c>
      <c r="O23" s="94" t="s">
        <v>28</v>
      </c>
      <c r="P23" s="94">
        <f>I13</f>
        <v>2</v>
      </c>
      <c r="Q23" s="95">
        <f>SUM(N23*P23)</f>
        <v>60.46153846153846</v>
      </c>
      <c r="R23" s="12"/>
      <c r="S23" s="12"/>
      <c r="T23" s="9"/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tabSelected="1" topLeftCell="A19" workbookViewId="0">
      <selection activeCell="G24" sqref="G24"/>
    </sheetView>
  </sheetViews>
  <sheetFormatPr defaultRowHeight="15" x14ac:dyDescent="0.25"/>
  <cols>
    <col min="1" max="1" width="3" customWidth="1"/>
    <col min="2" max="2" width="2.75" customWidth="1"/>
    <col min="4" max="4" width="19.75" customWidth="1"/>
    <col min="5" max="5" width="2.75" customWidth="1"/>
    <col min="6" max="6" width="10.875" customWidth="1"/>
    <col min="7" max="8" width="11" customWidth="1"/>
    <col min="9" max="9" width="7.125" customWidth="1"/>
    <col min="10" max="10" width="7.75" customWidth="1"/>
    <col min="11" max="11" width="10.75" customWidth="1"/>
    <col min="12" max="13" width="7.125" customWidth="1"/>
    <col min="14" max="14" width="6" customWidth="1"/>
    <col min="15" max="15" width="2.375" customWidth="1"/>
    <col min="16" max="16" width="4.75" customWidth="1"/>
    <col min="17" max="17" width="5.75" customWidth="1"/>
    <col min="18" max="18" width="1.875" customWidth="1"/>
    <col min="19" max="19" width="6.125" customWidth="1"/>
    <col min="20" max="20" width="6.75" customWidth="1"/>
  </cols>
  <sheetData>
    <row r="1" spans="2:22" ht="28.5" x14ac:dyDescent="0.45">
      <c r="B1" s="6"/>
      <c r="C1" s="15" t="s">
        <v>47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46.846153846153847</v>
      </c>
      <c r="T3" s="80">
        <f>SUM(Q3*S3)</f>
        <v>187.38461538461539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118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46.846153846153847</v>
      </c>
      <c r="T4" s="84">
        <f>SUM(Q4*S4)</f>
        <v>93.692307692307693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115</v>
      </c>
      <c r="G5" s="24" t="s">
        <v>3</v>
      </c>
      <c r="H5" s="22" t="s">
        <v>118</v>
      </c>
      <c r="I5" s="22"/>
      <c r="J5" s="1" t="s">
        <v>32</v>
      </c>
      <c r="K5" s="18"/>
      <c r="L5" s="10">
        <v>2</v>
      </c>
      <c r="M5" s="81" t="s">
        <v>39</v>
      </c>
      <c r="N5" s="82">
        <v>3</v>
      </c>
      <c r="O5" s="82" t="s">
        <v>28</v>
      </c>
      <c r="P5" s="82">
        <v>1</v>
      </c>
      <c r="Q5" s="82">
        <f>SUM(N5*P5)</f>
        <v>3</v>
      </c>
      <c r="R5" s="82" t="s">
        <v>28</v>
      </c>
      <c r="S5" s="83">
        <f>Q9</f>
        <v>46.846153846153847</v>
      </c>
      <c r="T5" s="84">
        <f>SUM(Q5*S5)</f>
        <v>140.53846153846155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96">
        <v>609</v>
      </c>
      <c r="H6" s="22"/>
      <c r="I6" s="22"/>
      <c r="J6" s="1" t="s">
        <v>33</v>
      </c>
      <c r="K6" s="18"/>
      <c r="L6" s="10">
        <v>3</v>
      </c>
      <c r="M6" s="81" t="s">
        <v>40</v>
      </c>
      <c r="N6" s="82">
        <v>3</v>
      </c>
      <c r="O6" s="82" t="s">
        <v>28</v>
      </c>
      <c r="P6" s="82">
        <v>1</v>
      </c>
      <c r="Q6" s="82">
        <f>SUM(N6*P6)</f>
        <v>3</v>
      </c>
      <c r="R6" s="82" t="s">
        <v>28</v>
      </c>
      <c r="S6" s="83">
        <f>Q9</f>
        <v>46.846153846153847</v>
      </c>
      <c r="T6" s="84">
        <f>SUM(Q6*S6)</f>
        <v>140.53846153846155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v>2</v>
      </c>
      <c r="H7" s="22" t="s">
        <v>14</v>
      </c>
      <c r="I7" s="22"/>
      <c r="J7" s="1" t="s">
        <v>34</v>
      </c>
      <c r="K7" s="18"/>
      <c r="L7" s="10">
        <v>3</v>
      </c>
      <c r="M7" s="81" t="s">
        <v>86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46.846153846153847</v>
      </c>
      <c r="T7" s="84">
        <f>SUM(Q7*S7)</f>
        <v>46.846153846153847</v>
      </c>
      <c r="V7">
        <f>SUM(V5:V6)</f>
        <v>691</v>
      </c>
    </row>
    <row r="8" spans="2:22" ht="18.75" x14ac:dyDescent="0.3">
      <c r="B8" s="1"/>
      <c r="C8" s="22" t="s">
        <v>70</v>
      </c>
      <c r="D8" s="22"/>
      <c r="E8" s="23" t="s">
        <v>1</v>
      </c>
      <c r="F8" s="26">
        <v>1</v>
      </c>
      <c r="G8" s="22">
        <v>1</v>
      </c>
      <c r="H8" s="22" t="s">
        <v>72</v>
      </c>
      <c r="I8" s="22"/>
      <c r="J8" s="1" t="s">
        <v>90</v>
      </c>
      <c r="K8" s="18"/>
      <c r="L8" s="10">
        <v>1</v>
      </c>
      <c r="M8" s="1"/>
      <c r="N8" s="82"/>
      <c r="O8" s="82"/>
      <c r="P8" s="82"/>
      <c r="Q8" s="82">
        <f>SUM(Q3:Q7)</f>
        <v>13</v>
      </c>
      <c r="R8" s="82"/>
      <c r="S8" s="83"/>
      <c r="T8" s="97">
        <f>SUM(T3:T7)</f>
        <v>609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3">
        <f>SUM(L4:L8)</f>
        <v>13</v>
      </c>
      <c r="M9" s="1"/>
      <c r="N9" s="85">
        <f>G6</f>
        <v>609</v>
      </c>
      <c r="O9" s="82" t="s">
        <v>29</v>
      </c>
      <c r="P9" s="83">
        <f>Q8</f>
        <v>13</v>
      </c>
      <c r="Q9" s="83">
        <f>SUM(N9/P9)</f>
        <v>46.846153846153847</v>
      </c>
      <c r="R9" s="82"/>
      <c r="S9" s="83"/>
      <c r="T9" s="86"/>
    </row>
    <row r="10" spans="2:22" ht="18.75" x14ac:dyDescent="0.3">
      <c r="B10" s="1"/>
      <c r="C10" s="22" t="s">
        <v>71</v>
      </c>
      <c r="D10" s="22"/>
      <c r="E10" s="23" t="s">
        <v>1</v>
      </c>
      <c r="F10" s="22"/>
      <c r="G10" s="25">
        <f>SUM(K15)</f>
        <v>193.69230769230768</v>
      </c>
      <c r="H10" s="22"/>
      <c r="I10" s="22"/>
      <c r="J10" s="22"/>
      <c r="K10" s="22"/>
      <c r="L10" s="11"/>
      <c r="M10" s="1"/>
      <c r="N10" s="82">
        <f>Q9</f>
        <v>46.846153846153847</v>
      </c>
      <c r="O10" s="82" t="s">
        <v>28</v>
      </c>
      <c r="P10" s="82">
        <f>G8</f>
        <v>1</v>
      </c>
      <c r="Q10" s="83">
        <f>SUM(N10*P10)</f>
        <v>46.846153846153847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62</v>
      </c>
      <c r="I12" s="32" t="s">
        <v>19</v>
      </c>
      <c r="J12" s="89" t="s">
        <v>63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f>G7</f>
        <v>2</v>
      </c>
      <c r="J13" s="66">
        <f>Q9</f>
        <v>46.846153846153847</v>
      </c>
      <c r="K13" s="14">
        <f>SUM(H13*I13*J13)</f>
        <v>93.692307692307693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193.69230769230768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119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79">
        <v>4</v>
      </c>
      <c r="O17" s="79" t="s">
        <v>28</v>
      </c>
      <c r="P17" s="79">
        <v>1</v>
      </c>
      <c r="Q17" s="79">
        <f>SUM(N17*P17)</f>
        <v>4</v>
      </c>
      <c r="R17" s="79" t="s">
        <v>28</v>
      </c>
      <c r="S17" s="87">
        <f>Q22</f>
        <v>37.307692307692307</v>
      </c>
      <c r="T17" s="91">
        <f>SUM(Q17*S17)</f>
        <v>149.23076923076923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120</v>
      </c>
      <c r="G18" s="22"/>
      <c r="H18" s="22"/>
      <c r="I18" s="18"/>
      <c r="J18" s="18"/>
      <c r="K18" s="18"/>
      <c r="L18" s="2"/>
      <c r="M18" s="81" t="s">
        <v>38</v>
      </c>
      <c r="N18" s="82">
        <v>2</v>
      </c>
      <c r="O18" s="82" t="s">
        <v>28</v>
      </c>
      <c r="P18" s="82">
        <v>1</v>
      </c>
      <c r="Q18" s="82">
        <f>SUM(N18*P18)</f>
        <v>2</v>
      </c>
      <c r="R18" s="82" t="s">
        <v>28</v>
      </c>
      <c r="S18" s="83">
        <f>Q22</f>
        <v>37.307692307692307</v>
      </c>
      <c r="T18" s="84">
        <f>SUM(Q18*S18)</f>
        <v>74.615384615384613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485</v>
      </c>
      <c r="H19" s="22"/>
      <c r="I19" s="18"/>
      <c r="J19" s="18"/>
      <c r="K19" s="18"/>
      <c r="L19" s="2"/>
      <c r="M19" s="81" t="s">
        <v>39</v>
      </c>
      <c r="N19" s="82">
        <v>3</v>
      </c>
      <c r="O19" s="82" t="s">
        <v>28</v>
      </c>
      <c r="P19" s="82">
        <v>1</v>
      </c>
      <c r="Q19" s="82">
        <f>SUM(N19*P19)</f>
        <v>3</v>
      </c>
      <c r="R19" s="82" t="s">
        <v>28</v>
      </c>
      <c r="S19" s="83">
        <f>Q22</f>
        <v>37.307692307692307</v>
      </c>
      <c r="T19" s="84">
        <f>SUM(Q19*S19)</f>
        <v>111.92307692307692</v>
      </c>
      <c r="V19">
        <f>SUM(V17:V18)</f>
        <v>785.13</v>
      </c>
    </row>
    <row r="20" spans="2:22" ht="18.75" x14ac:dyDescent="0.3">
      <c r="B20" s="1"/>
      <c r="C20" s="100" t="s">
        <v>11</v>
      </c>
      <c r="D20" s="100"/>
      <c r="E20" s="23" t="s">
        <v>1</v>
      </c>
      <c r="F20" s="22"/>
      <c r="G20" s="64" t="s">
        <v>25</v>
      </c>
      <c r="H20" s="70">
        <f>Q23</f>
        <v>74.615384615384613</v>
      </c>
      <c r="I20" s="18"/>
      <c r="J20" s="18"/>
      <c r="K20" s="71">
        <f>H20</f>
        <v>74.615384615384613</v>
      </c>
      <c r="L20" s="2"/>
      <c r="M20" s="81" t="s">
        <v>40</v>
      </c>
      <c r="N20" s="82">
        <v>3</v>
      </c>
      <c r="O20" s="82" t="s">
        <v>28</v>
      </c>
      <c r="P20" s="82">
        <v>1</v>
      </c>
      <c r="Q20" s="82">
        <f>SUM(N20*P20)</f>
        <v>3</v>
      </c>
      <c r="R20" s="82" t="s">
        <v>28</v>
      </c>
      <c r="S20" s="83">
        <f>Q22</f>
        <v>37.307692307692307</v>
      </c>
      <c r="T20" s="84">
        <f>SUM(Q20*S20)</f>
        <v>111.92307692307692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86</v>
      </c>
      <c r="N21" s="82">
        <v>1</v>
      </c>
      <c r="O21" s="82" t="s">
        <v>28</v>
      </c>
      <c r="P21" s="82">
        <v>1</v>
      </c>
      <c r="Q21" s="82">
        <f>SUM(N21*P21)</f>
        <v>1</v>
      </c>
      <c r="R21" s="82" t="s">
        <v>28</v>
      </c>
      <c r="S21" s="83">
        <f>Q22</f>
        <v>37.307692307692307</v>
      </c>
      <c r="T21" s="84">
        <f>SUM(Q21*S21)</f>
        <v>37.307692307692307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268.30769230769226</v>
      </c>
      <c r="L22" s="2"/>
      <c r="M22" s="1"/>
      <c r="N22" s="85">
        <f>G19</f>
        <v>485</v>
      </c>
      <c r="O22" s="82" t="s">
        <v>29</v>
      </c>
      <c r="P22" s="82">
        <v>13</v>
      </c>
      <c r="Q22" s="83">
        <f>SUM(N22/P22)</f>
        <v>37.307692307692307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94">
        <f>Q22</f>
        <v>37.307692307692307</v>
      </c>
      <c r="O23" s="94" t="s">
        <v>28</v>
      </c>
      <c r="P23" s="94">
        <f>I13</f>
        <v>2</v>
      </c>
      <c r="Q23" s="95">
        <f>SUM(N23*P23)</f>
        <v>74.615384615384613</v>
      </c>
      <c r="R23" s="12"/>
      <c r="S23" s="12"/>
      <c r="T23" s="9"/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topLeftCell="A7" workbookViewId="0">
      <selection activeCell="J29" sqref="J29"/>
    </sheetView>
  </sheetViews>
  <sheetFormatPr defaultRowHeight="15" x14ac:dyDescent="0.25"/>
  <cols>
    <col min="1" max="1" width="3" customWidth="1"/>
    <col min="2" max="2" width="2.75" customWidth="1"/>
    <col min="4" max="4" width="19.75" customWidth="1"/>
    <col min="5" max="5" width="2.75" customWidth="1"/>
    <col min="6" max="6" width="10.875" customWidth="1"/>
    <col min="7" max="8" width="11" customWidth="1"/>
    <col min="9" max="9" width="7.125" customWidth="1"/>
    <col min="10" max="10" width="7.75" customWidth="1"/>
    <col min="11" max="11" width="10.75" customWidth="1"/>
    <col min="12" max="13" width="7.125" customWidth="1"/>
    <col min="14" max="14" width="6" customWidth="1"/>
    <col min="15" max="15" width="2.375" customWidth="1"/>
    <col min="16" max="16" width="4.75" customWidth="1"/>
    <col min="17" max="17" width="5.75" customWidth="1"/>
    <col min="18" max="18" width="1.875" customWidth="1"/>
    <col min="19" max="19" width="6.125" customWidth="1"/>
    <col min="20" max="20" width="6.75" customWidth="1"/>
  </cols>
  <sheetData>
    <row r="1" spans="2:22" ht="28.5" x14ac:dyDescent="0.45">
      <c r="B1" s="6"/>
      <c r="C1" s="15" t="s">
        <v>47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40.769230769230766</v>
      </c>
      <c r="T3" s="80">
        <f>SUM(Q3*S3)</f>
        <v>163.07692307692307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121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40.769230769230766</v>
      </c>
      <c r="T4" s="84">
        <f>SUM(Q4*S4)</f>
        <v>81.538461538461533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118</v>
      </c>
      <c r="G5" s="24" t="s">
        <v>3</v>
      </c>
      <c r="H5" s="22" t="s">
        <v>121</v>
      </c>
      <c r="I5" s="22"/>
      <c r="J5" s="1" t="s">
        <v>32</v>
      </c>
      <c r="K5" s="18"/>
      <c r="L5" s="10">
        <v>2</v>
      </c>
      <c r="M5" s="81" t="s">
        <v>39</v>
      </c>
      <c r="N5" s="82">
        <v>3</v>
      </c>
      <c r="O5" s="82" t="s">
        <v>28</v>
      </c>
      <c r="P5" s="82">
        <v>1</v>
      </c>
      <c r="Q5" s="82">
        <f>SUM(N5*P5)</f>
        <v>3</v>
      </c>
      <c r="R5" s="82" t="s">
        <v>28</v>
      </c>
      <c r="S5" s="83">
        <f>Q9</f>
        <v>40.769230769230766</v>
      </c>
      <c r="T5" s="84">
        <f>SUM(Q5*S5)</f>
        <v>122.30769230769229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96">
        <v>530</v>
      </c>
      <c r="H6" s="22"/>
      <c r="I6" s="22"/>
      <c r="J6" s="1" t="s">
        <v>33</v>
      </c>
      <c r="K6" s="18"/>
      <c r="L6" s="10">
        <v>3</v>
      </c>
      <c r="M6" s="81" t="s">
        <v>40</v>
      </c>
      <c r="N6" s="82">
        <v>3</v>
      </c>
      <c r="O6" s="82" t="s">
        <v>28</v>
      </c>
      <c r="P6" s="82">
        <v>1</v>
      </c>
      <c r="Q6" s="82">
        <f>SUM(N6*P6)</f>
        <v>3</v>
      </c>
      <c r="R6" s="82" t="s">
        <v>28</v>
      </c>
      <c r="S6" s="83">
        <f>Q9</f>
        <v>40.769230769230766</v>
      </c>
      <c r="T6" s="84">
        <f>SUM(Q6*S6)</f>
        <v>122.30769230769229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v>2</v>
      </c>
      <c r="H7" s="22" t="s">
        <v>14</v>
      </c>
      <c r="I7" s="22"/>
      <c r="J7" s="1" t="s">
        <v>34</v>
      </c>
      <c r="K7" s="18"/>
      <c r="L7" s="10">
        <v>3</v>
      </c>
      <c r="M7" s="81" t="s">
        <v>86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40.769230769230766</v>
      </c>
      <c r="T7" s="84">
        <f>SUM(Q7*S7)</f>
        <v>40.769230769230766</v>
      </c>
      <c r="V7">
        <f>SUM(V5:V6)</f>
        <v>691</v>
      </c>
    </row>
    <row r="8" spans="2:22" ht="18.75" x14ac:dyDescent="0.3">
      <c r="B8" s="1"/>
      <c r="C8" s="22" t="s">
        <v>70</v>
      </c>
      <c r="D8" s="22"/>
      <c r="E8" s="23" t="s">
        <v>1</v>
      </c>
      <c r="F8" s="26">
        <v>1</v>
      </c>
      <c r="G8" s="22">
        <v>1</v>
      </c>
      <c r="H8" s="22" t="s">
        <v>72</v>
      </c>
      <c r="I8" s="22"/>
      <c r="J8" s="1" t="s">
        <v>90</v>
      </c>
      <c r="K8" s="18"/>
      <c r="L8" s="10">
        <v>1</v>
      </c>
      <c r="M8" s="1"/>
      <c r="N8" s="82"/>
      <c r="O8" s="82"/>
      <c r="P8" s="82"/>
      <c r="Q8" s="82">
        <f>SUM(Q3:Q7)</f>
        <v>13</v>
      </c>
      <c r="R8" s="82"/>
      <c r="S8" s="83"/>
      <c r="T8" s="97">
        <f>SUM(T3:T7)</f>
        <v>529.99999999999989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3">
        <f>SUM(L4:L8)</f>
        <v>13</v>
      </c>
      <c r="M9" s="1"/>
      <c r="N9" s="85">
        <f>G6</f>
        <v>530</v>
      </c>
      <c r="O9" s="82" t="s">
        <v>29</v>
      </c>
      <c r="P9" s="83">
        <f>Q8</f>
        <v>13</v>
      </c>
      <c r="Q9" s="83">
        <f>SUM(N9/P9)</f>
        <v>40.769230769230766</v>
      </c>
      <c r="R9" s="82"/>
      <c r="S9" s="83"/>
      <c r="T9" s="86"/>
    </row>
    <row r="10" spans="2:22" ht="18.75" x14ac:dyDescent="0.3">
      <c r="B10" s="1"/>
      <c r="C10" s="22" t="s">
        <v>71</v>
      </c>
      <c r="D10" s="22"/>
      <c r="E10" s="23" t="s">
        <v>1</v>
      </c>
      <c r="F10" s="22"/>
      <c r="G10" s="25">
        <f>SUM(K15)</f>
        <v>181.53846153846155</v>
      </c>
      <c r="H10" s="22"/>
      <c r="I10" s="22"/>
      <c r="J10" s="22"/>
      <c r="K10" s="22"/>
      <c r="L10" s="11"/>
      <c r="M10" s="1"/>
      <c r="N10" s="82">
        <f>Q9</f>
        <v>40.769230769230766</v>
      </c>
      <c r="O10" s="82" t="s">
        <v>28</v>
      </c>
      <c r="P10" s="82">
        <f>G8</f>
        <v>1</v>
      </c>
      <c r="Q10" s="83">
        <f>SUM(N10*P10)</f>
        <v>40.769230769230766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62</v>
      </c>
      <c r="I12" s="32" t="s">
        <v>19</v>
      </c>
      <c r="J12" s="89" t="s">
        <v>63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f>G7</f>
        <v>2</v>
      </c>
      <c r="J13" s="66">
        <f>Q9</f>
        <v>40.769230769230766</v>
      </c>
      <c r="K13" s="14">
        <f>SUM(H13*I13*J13)</f>
        <v>81.538461538461533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181.53846153846155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122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79">
        <v>4</v>
      </c>
      <c r="O17" s="79" t="s">
        <v>28</v>
      </c>
      <c r="P17" s="79">
        <v>1</v>
      </c>
      <c r="Q17" s="79">
        <f>SUM(N17*P17)</f>
        <v>4</v>
      </c>
      <c r="R17" s="79" t="s">
        <v>28</v>
      </c>
      <c r="S17" s="87">
        <f>Q22</f>
        <v>33.153846153846153</v>
      </c>
      <c r="T17" s="91">
        <f>SUM(Q17*S17)</f>
        <v>132.61538461538461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123</v>
      </c>
      <c r="G18" s="22"/>
      <c r="H18" s="22"/>
      <c r="I18" s="18"/>
      <c r="J18" s="18"/>
      <c r="K18" s="18"/>
      <c r="L18" s="2"/>
      <c r="M18" s="81" t="s">
        <v>38</v>
      </c>
      <c r="N18" s="82">
        <v>2</v>
      </c>
      <c r="O18" s="82" t="s">
        <v>28</v>
      </c>
      <c r="P18" s="82">
        <v>1</v>
      </c>
      <c r="Q18" s="82">
        <f>SUM(N18*P18)</f>
        <v>2</v>
      </c>
      <c r="R18" s="82" t="s">
        <v>28</v>
      </c>
      <c r="S18" s="83">
        <f>Q22</f>
        <v>33.153846153846153</v>
      </c>
      <c r="T18" s="84">
        <f>SUM(Q18*S18)</f>
        <v>66.307692307692307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431</v>
      </c>
      <c r="H19" s="22"/>
      <c r="I19" s="18"/>
      <c r="J19" s="18"/>
      <c r="K19" s="18"/>
      <c r="L19" s="2"/>
      <c r="M19" s="81" t="s">
        <v>39</v>
      </c>
      <c r="N19" s="82">
        <v>3</v>
      </c>
      <c r="O19" s="82" t="s">
        <v>28</v>
      </c>
      <c r="P19" s="82">
        <v>1</v>
      </c>
      <c r="Q19" s="82">
        <f>SUM(N19*P19)</f>
        <v>3</v>
      </c>
      <c r="R19" s="82" t="s">
        <v>28</v>
      </c>
      <c r="S19" s="83">
        <f>Q22</f>
        <v>33.153846153846153</v>
      </c>
      <c r="T19" s="84">
        <f>SUM(Q19*S19)</f>
        <v>99.461538461538453</v>
      </c>
      <c r="V19">
        <f>SUM(V17:V18)</f>
        <v>785.13</v>
      </c>
    </row>
    <row r="20" spans="2:22" ht="18.75" x14ac:dyDescent="0.3">
      <c r="B20" s="1"/>
      <c r="C20" s="100" t="s">
        <v>11</v>
      </c>
      <c r="D20" s="100"/>
      <c r="E20" s="23" t="s">
        <v>1</v>
      </c>
      <c r="F20" s="22"/>
      <c r="G20" s="64" t="s">
        <v>25</v>
      </c>
      <c r="H20" s="70">
        <f>Q23</f>
        <v>66.307692307692307</v>
      </c>
      <c r="I20" s="18"/>
      <c r="J20" s="18"/>
      <c r="K20" s="71">
        <f>H20</f>
        <v>66.307692307692307</v>
      </c>
      <c r="L20" s="2"/>
      <c r="M20" s="81" t="s">
        <v>40</v>
      </c>
      <c r="N20" s="82">
        <v>3</v>
      </c>
      <c r="O20" s="82" t="s">
        <v>28</v>
      </c>
      <c r="P20" s="82">
        <v>1</v>
      </c>
      <c r="Q20" s="82">
        <f>SUM(N20*P20)</f>
        <v>3</v>
      </c>
      <c r="R20" s="82" t="s">
        <v>28</v>
      </c>
      <c r="S20" s="83">
        <f>Q22</f>
        <v>33.153846153846153</v>
      </c>
      <c r="T20" s="84">
        <f>SUM(Q20*S20)</f>
        <v>99.461538461538453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86</v>
      </c>
      <c r="N21" s="82">
        <v>1</v>
      </c>
      <c r="O21" s="82" t="s">
        <v>28</v>
      </c>
      <c r="P21" s="82">
        <v>1</v>
      </c>
      <c r="Q21" s="82">
        <f>SUM(N21*P21)</f>
        <v>1</v>
      </c>
      <c r="R21" s="82" t="s">
        <v>28</v>
      </c>
      <c r="S21" s="83">
        <f>Q22</f>
        <v>33.153846153846153</v>
      </c>
      <c r="T21" s="84">
        <f>SUM(Q21*S21)</f>
        <v>33.153846153846153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247.84615384615387</v>
      </c>
      <c r="L22" s="2"/>
      <c r="M22" s="1"/>
      <c r="N22" s="85">
        <f>G19</f>
        <v>431</v>
      </c>
      <c r="O22" s="82" t="s">
        <v>29</v>
      </c>
      <c r="P22" s="82">
        <v>13</v>
      </c>
      <c r="Q22" s="83">
        <f>SUM(N22/P22)</f>
        <v>33.153846153846153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94">
        <f>Q22</f>
        <v>33.153846153846153</v>
      </c>
      <c r="O23" s="94" t="s">
        <v>28</v>
      </c>
      <c r="P23" s="94">
        <f>I13</f>
        <v>2</v>
      </c>
      <c r="Q23" s="95">
        <f>SUM(N23*P23)</f>
        <v>66.307692307692307</v>
      </c>
      <c r="R23" s="12"/>
      <c r="S23" s="12"/>
      <c r="T23" s="9"/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topLeftCell="A19" workbookViewId="0">
      <selection activeCell="F28" sqref="F28"/>
    </sheetView>
  </sheetViews>
  <sheetFormatPr defaultRowHeight="15" x14ac:dyDescent="0.25"/>
  <cols>
    <col min="1" max="1" width="3" customWidth="1"/>
    <col min="2" max="2" width="2.75" customWidth="1"/>
    <col min="4" max="4" width="19.75" customWidth="1"/>
    <col min="5" max="5" width="2.75" customWidth="1"/>
    <col min="6" max="6" width="10.875" customWidth="1"/>
    <col min="7" max="8" width="11" customWidth="1"/>
    <col min="9" max="9" width="7.125" customWidth="1"/>
    <col min="10" max="10" width="7.75" customWidth="1"/>
    <col min="11" max="11" width="10.75" customWidth="1"/>
    <col min="12" max="13" width="7.125" customWidth="1"/>
    <col min="14" max="14" width="6" customWidth="1"/>
    <col min="15" max="15" width="2.375" customWidth="1"/>
    <col min="16" max="16" width="4.75" customWidth="1"/>
    <col min="17" max="17" width="5.75" customWidth="1"/>
    <col min="18" max="18" width="1.875" customWidth="1"/>
    <col min="19" max="19" width="6.125" customWidth="1"/>
    <col min="20" max="20" width="6.75" customWidth="1"/>
  </cols>
  <sheetData>
    <row r="1" spans="2:22" ht="28.5" x14ac:dyDescent="0.45">
      <c r="B1" s="6"/>
      <c r="C1" s="15" t="s">
        <v>47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42.92307692307692</v>
      </c>
      <c r="T3" s="80">
        <f>SUM(Q3*S3)</f>
        <v>171.69230769230768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124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42.92307692307692</v>
      </c>
      <c r="T4" s="84">
        <f>SUM(Q4*S4)</f>
        <v>85.84615384615384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121</v>
      </c>
      <c r="G5" s="24" t="s">
        <v>3</v>
      </c>
      <c r="H5" s="22" t="s">
        <v>124</v>
      </c>
      <c r="I5" s="22"/>
      <c r="J5" s="1" t="s">
        <v>32</v>
      </c>
      <c r="K5" s="18"/>
      <c r="L5" s="10">
        <v>2</v>
      </c>
      <c r="M5" s="81" t="s">
        <v>39</v>
      </c>
      <c r="N5" s="82">
        <v>3</v>
      </c>
      <c r="O5" s="82" t="s">
        <v>28</v>
      </c>
      <c r="P5" s="82">
        <v>1</v>
      </c>
      <c r="Q5" s="82">
        <f>SUM(N5*P5)</f>
        <v>3</v>
      </c>
      <c r="R5" s="82" t="s">
        <v>28</v>
      </c>
      <c r="S5" s="83">
        <f>Q9</f>
        <v>42.92307692307692</v>
      </c>
      <c r="T5" s="84">
        <f>SUM(Q5*S5)</f>
        <v>128.76923076923077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96">
        <v>558</v>
      </c>
      <c r="H6" s="22"/>
      <c r="I6" s="22"/>
      <c r="J6" s="1" t="s">
        <v>33</v>
      </c>
      <c r="K6" s="18"/>
      <c r="L6" s="10">
        <v>3</v>
      </c>
      <c r="M6" s="81" t="s">
        <v>40</v>
      </c>
      <c r="N6" s="82">
        <v>3</v>
      </c>
      <c r="O6" s="82" t="s">
        <v>28</v>
      </c>
      <c r="P6" s="82">
        <v>1</v>
      </c>
      <c r="Q6" s="82">
        <f>SUM(N6*P6)</f>
        <v>3</v>
      </c>
      <c r="R6" s="82" t="s">
        <v>28</v>
      </c>
      <c r="S6" s="83">
        <f>Q9</f>
        <v>42.92307692307692</v>
      </c>
      <c r="T6" s="84">
        <f>SUM(Q6*S6)</f>
        <v>128.76923076923077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v>2</v>
      </c>
      <c r="H7" s="22" t="s">
        <v>14</v>
      </c>
      <c r="I7" s="22"/>
      <c r="J7" s="1" t="s">
        <v>34</v>
      </c>
      <c r="K7" s="18"/>
      <c r="L7" s="10">
        <v>3</v>
      </c>
      <c r="M7" s="81" t="s">
        <v>86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42.92307692307692</v>
      </c>
      <c r="T7" s="84">
        <f>SUM(Q7*S7)</f>
        <v>42.92307692307692</v>
      </c>
      <c r="V7">
        <f>SUM(V5:V6)</f>
        <v>691</v>
      </c>
    </row>
    <row r="8" spans="2:22" ht="18.75" x14ac:dyDescent="0.3">
      <c r="B8" s="1"/>
      <c r="C8" s="22" t="s">
        <v>70</v>
      </c>
      <c r="D8" s="22"/>
      <c r="E8" s="23" t="s">
        <v>1</v>
      </c>
      <c r="F8" s="26">
        <v>1</v>
      </c>
      <c r="G8" s="22">
        <v>1</v>
      </c>
      <c r="H8" s="22" t="s">
        <v>72</v>
      </c>
      <c r="I8" s="22"/>
      <c r="J8" s="1" t="s">
        <v>90</v>
      </c>
      <c r="K8" s="18"/>
      <c r="L8" s="10">
        <v>1</v>
      </c>
      <c r="M8" s="1"/>
      <c r="N8" s="82"/>
      <c r="O8" s="82"/>
      <c r="P8" s="82"/>
      <c r="Q8" s="82">
        <f>SUM(Q3:Q7)</f>
        <v>13</v>
      </c>
      <c r="R8" s="82"/>
      <c r="S8" s="83"/>
      <c r="T8" s="97">
        <f>SUM(T3:T7)</f>
        <v>558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3">
        <f>SUM(L4:L8)</f>
        <v>13</v>
      </c>
      <c r="M9" s="1"/>
      <c r="N9" s="85">
        <f>G6</f>
        <v>558</v>
      </c>
      <c r="O9" s="82" t="s">
        <v>29</v>
      </c>
      <c r="P9" s="83">
        <f>Q8</f>
        <v>13</v>
      </c>
      <c r="Q9" s="83">
        <f>SUM(N9/P9)</f>
        <v>42.92307692307692</v>
      </c>
      <c r="R9" s="82"/>
      <c r="S9" s="83"/>
      <c r="T9" s="86"/>
    </row>
    <row r="10" spans="2:22" ht="18.75" x14ac:dyDescent="0.3">
      <c r="B10" s="1"/>
      <c r="C10" s="22" t="s">
        <v>71</v>
      </c>
      <c r="D10" s="22"/>
      <c r="E10" s="23" t="s">
        <v>1</v>
      </c>
      <c r="F10" s="22"/>
      <c r="G10" s="25">
        <f>SUM(K15)</f>
        <v>185.84615384615384</v>
      </c>
      <c r="H10" s="22"/>
      <c r="I10" s="22"/>
      <c r="J10" s="22"/>
      <c r="K10" s="22"/>
      <c r="L10" s="11"/>
      <c r="M10" s="1"/>
      <c r="N10" s="82">
        <f>Q9</f>
        <v>42.92307692307692</v>
      </c>
      <c r="O10" s="82" t="s">
        <v>28</v>
      </c>
      <c r="P10" s="82">
        <f>G8</f>
        <v>1</v>
      </c>
      <c r="Q10" s="83">
        <f>SUM(N10*P10)</f>
        <v>42.92307692307692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62</v>
      </c>
      <c r="I12" s="32" t="s">
        <v>19</v>
      </c>
      <c r="J12" s="89" t="s">
        <v>63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f>G7</f>
        <v>2</v>
      </c>
      <c r="J13" s="66">
        <f>Q9</f>
        <v>42.92307692307692</v>
      </c>
      <c r="K13" s="14">
        <f>SUM(H13*I13*J13)</f>
        <v>85.84615384615384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185.84615384615384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125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79">
        <v>4</v>
      </c>
      <c r="O17" s="79" t="s">
        <v>28</v>
      </c>
      <c r="P17" s="79">
        <v>1</v>
      </c>
      <c r="Q17" s="79">
        <f>SUM(N17*P17)</f>
        <v>4</v>
      </c>
      <c r="R17" s="79" t="s">
        <v>28</v>
      </c>
      <c r="S17" s="87">
        <f>Q22</f>
        <v>38.692307692307693</v>
      </c>
      <c r="T17" s="91">
        <f>SUM(Q17*S17)</f>
        <v>154.76923076923077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126</v>
      </c>
      <c r="G18" s="22"/>
      <c r="H18" s="22"/>
      <c r="I18" s="18"/>
      <c r="J18" s="18"/>
      <c r="K18" s="18"/>
      <c r="L18" s="2"/>
      <c r="M18" s="81" t="s">
        <v>38</v>
      </c>
      <c r="N18" s="82">
        <v>2</v>
      </c>
      <c r="O18" s="82" t="s">
        <v>28</v>
      </c>
      <c r="P18" s="82">
        <v>1</v>
      </c>
      <c r="Q18" s="82">
        <f>SUM(N18*P18)</f>
        <v>2</v>
      </c>
      <c r="R18" s="82" t="s">
        <v>28</v>
      </c>
      <c r="S18" s="83">
        <f>Q22</f>
        <v>38.692307692307693</v>
      </c>
      <c r="T18" s="84">
        <f>SUM(Q18*S18)</f>
        <v>77.384615384615387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503</v>
      </c>
      <c r="H19" s="22"/>
      <c r="I19" s="18"/>
      <c r="J19" s="18"/>
      <c r="K19" s="18"/>
      <c r="L19" s="2"/>
      <c r="M19" s="81" t="s">
        <v>39</v>
      </c>
      <c r="N19" s="82">
        <v>3</v>
      </c>
      <c r="O19" s="82" t="s">
        <v>28</v>
      </c>
      <c r="P19" s="82">
        <v>1</v>
      </c>
      <c r="Q19" s="82">
        <f>SUM(N19*P19)</f>
        <v>3</v>
      </c>
      <c r="R19" s="82" t="s">
        <v>28</v>
      </c>
      <c r="S19" s="83">
        <f>Q22</f>
        <v>38.692307692307693</v>
      </c>
      <c r="T19" s="84">
        <f>SUM(Q19*S19)</f>
        <v>116.07692307692308</v>
      </c>
      <c r="V19">
        <f>SUM(V17:V18)</f>
        <v>785.13</v>
      </c>
    </row>
    <row r="20" spans="2:22" ht="18.75" x14ac:dyDescent="0.3">
      <c r="B20" s="1"/>
      <c r="C20" s="100" t="s">
        <v>11</v>
      </c>
      <c r="D20" s="100"/>
      <c r="E20" s="23" t="s">
        <v>1</v>
      </c>
      <c r="F20" s="22"/>
      <c r="G20" s="64" t="s">
        <v>25</v>
      </c>
      <c r="H20" s="70">
        <f>Q23</f>
        <v>77.384615384615387</v>
      </c>
      <c r="I20" s="18"/>
      <c r="J20" s="18"/>
      <c r="K20" s="71">
        <f>H20</f>
        <v>77.384615384615387</v>
      </c>
      <c r="L20" s="2"/>
      <c r="M20" s="81" t="s">
        <v>40</v>
      </c>
      <c r="N20" s="82">
        <v>3</v>
      </c>
      <c r="O20" s="82" t="s">
        <v>28</v>
      </c>
      <c r="P20" s="82">
        <v>1</v>
      </c>
      <c r="Q20" s="82">
        <f>SUM(N20*P20)</f>
        <v>3</v>
      </c>
      <c r="R20" s="82" t="s">
        <v>28</v>
      </c>
      <c r="S20" s="83">
        <f>Q22</f>
        <v>38.692307692307693</v>
      </c>
      <c r="T20" s="84">
        <f>SUM(Q20*S20)</f>
        <v>116.07692307692308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86</v>
      </c>
      <c r="N21" s="82">
        <v>1</v>
      </c>
      <c r="O21" s="82" t="s">
        <v>28</v>
      </c>
      <c r="P21" s="82">
        <v>1</v>
      </c>
      <c r="Q21" s="82">
        <f>SUM(N21*P21)</f>
        <v>1</v>
      </c>
      <c r="R21" s="82" t="s">
        <v>28</v>
      </c>
      <c r="S21" s="83">
        <f>Q22</f>
        <v>38.692307692307693</v>
      </c>
      <c r="T21" s="84">
        <f>SUM(Q21*S21)</f>
        <v>38.692307692307693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263.23076923076923</v>
      </c>
      <c r="L22" s="2"/>
      <c r="M22" s="1"/>
      <c r="N22" s="85">
        <f>G19</f>
        <v>503</v>
      </c>
      <c r="O22" s="82" t="s">
        <v>29</v>
      </c>
      <c r="P22" s="82">
        <v>13</v>
      </c>
      <c r="Q22" s="83">
        <f>SUM(N22/P22)</f>
        <v>38.692307692307693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94">
        <f>Q22</f>
        <v>38.692307692307693</v>
      </c>
      <c r="O23" s="94" t="s">
        <v>28</v>
      </c>
      <c r="P23" s="94">
        <f>I13</f>
        <v>2</v>
      </c>
      <c r="Q23" s="95">
        <f>SUM(N23*P23)</f>
        <v>77.384615384615387</v>
      </c>
      <c r="R23" s="12"/>
      <c r="S23" s="12"/>
      <c r="T23" s="9"/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topLeftCell="A13" workbookViewId="0">
      <selection activeCell="G20" sqref="G20"/>
    </sheetView>
  </sheetViews>
  <sheetFormatPr defaultRowHeight="15" x14ac:dyDescent="0.25"/>
  <cols>
    <col min="1" max="1" width="3" customWidth="1"/>
    <col min="2" max="2" width="2.75" customWidth="1"/>
    <col min="4" max="4" width="19.75" customWidth="1"/>
    <col min="5" max="5" width="2.75" customWidth="1"/>
    <col min="6" max="6" width="10.875" customWidth="1"/>
    <col min="7" max="8" width="11" customWidth="1"/>
    <col min="9" max="9" width="7.125" customWidth="1"/>
    <col min="10" max="10" width="7.75" customWidth="1"/>
    <col min="11" max="11" width="10.75" customWidth="1"/>
    <col min="12" max="13" width="7.125" customWidth="1"/>
    <col min="14" max="14" width="6" customWidth="1"/>
    <col min="15" max="15" width="2.375" customWidth="1"/>
    <col min="16" max="16" width="4.75" customWidth="1"/>
    <col min="17" max="17" width="5.75" customWidth="1"/>
    <col min="18" max="18" width="1.875" customWidth="1"/>
    <col min="19" max="19" width="6.125" customWidth="1"/>
    <col min="20" max="20" width="6.75" customWidth="1"/>
  </cols>
  <sheetData>
    <row r="1" spans="2:22" ht="28.5" x14ac:dyDescent="0.45">
      <c r="B1" s="6"/>
      <c r="C1" s="15" t="s">
        <v>47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42.92307692307692</v>
      </c>
      <c r="T3" s="80">
        <f>SUM(Q3*S3)</f>
        <v>171.69230769230768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124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42.92307692307692</v>
      </c>
      <c r="T4" s="84">
        <f>SUM(Q4*S4)</f>
        <v>85.84615384615384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121</v>
      </c>
      <c r="G5" s="24" t="s">
        <v>3</v>
      </c>
      <c r="H5" s="22" t="s">
        <v>124</v>
      </c>
      <c r="I5" s="22"/>
      <c r="J5" s="1" t="s">
        <v>32</v>
      </c>
      <c r="K5" s="18"/>
      <c r="L5" s="10">
        <v>2</v>
      </c>
      <c r="M5" s="81" t="s">
        <v>39</v>
      </c>
      <c r="N5" s="82">
        <v>3</v>
      </c>
      <c r="O5" s="82" t="s">
        <v>28</v>
      </c>
      <c r="P5" s="82">
        <v>1</v>
      </c>
      <c r="Q5" s="82">
        <f>SUM(N5*P5)</f>
        <v>3</v>
      </c>
      <c r="R5" s="82" t="s">
        <v>28</v>
      </c>
      <c r="S5" s="83">
        <f>Q9</f>
        <v>42.92307692307692</v>
      </c>
      <c r="T5" s="84">
        <f>SUM(Q5*S5)</f>
        <v>128.76923076923077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96">
        <v>558</v>
      </c>
      <c r="H6" s="22"/>
      <c r="I6" s="22"/>
      <c r="J6" s="1" t="s">
        <v>33</v>
      </c>
      <c r="K6" s="18"/>
      <c r="L6" s="10">
        <v>3</v>
      </c>
      <c r="M6" s="81" t="s">
        <v>40</v>
      </c>
      <c r="N6" s="82">
        <v>3</v>
      </c>
      <c r="O6" s="82" t="s">
        <v>28</v>
      </c>
      <c r="P6" s="82">
        <v>1</v>
      </c>
      <c r="Q6" s="82">
        <f>SUM(N6*P6)</f>
        <v>3</v>
      </c>
      <c r="R6" s="82" t="s">
        <v>28</v>
      </c>
      <c r="S6" s="83">
        <f>Q9</f>
        <v>42.92307692307692</v>
      </c>
      <c r="T6" s="84">
        <f>SUM(Q6*S6)</f>
        <v>128.76923076923077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v>2</v>
      </c>
      <c r="H7" s="22" t="s">
        <v>14</v>
      </c>
      <c r="I7" s="22"/>
      <c r="J7" s="1" t="s">
        <v>34</v>
      </c>
      <c r="K7" s="18"/>
      <c r="L7" s="10">
        <v>3</v>
      </c>
      <c r="M7" s="81" t="s">
        <v>86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42.92307692307692</v>
      </c>
      <c r="T7" s="84">
        <f>SUM(Q7*S7)</f>
        <v>42.92307692307692</v>
      </c>
      <c r="V7">
        <f>SUM(V5:V6)</f>
        <v>691</v>
      </c>
    </row>
    <row r="8" spans="2:22" ht="18.75" x14ac:dyDescent="0.3">
      <c r="B8" s="1"/>
      <c r="C8" s="22" t="s">
        <v>70</v>
      </c>
      <c r="D8" s="22"/>
      <c r="E8" s="23" t="s">
        <v>1</v>
      </c>
      <c r="F8" s="26">
        <v>1</v>
      </c>
      <c r="G8" s="22">
        <v>1</v>
      </c>
      <c r="H8" s="22" t="s">
        <v>72</v>
      </c>
      <c r="I8" s="22"/>
      <c r="J8" s="1" t="s">
        <v>90</v>
      </c>
      <c r="K8" s="18"/>
      <c r="L8" s="10">
        <v>1</v>
      </c>
      <c r="M8" s="1"/>
      <c r="N8" s="82"/>
      <c r="O8" s="82"/>
      <c r="P8" s="82"/>
      <c r="Q8" s="82">
        <f>SUM(Q3:Q7)</f>
        <v>13</v>
      </c>
      <c r="R8" s="82"/>
      <c r="S8" s="83"/>
      <c r="T8" s="97">
        <f>SUM(T3:T7)</f>
        <v>558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3">
        <f>SUM(L4:L8)</f>
        <v>13</v>
      </c>
      <c r="M9" s="1"/>
      <c r="N9" s="85">
        <f>G6</f>
        <v>558</v>
      </c>
      <c r="O9" s="82" t="s">
        <v>29</v>
      </c>
      <c r="P9" s="83">
        <f>Q8</f>
        <v>13</v>
      </c>
      <c r="Q9" s="83">
        <f>SUM(N9/P9)</f>
        <v>42.92307692307692</v>
      </c>
      <c r="R9" s="82"/>
      <c r="S9" s="83"/>
      <c r="T9" s="86"/>
    </row>
    <row r="10" spans="2:22" ht="18.75" x14ac:dyDescent="0.3">
      <c r="B10" s="1"/>
      <c r="C10" s="22" t="s">
        <v>71</v>
      </c>
      <c r="D10" s="22"/>
      <c r="E10" s="23" t="s">
        <v>1</v>
      </c>
      <c r="F10" s="22"/>
      <c r="G10" s="25">
        <f>SUM(K15)</f>
        <v>185.84615384615384</v>
      </c>
      <c r="H10" s="22"/>
      <c r="I10" s="22"/>
      <c r="J10" s="22"/>
      <c r="K10" s="22"/>
      <c r="L10" s="11"/>
      <c r="M10" s="1"/>
      <c r="N10" s="82">
        <f>Q9</f>
        <v>42.92307692307692</v>
      </c>
      <c r="O10" s="82" t="s">
        <v>28</v>
      </c>
      <c r="P10" s="82">
        <f>G8</f>
        <v>1</v>
      </c>
      <c r="Q10" s="83">
        <f>SUM(N10*P10)</f>
        <v>42.92307692307692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62</v>
      </c>
      <c r="I12" s="32" t="s">
        <v>19</v>
      </c>
      <c r="J12" s="89" t="s">
        <v>63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f>G7</f>
        <v>2</v>
      </c>
      <c r="J13" s="66">
        <f>Q9</f>
        <v>42.92307692307692</v>
      </c>
      <c r="K13" s="14">
        <f>SUM(H13*I13*J13)</f>
        <v>85.84615384615384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185.84615384615384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125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79">
        <v>4</v>
      </c>
      <c r="O17" s="79" t="s">
        <v>28</v>
      </c>
      <c r="P17" s="79">
        <v>1</v>
      </c>
      <c r="Q17" s="79">
        <f>SUM(N17*P17)</f>
        <v>4</v>
      </c>
      <c r="R17" s="79" t="s">
        <v>28</v>
      </c>
      <c r="S17" s="87">
        <f>Q22</f>
        <v>38.692307692307693</v>
      </c>
      <c r="T17" s="91">
        <f>SUM(Q17*S17)</f>
        <v>154.76923076923077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126</v>
      </c>
      <c r="G18" s="22"/>
      <c r="H18" s="22"/>
      <c r="I18" s="18"/>
      <c r="J18" s="18"/>
      <c r="K18" s="18"/>
      <c r="L18" s="2"/>
      <c r="M18" s="81" t="s">
        <v>38</v>
      </c>
      <c r="N18" s="82">
        <v>2</v>
      </c>
      <c r="O18" s="82" t="s">
        <v>28</v>
      </c>
      <c r="P18" s="82">
        <v>1</v>
      </c>
      <c r="Q18" s="82">
        <f>SUM(N18*P18)</f>
        <v>2</v>
      </c>
      <c r="R18" s="82" t="s">
        <v>28</v>
      </c>
      <c r="S18" s="83">
        <f>Q22</f>
        <v>38.692307692307693</v>
      </c>
      <c r="T18" s="84">
        <f>SUM(Q18*S18)</f>
        <v>77.384615384615387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503</v>
      </c>
      <c r="H19" s="22"/>
      <c r="I19" s="18"/>
      <c r="J19" s="18"/>
      <c r="K19" s="18"/>
      <c r="L19" s="2"/>
      <c r="M19" s="81" t="s">
        <v>39</v>
      </c>
      <c r="N19" s="82">
        <v>3</v>
      </c>
      <c r="O19" s="82" t="s">
        <v>28</v>
      </c>
      <c r="P19" s="82">
        <v>1</v>
      </c>
      <c r="Q19" s="82">
        <f>SUM(N19*P19)</f>
        <v>3</v>
      </c>
      <c r="R19" s="82" t="s">
        <v>28</v>
      </c>
      <c r="S19" s="83">
        <f>Q22</f>
        <v>38.692307692307693</v>
      </c>
      <c r="T19" s="84">
        <f>SUM(Q19*S19)</f>
        <v>116.07692307692308</v>
      </c>
      <c r="V19">
        <f>SUM(V17:V18)</f>
        <v>785.13</v>
      </c>
    </row>
    <row r="20" spans="2:22" ht="18.75" x14ac:dyDescent="0.3">
      <c r="B20" s="1"/>
      <c r="C20" s="100" t="s">
        <v>11</v>
      </c>
      <c r="D20" s="100"/>
      <c r="E20" s="23" t="s">
        <v>1</v>
      </c>
      <c r="F20" s="22"/>
      <c r="G20" s="64" t="s">
        <v>25</v>
      </c>
      <c r="H20" s="70">
        <f>Q23</f>
        <v>77.384615384615387</v>
      </c>
      <c r="I20" s="18"/>
      <c r="J20" s="18"/>
      <c r="K20" s="71">
        <f>H20</f>
        <v>77.384615384615387</v>
      </c>
      <c r="L20" s="2"/>
      <c r="M20" s="81" t="s">
        <v>40</v>
      </c>
      <c r="N20" s="82">
        <v>3</v>
      </c>
      <c r="O20" s="82" t="s">
        <v>28</v>
      </c>
      <c r="P20" s="82">
        <v>1</v>
      </c>
      <c r="Q20" s="82">
        <f>SUM(N20*P20)</f>
        <v>3</v>
      </c>
      <c r="R20" s="82" t="s">
        <v>28</v>
      </c>
      <c r="S20" s="83">
        <f>Q22</f>
        <v>38.692307692307693</v>
      </c>
      <c r="T20" s="84">
        <f>SUM(Q20*S20)</f>
        <v>116.07692307692308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86</v>
      </c>
      <c r="N21" s="82">
        <v>1</v>
      </c>
      <c r="O21" s="82" t="s">
        <v>28</v>
      </c>
      <c r="P21" s="82">
        <v>1</v>
      </c>
      <c r="Q21" s="82">
        <f>SUM(N21*P21)</f>
        <v>1</v>
      </c>
      <c r="R21" s="82" t="s">
        <v>28</v>
      </c>
      <c r="S21" s="83">
        <f>Q22</f>
        <v>38.692307692307693</v>
      </c>
      <c r="T21" s="84">
        <f>SUM(Q21*S21)</f>
        <v>38.692307692307693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263.23076923076923</v>
      </c>
      <c r="L22" s="2"/>
      <c r="M22" s="1"/>
      <c r="N22" s="85">
        <f>G19</f>
        <v>503</v>
      </c>
      <c r="O22" s="82" t="s">
        <v>29</v>
      </c>
      <c r="P22" s="82">
        <v>13</v>
      </c>
      <c r="Q22" s="83">
        <f>SUM(N22/P22)</f>
        <v>38.692307692307693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94">
        <f>Q22</f>
        <v>38.692307692307693</v>
      </c>
      <c r="O23" s="94" t="s">
        <v>28</v>
      </c>
      <c r="P23" s="94">
        <f>I13</f>
        <v>2</v>
      </c>
      <c r="Q23" s="95">
        <f>SUM(N23*P23)</f>
        <v>77.384615384615387</v>
      </c>
      <c r="R23" s="12"/>
      <c r="S23" s="12"/>
      <c r="T23" s="9"/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4"/>
  <sheetViews>
    <sheetView workbookViewId="0">
      <selection activeCell="P27" sqref="P27"/>
    </sheetView>
  </sheetViews>
  <sheetFormatPr defaultRowHeight="15" x14ac:dyDescent="0.25"/>
  <cols>
    <col min="1" max="1" width="3" customWidth="1"/>
    <col min="2" max="2" width="2.75" customWidth="1"/>
    <col min="4" max="4" width="21.75" customWidth="1"/>
    <col min="5" max="5" width="2.75" customWidth="1"/>
    <col min="6" max="6" width="14" customWidth="1"/>
    <col min="7" max="7" width="11" customWidth="1"/>
    <col min="8" max="8" width="12" customWidth="1"/>
    <col min="9" max="9" width="7.125" customWidth="1"/>
    <col min="10" max="10" width="12" customWidth="1"/>
    <col min="11" max="11" width="10.75" customWidth="1"/>
    <col min="12" max="12" width="8.75" customWidth="1"/>
    <col min="14" max="14" width="6.25" customWidth="1"/>
    <col min="15" max="15" width="3.625" customWidth="1"/>
    <col min="16" max="16" width="5.25" customWidth="1"/>
    <col min="18" max="18" width="3" customWidth="1"/>
    <col min="20" max="20" width="10.625" customWidth="1"/>
  </cols>
  <sheetData>
    <row r="1" spans="2:22" ht="28.5" x14ac:dyDescent="0.45">
      <c r="B1" s="6"/>
      <c r="C1" s="15" t="s">
        <v>47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34" t="s">
        <v>45</v>
      </c>
      <c r="N2" s="35"/>
      <c r="O2" s="35"/>
    </row>
    <row r="3" spans="2:22" ht="30.75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13" t="s">
        <v>9</v>
      </c>
      <c r="M3" t="s">
        <v>37</v>
      </c>
      <c r="N3">
        <v>4</v>
      </c>
      <c r="O3" t="s">
        <v>28</v>
      </c>
      <c r="P3">
        <v>2</v>
      </c>
      <c r="Q3">
        <f>SUM(N3*P3)</f>
        <v>8</v>
      </c>
      <c r="R3" t="s">
        <v>28</v>
      </c>
      <c r="S3">
        <f>Q9</f>
        <v>22.35</v>
      </c>
      <c r="T3">
        <f>SUM(Q3*S3)</f>
        <v>178.8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55</v>
      </c>
      <c r="G4" s="22"/>
      <c r="H4" s="22"/>
      <c r="I4" s="22"/>
      <c r="J4" s="1" t="s">
        <v>31</v>
      </c>
      <c r="K4" s="18"/>
      <c r="L4" s="10">
        <v>4</v>
      </c>
      <c r="M4" t="s">
        <v>38</v>
      </c>
      <c r="N4">
        <v>2</v>
      </c>
      <c r="O4" t="s">
        <v>28</v>
      </c>
      <c r="P4">
        <v>2</v>
      </c>
      <c r="Q4">
        <f>SUM(N4*P4)</f>
        <v>4</v>
      </c>
      <c r="R4" t="s">
        <v>28</v>
      </c>
      <c r="S4">
        <f>Q9</f>
        <v>22.35</v>
      </c>
      <c r="T4">
        <f>SUM(Q4*S4)</f>
        <v>89.4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56</v>
      </c>
      <c r="G5" s="24" t="s">
        <v>3</v>
      </c>
      <c r="H5" s="22" t="s">
        <v>57</v>
      </c>
      <c r="I5" s="22"/>
      <c r="J5" s="1" t="s">
        <v>32</v>
      </c>
      <c r="K5" s="18"/>
      <c r="L5" s="10">
        <v>2</v>
      </c>
      <c r="M5" t="s">
        <v>39</v>
      </c>
      <c r="N5">
        <v>2</v>
      </c>
      <c r="O5" t="s">
        <v>28</v>
      </c>
      <c r="P5">
        <v>2</v>
      </c>
      <c r="Q5">
        <f>SUM(N5*P5)</f>
        <v>4</v>
      </c>
      <c r="R5" t="s">
        <v>28</v>
      </c>
      <c r="S5">
        <f>Q9</f>
        <v>22.35</v>
      </c>
      <c r="T5">
        <f>SUM(Q5*S5)</f>
        <v>89.4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447</v>
      </c>
      <c r="H6" s="22" t="s">
        <v>58</v>
      </c>
      <c r="I6" s="22"/>
      <c r="J6" s="1" t="s">
        <v>33</v>
      </c>
      <c r="K6" s="18"/>
      <c r="L6" s="10">
        <v>2</v>
      </c>
      <c r="M6" t="s">
        <v>40</v>
      </c>
      <c r="N6">
        <v>2</v>
      </c>
      <c r="O6" t="s">
        <v>28</v>
      </c>
      <c r="P6">
        <v>2</v>
      </c>
      <c r="Q6">
        <f>SUM(N6*P6)</f>
        <v>4</v>
      </c>
      <c r="R6" t="s">
        <v>28</v>
      </c>
      <c r="S6">
        <f>Q9</f>
        <v>22.35</v>
      </c>
      <c r="T6">
        <f>SUM(Q6*S6)</f>
        <v>89.4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f>L8</f>
        <v>10</v>
      </c>
      <c r="H7" s="22" t="s">
        <v>14</v>
      </c>
      <c r="I7" s="22"/>
      <c r="J7" s="1" t="s">
        <v>34</v>
      </c>
      <c r="K7" s="18"/>
      <c r="L7" s="10">
        <v>2</v>
      </c>
    </row>
    <row r="8" spans="2:22" ht="18.75" x14ac:dyDescent="0.3">
      <c r="B8" s="1"/>
      <c r="C8" s="22" t="s">
        <v>59</v>
      </c>
      <c r="D8" s="22"/>
      <c r="E8" s="23" t="s">
        <v>1</v>
      </c>
      <c r="F8" s="26">
        <v>2</v>
      </c>
      <c r="G8" s="22">
        <v>2</v>
      </c>
      <c r="H8" s="22" t="s">
        <v>60</v>
      </c>
      <c r="I8" s="22"/>
      <c r="J8" s="8"/>
      <c r="K8" s="9"/>
      <c r="L8" s="3">
        <f>SUM(L4:L7)</f>
        <v>10</v>
      </c>
      <c r="Q8">
        <f>SUM(Q3:Q7)</f>
        <v>20</v>
      </c>
      <c r="T8" s="31">
        <f>SUM(T3:T7)</f>
        <v>447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22"/>
      <c r="K9" s="22"/>
      <c r="L9" s="2"/>
      <c r="N9" s="62">
        <f>G6</f>
        <v>447</v>
      </c>
      <c r="O9" t="s">
        <v>29</v>
      </c>
      <c r="P9">
        <f>Q8</f>
        <v>20</v>
      </c>
      <c r="Q9">
        <f>SUM(N9/P9)</f>
        <v>22.35</v>
      </c>
    </row>
    <row r="10" spans="2:22" ht="18.75" x14ac:dyDescent="0.3">
      <c r="B10" s="1"/>
      <c r="C10" s="22" t="s">
        <v>10</v>
      </c>
      <c r="D10" s="22"/>
      <c r="E10" s="23" t="s">
        <v>1</v>
      </c>
      <c r="F10" s="22"/>
      <c r="G10" s="25">
        <v>68.77</v>
      </c>
      <c r="H10" s="22" t="s">
        <v>61</v>
      </c>
      <c r="I10" s="22"/>
      <c r="J10" s="22"/>
      <c r="K10" s="22"/>
      <c r="L10" s="11"/>
      <c r="N10">
        <f>Q9</f>
        <v>22.35</v>
      </c>
      <c r="O10" t="s">
        <v>28</v>
      </c>
      <c r="P10">
        <f>G8</f>
        <v>2</v>
      </c>
      <c r="Q10">
        <f>SUM(N10*P10)</f>
        <v>44.7</v>
      </c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4" t="s">
        <v>62</v>
      </c>
      <c r="I12" s="32" t="s">
        <v>19</v>
      </c>
      <c r="J12" s="5" t="s">
        <v>63</v>
      </c>
      <c r="K12" s="5" t="s">
        <v>20</v>
      </c>
      <c r="L12" s="2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f>F8</f>
        <v>2</v>
      </c>
      <c r="I13" s="65">
        <v>2</v>
      </c>
      <c r="J13" s="66">
        <f>Q9</f>
        <v>22.35</v>
      </c>
      <c r="K13" s="14">
        <f>SUM(H13*I13*J13)</f>
        <v>89.4</v>
      </c>
      <c r="L13" s="2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200</v>
      </c>
      <c r="L14" s="2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289.39999999999998</v>
      </c>
      <c r="L15" s="2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35"/>
      <c r="O16" s="35"/>
    </row>
    <row r="17" spans="2:22" ht="18.75" x14ac:dyDescent="0.3">
      <c r="B17" s="1"/>
      <c r="C17" s="69" t="s">
        <v>64</v>
      </c>
      <c r="D17" s="69"/>
      <c r="E17" s="69"/>
      <c r="F17" s="69"/>
      <c r="G17" s="69"/>
      <c r="H17" s="22"/>
      <c r="I17" s="18"/>
      <c r="J17" s="18"/>
      <c r="K17" s="18"/>
      <c r="L17" s="2"/>
      <c r="M17" t="s">
        <v>37</v>
      </c>
      <c r="N17">
        <v>1</v>
      </c>
      <c r="P17">
        <v>2</v>
      </c>
      <c r="Q17">
        <f>SUM(N17*P17)</f>
        <v>2</v>
      </c>
      <c r="R17" t="s">
        <v>28</v>
      </c>
      <c r="S17">
        <f>Q22</f>
        <v>98.141249999999999</v>
      </c>
      <c r="T17">
        <f>SUM(Q17*S17)</f>
        <v>196.2825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65</v>
      </c>
      <c r="G18" s="22"/>
      <c r="H18" s="22"/>
      <c r="I18" s="18"/>
      <c r="J18" s="18"/>
      <c r="K18" s="18"/>
      <c r="L18" s="2"/>
      <c r="M18" t="s">
        <v>38</v>
      </c>
      <c r="N18">
        <v>1</v>
      </c>
      <c r="P18">
        <v>2</v>
      </c>
      <c r="Q18">
        <f>SUM(N18*P18)</f>
        <v>2</v>
      </c>
      <c r="R18" t="s">
        <v>28</v>
      </c>
      <c r="S18">
        <f>Q22</f>
        <v>98.141249999999999</v>
      </c>
      <c r="T18">
        <f>SUM(Q18*S18)</f>
        <v>196.2825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785.13</v>
      </c>
      <c r="H19" s="22" t="s">
        <v>66</v>
      </c>
      <c r="I19" s="18"/>
      <c r="J19" s="18"/>
      <c r="K19" s="18"/>
      <c r="L19" s="2"/>
      <c r="M19" t="s">
        <v>39</v>
      </c>
      <c r="N19">
        <v>1</v>
      </c>
      <c r="P19">
        <v>2</v>
      </c>
      <c r="Q19">
        <f>SUM(N19*P19)</f>
        <v>2</v>
      </c>
      <c r="R19" t="s">
        <v>28</v>
      </c>
      <c r="S19">
        <f>Q22</f>
        <v>98.141249999999999</v>
      </c>
      <c r="T19">
        <f>SUM(Q19*S19)</f>
        <v>196.2825</v>
      </c>
      <c r="V19">
        <f>SUM(V17:V18)</f>
        <v>785.13</v>
      </c>
    </row>
    <row r="20" spans="2:22" ht="18.75" x14ac:dyDescent="0.3">
      <c r="B20" s="1"/>
      <c r="C20" s="22" t="s">
        <v>30</v>
      </c>
      <c r="D20" s="22"/>
      <c r="E20" s="23"/>
      <c r="F20" s="28">
        <v>4.2372685185185187E-2</v>
      </c>
      <c r="G20" s="18"/>
      <c r="H20" s="22"/>
      <c r="I20" s="18"/>
      <c r="J20" s="18"/>
      <c r="K20" s="18"/>
      <c r="L20" s="2"/>
    </row>
    <row r="21" spans="2:22" ht="18.75" x14ac:dyDescent="0.3">
      <c r="B21" s="1"/>
      <c r="C21" s="99" t="s">
        <v>67</v>
      </c>
      <c r="D21" s="99"/>
      <c r="E21" s="23" t="s">
        <v>1</v>
      </c>
      <c r="F21" s="22"/>
      <c r="G21" s="64" t="s">
        <v>25</v>
      </c>
      <c r="H21" s="70">
        <f>T19</f>
        <v>196.2825</v>
      </c>
      <c r="I21" s="18"/>
      <c r="J21" s="18"/>
      <c r="K21" s="71">
        <f>H21</f>
        <v>196.2825</v>
      </c>
      <c r="L21" s="2"/>
      <c r="M21" t="s">
        <v>40</v>
      </c>
      <c r="N21">
        <v>1</v>
      </c>
      <c r="P21">
        <v>2</v>
      </c>
      <c r="Q21">
        <f>SUM(N21*P21)</f>
        <v>2</v>
      </c>
      <c r="R21" t="s">
        <v>28</v>
      </c>
      <c r="S21">
        <f>Q22</f>
        <v>98.141249999999999</v>
      </c>
      <c r="T21">
        <f>SUM(Q21*S21)</f>
        <v>196.2825</v>
      </c>
    </row>
    <row r="22" spans="2:22" ht="19.5" thickBot="1" x14ac:dyDescent="0.35">
      <c r="B22" s="1"/>
      <c r="C22" s="18"/>
      <c r="D22" s="18"/>
      <c r="E22" s="18"/>
      <c r="F22" s="18"/>
      <c r="G22" s="55" t="s">
        <v>26</v>
      </c>
      <c r="H22" s="29">
        <f>A29</f>
        <v>0</v>
      </c>
      <c r="I22" s="18"/>
      <c r="J22" s="18"/>
      <c r="K22" s="18"/>
      <c r="L22" s="2"/>
      <c r="N22" s="62">
        <f>G19</f>
        <v>785.13</v>
      </c>
      <c r="O22" t="s">
        <v>29</v>
      </c>
      <c r="P22">
        <f>SUM(P17:P21)</f>
        <v>8</v>
      </c>
      <c r="Q22">
        <f>SUM(N22/P22)</f>
        <v>98.141249999999999</v>
      </c>
    </row>
    <row r="23" spans="2:22" ht="19.5" thickBot="1" x14ac:dyDescent="0.35">
      <c r="B23" s="1"/>
      <c r="C23" s="18"/>
      <c r="D23" s="18"/>
      <c r="E23" s="18"/>
      <c r="F23" s="18"/>
      <c r="G23" s="55"/>
      <c r="H23" s="72"/>
      <c r="I23" s="18"/>
      <c r="J23" s="55" t="s">
        <v>27</v>
      </c>
      <c r="K23" s="73">
        <f>SUM(K15+K21)</f>
        <v>485.6825</v>
      </c>
      <c r="L23" s="2"/>
    </row>
    <row r="24" spans="2:22" x14ac:dyDescent="0.25">
      <c r="B24" s="8"/>
      <c r="C24" s="12"/>
      <c r="D24" s="12"/>
      <c r="E24" s="12"/>
      <c r="F24" s="12"/>
      <c r="G24" s="12"/>
      <c r="H24" s="74"/>
      <c r="I24" s="12"/>
      <c r="J24" s="12"/>
      <c r="K24" s="12"/>
      <c r="L24" s="9"/>
    </row>
  </sheetData>
  <mergeCells count="1">
    <mergeCell ref="C21:D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workbookViewId="0">
      <selection activeCell="O25" sqref="O25"/>
    </sheetView>
  </sheetViews>
  <sheetFormatPr defaultRowHeight="15" x14ac:dyDescent="0.25"/>
  <cols>
    <col min="1" max="1" width="3" customWidth="1"/>
    <col min="2" max="2" width="2.75" customWidth="1"/>
    <col min="4" max="4" width="21.75" customWidth="1"/>
    <col min="5" max="5" width="2.75" customWidth="1"/>
    <col min="6" max="6" width="14" customWidth="1"/>
    <col min="7" max="7" width="11" customWidth="1"/>
    <col min="8" max="8" width="12" customWidth="1"/>
    <col min="9" max="9" width="7.125" customWidth="1"/>
    <col min="10" max="10" width="12" customWidth="1"/>
    <col min="11" max="11" width="10.75" customWidth="1"/>
    <col min="12" max="12" width="8.75" customWidth="1"/>
    <col min="14" max="14" width="6.25" customWidth="1"/>
    <col min="15" max="15" width="3.625" customWidth="1"/>
    <col min="16" max="16" width="5.25" customWidth="1"/>
    <col min="18" max="18" width="3" customWidth="1"/>
    <col min="20" max="20" width="10.625" customWidth="1"/>
  </cols>
  <sheetData>
    <row r="1" spans="2:22" ht="28.5" x14ac:dyDescent="0.45">
      <c r="B1" s="6"/>
      <c r="C1" s="15" t="s">
        <v>47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34" t="s">
        <v>45</v>
      </c>
      <c r="N2" s="35"/>
      <c r="O2" s="35"/>
    </row>
    <row r="3" spans="2:22" ht="30.75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13" t="s">
        <v>9</v>
      </c>
      <c r="M3" t="s">
        <v>37</v>
      </c>
      <c r="N3">
        <v>4</v>
      </c>
      <c r="O3" t="s">
        <v>28</v>
      </c>
      <c r="P3">
        <v>1</v>
      </c>
      <c r="Q3">
        <f>SUM(N3*P3)</f>
        <v>4</v>
      </c>
      <c r="R3" t="s">
        <v>28</v>
      </c>
      <c r="S3">
        <f>Q9</f>
        <v>17.5</v>
      </c>
      <c r="T3">
        <f>SUM(Q3*S3)</f>
        <v>70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68</v>
      </c>
      <c r="G4" s="22"/>
      <c r="H4" s="22"/>
      <c r="I4" s="22"/>
      <c r="J4" s="1" t="s">
        <v>31</v>
      </c>
      <c r="K4" s="18"/>
      <c r="L4" s="10">
        <v>4</v>
      </c>
      <c r="M4" t="s">
        <v>38</v>
      </c>
      <c r="N4">
        <v>2</v>
      </c>
      <c r="O4" t="s">
        <v>28</v>
      </c>
      <c r="P4">
        <v>1</v>
      </c>
      <c r="Q4">
        <f>SUM(N4*P4)</f>
        <v>2</v>
      </c>
      <c r="R4" t="s">
        <v>28</v>
      </c>
      <c r="S4">
        <f>Q9</f>
        <v>17.5</v>
      </c>
      <c r="T4">
        <f>SUM(Q4*S4)</f>
        <v>35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69</v>
      </c>
      <c r="G5" s="24" t="s">
        <v>3</v>
      </c>
      <c r="H5" s="22" t="s">
        <v>68</v>
      </c>
      <c r="I5" s="22"/>
      <c r="J5" s="1" t="s">
        <v>32</v>
      </c>
      <c r="K5" s="18"/>
      <c r="L5" s="10">
        <v>2</v>
      </c>
      <c r="M5" t="s">
        <v>39</v>
      </c>
      <c r="N5">
        <v>2</v>
      </c>
      <c r="O5" t="s">
        <v>28</v>
      </c>
      <c r="P5">
        <v>1</v>
      </c>
      <c r="Q5">
        <f>SUM(N5*P5)</f>
        <v>2</v>
      </c>
      <c r="R5" t="s">
        <v>28</v>
      </c>
      <c r="S5">
        <f>Q9</f>
        <v>17.5</v>
      </c>
      <c r="T5">
        <f>SUM(Q5*S5)</f>
        <v>35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175</v>
      </c>
      <c r="H6" s="22"/>
      <c r="I6" s="22"/>
      <c r="J6" s="1" t="s">
        <v>33</v>
      </c>
      <c r="K6" s="18"/>
      <c r="L6" s="10">
        <v>2</v>
      </c>
      <c r="M6" t="s">
        <v>40</v>
      </c>
      <c r="N6">
        <v>2</v>
      </c>
      <c r="O6" t="s">
        <v>28</v>
      </c>
      <c r="P6">
        <v>1</v>
      </c>
      <c r="Q6">
        <f>SUM(N6*P6)</f>
        <v>2</v>
      </c>
      <c r="R6" t="s">
        <v>28</v>
      </c>
      <c r="S6">
        <f>Q9</f>
        <v>17.5</v>
      </c>
      <c r="T6">
        <f>SUM(Q6*S6)</f>
        <v>35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f>L8</f>
        <v>10</v>
      </c>
      <c r="H7" s="22" t="s">
        <v>14</v>
      </c>
      <c r="I7" s="22"/>
      <c r="J7" s="1" t="s">
        <v>34</v>
      </c>
      <c r="K7" s="18"/>
      <c r="L7" s="10">
        <v>2</v>
      </c>
    </row>
    <row r="8" spans="2:22" ht="18.75" x14ac:dyDescent="0.3">
      <c r="B8" s="1"/>
      <c r="C8" s="22" t="s">
        <v>70</v>
      </c>
      <c r="D8" s="22"/>
      <c r="E8" s="23" t="s">
        <v>1</v>
      </c>
      <c r="F8" s="26">
        <v>1</v>
      </c>
      <c r="G8" s="22">
        <v>1</v>
      </c>
      <c r="H8" s="22" t="s">
        <v>72</v>
      </c>
      <c r="I8" s="22"/>
      <c r="J8" s="8"/>
      <c r="K8" s="9"/>
      <c r="L8" s="3">
        <f>SUM(L4:L7)</f>
        <v>10</v>
      </c>
      <c r="Q8">
        <f>SUM(Q3:Q7)</f>
        <v>10</v>
      </c>
      <c r="T8" s="31">
        <f>SUM(T3:T7)</f>
        <v>175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22"/>
      <c r="K9" s="22"/>
      <c r="L9" s="2"/>
      <c r="N9" s="62">
        <f>G6</f>
        <v>175</v>
      </c>
      <c r="O9" t="s">
        <v>29</v>
      </c>
      <c r="P9">
        <f>Q8</f>
        <v>10</v>
      </c>
      <c r="Q9">
        <f>SUM(N9/P9)</f>
        <v>17.5</v>
      </c>
    </row>
    <row r="10" spans="2:22" ht="18.75" x14ac:dyDescent="0.3">
      <c r="B10" s="1"/>
      <c r="C10" s="22" t="s">
        <v>71</v>
      </c>
      <c r="D10" s="22"/>
      <c r="E10" s="23" t="s">
        <v>1</v>
      </c>
      <c r="F10" s="22"/>
      <c r="G10" s="25">
        <v>68.77</v>
      </c>
      <c r="H10" s="22" t="s">
        <v>61</v>
      </c>
      <c r="I10" s="22"/>
      <c r="J10" s="22"/>
      <c r="K10" s="22"/>
      <c r="L10" s="11"/>
      <c r="N10">
        <f>Q9</f>
        <v>17.5</v>
      </c>
      <c r="O10" t="s">
        <v>28</v>
      </c>
      <c r="P10">
        <f>G8</f>
        <v>1</v>
      </c>
      <c r="Q10">
        <f>SUM(N10*P10)</f>
        <v>17.5</v>
      </c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4" t="s">
        <v>62</v>
      </c>
      <c r="I12" s="32" t="s">
        <v>19</v>
      </c>
      <c r="J12" s="5" t="s">
        <v>63</v>
      </c>
      <c r="K12" s="5" t="s">
        <v>20</v>
      </c>
      <c r="L12" s="2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f>F8</f>
        <v>1</v>
      </c>
      <c r="I13" s="65">
        <v>2</v>
      </c>
      <c r="J13" s="66">
        <f>Q9</f>
        <v>17.5</v>
      </c>
      <c r="K13" s="14">
        <f>SUM(H13*I13*J13)</f>
        <v>35</v>
      </c>
      <c r="L13" s="2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135</v>
      </c>
      <c r="L15" s="2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35"/>
      <c r="O16" s="35"/>
    </row>
    <row r="17" spans="2:22" ht="18.75" x14ac:dyDescent="0.3">
      <c r="B17" s="1"/>
      <c r="C17" s="69" t="s">
        <v>73</v>
      </c>
      <c r="D17" s="69"/>
      <c r="E17" s="69"/>
      <c r="F17" s="69"/>
      <c r="G17" s="69"/>
      <c r="H17" s="22"/>
      <c r="I17" s="18"/>
      <c r="J17" s="18"/>
      <c r="K17" s="18"/>
      <c r="L17" s="2"/>
      <c r="M17" t="s">
        <v>37</v>
      </c>
      <c r="N17">
        <v>1</v>
      </c>
      <c r="P17">
        <v>1</v>
      </c>
      <c r="Q17">
        <f>SUM(N17*P17)</f>
        <v>1</v>
      </c>
      <c r="R17" t="s">
        <v>28</v>
      </c>
      <c r="S17">
        <f>Q21</f>
        <v>109.1525</v>
      </c>
      <c r="T17">
        <f>SUM(Q17*S17)</f>
        <v>109.1525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74</v>
      </c>
      <c r="G18" s="22"/>
      <c r="H18" s="22"/>
      <c r="I18" s="18"/>
      <c r="J18" s="18"/>
      <c r="K18" s="18"/>
      <c r="L18" s="2"/>
      <c r="M18" t="s">
        <v>38</v>
      </c>
      <c r="N18">
        <v>1</v>
      </c>
      <c r="P18">
        <v>1</v>
      </c>
      <c r="Q18">
        <f>SUM(N18*P18)</f>
        <v>1</v>
      </c>
      <c r="R18" t="s">
        <v>28</v>
      </c>
      <c r="S18">
        <f>Q21</f>
        <v>109.1525</v>
      </c>
      <c r="T18">
        <f>SUM(Q18*S18)</f>
        <v>109.1525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436.61</v>
      </c>
      <c r="H19" s="22"/>
      <c r="I19" s="18"/>
      <c r="J19" s="18"/>
      <c r="K19" s="18"/>
      <c r="L19" s="2"/>
      <c r="M19" t="s">
        <v>39</v>
      </c>
      <c r="N19">
        <v>1</v>
      </c>
      <c r="P19">
        <v>1</v>
      </c>
      <c r="Q19">
        <f>SUM(N19*P19)</f>
        <v>1</v>
      </c>
      <c r="R19" t="s">
        <v>28</v>
      </c>
      <c r="S19">
        <f>Q21</f>
        <v>109.1525</v>
      </c>
      <c r="T19">
        <f>SUM(Q19*S19)</f>
        <v>109.1525</v>
      </c>
      <c r="V19">
        <f>SUM(V17:V18)</f>
        <v>785.13</v>
      </c>
    </row>
    <row r="20" spans="2:22" ht="18.75" x14ac:dyDescent="0.3">
      <c r="B20" s="1"/>
      <c r="C20" s="100" t="s">
        <v>75</v>
      </c>
      <c r="D20" s="100"/>
      <c r="E20" s="23" t="s">
        <v>1</v>
      </c>
      <c r="F20" s="22"/>
      <c r="G20" s="64" t="s">
        <v>25</v>
      </c>
      <c r="H20" s="70">
        <f>T19</f>
        <v>109.1525</v>
      </c>
      <c r="I20" s="18"/>
      <c r="J20" s="18"/>
      <c r="K20" s="71">
        <f>H20</f>
        <v>109.1525</v>
      </c>
      <c r="L20" s="2"/>
      <c r="M20" t="s">
        <v>40</v>
      </c>
      <c r="N20">
        <v>1</v>
      </c>
      <c r="P20">
        <v>1</v>
      </c>
      <c r="Q20">
        <f>SUM(N20*P20)</f>
        <v>1</v>
      </c>
      <c r="R20" t="s">
        <v>28</v>
      </c>
      <c r="S20">
        <f>Q21</f>
        <v>109.1525</v>
      </c>
      <c r="T20">
        <f>SUM(Q20*S20)</f>
        <v>109.1525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N21" s="62">
        <f>G19</f>
        <v>436.61</v>
      </c>
      <c r="O21" t="s">
        <v>29</v>
      </c>
      <c r="P21">
        <f>SUM(P17:P20)</f>
        <v>4</v>
      </c>
      <c r="Q21">
        <f>SUM(N21/P21)</f>
        <v>109.1525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244.1525</v>
      </c>
      <c r="L22" s="2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</row>
  </sheetData>
  <mergeCells count="1">
    <mergeCell ref="C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topLeftCell="A13" workbookViewId="0">
      <selection activeCell="C28" sqref="C28"/>
    </sheetView>
  </sheetViews>
  <sheetFormatPr defaultRowHeight="15" x14ac:dyDescent="0.25"/>
  <cols>
    <col min="1" max="1" width="3" customWidth="1"/>
    <col min="2" max="2" width="2.75" customWidth="1"/>
    <col min="4" max="4" width="21.75" customWidth="1"/>
    <col min="5" max="5" width="2.75" customWidth="1"/>
    <col min="6" max="6" width="14" customWidth="1"/>
    <col min="7" max="7" width="11" customWidth="1"/>
    <col min="8" max="8" width="12" customWidth="1"/>
    <col min="9" max="9" width="7.125" customWidth="1"/>
    <col min="10" max="10" width="12" customWidth="1"/>
    <col min="11" max="11" width="10.75" customWidth="1"/>
    <col min="12" max="12" width="8.75" customWidth="1"/>
    <col min="14" max="14" width="6.25" customWidth="1"/>
    <col min="15" max="15" width="3.625" customWidth="1"/>
    <col min="16" max="16" width="5.25" customWidth="1"/>
    <col min="18" max="18" width="3" customWidth="1"/>
    <col min="20" max="20" width="10.625" customWidth="1"/>
  </cols>
  <sheetData>
    <row r="1" spans="2:22" ht="28.5" x14ac:dyDescent="0.45">
      <c r="B1" s="6"/>
      <c r="C1" s="15" t="s">
        <v>47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34" t="s">
        <v>45</v>
      </c>
      <c r="N2" s="35"/>
      <c r="O2" s="35"/>
    </row>
    <row r="3" spans="2:22" ht="30.75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13" t="s">
        <v>9</v>
      </c>
      <c r="M3" t="s">
        <v>37</v>
      </c>
      <c r="N3">
        <v>4</v>
      </c>
      <c r="O3" t="s">
        <v>28</v>
      </c>
      <c r="P3">
        <v>1</v>
      </c>
      <c r="Q3">
        <f>SUM(N3*P3)</f>
        <v>4</v>
      </c>
      <c r="R3" t="s">
        <v>28</v>
      </c>
      <c r="S3">
        <f>Q9</f>
        <v>25.8</v>
      </c>
      <c r="T3">
        <f>SUM(Q3*S3)</f>
        <v>103.2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76</v>
      </c>
      <c r="G4" s="22"/>
      <c r="H4" s="22"/>
      <c r="I4" s="22"/>
      <c r="J4" s="1" t="s">
        <v>31</v>
      </c>
      <c r="K4" s="18"/>
      <c r="L4" s="10">
        <v>4</v>
      </c>
      <c r="M4" t="s">
        <v>38</v>
      </c>
      <c r="N4">
        <v>2</v>
      </c>
      <c r="O4" t="s">
        <v>28</v>
      </c>
      <c r="P4">
        <v>1</v>
      </c>
      <c r="Q4">
        <f>SUM(N4*P4)</f>
        <v>2</v>
      </c>
      <c r="R4" t="s">
        <v>28</v>
      </c>
      <c r="S4">
        <f>Q9</f>
        <v>25.8</v>
      </c>
      <c r="T4">
        <f>SUM(Q4*S4)</f>
        <v>51.6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77</v>
      </c>
      <c r="G5" s="24" t="s">
        <v>3</v>
      </c>
      <c r="H5" s="22" t="s">
        <v>76</v>
      </c>
      <c r="I5" s="22"/>
      <c r="J5" s="1" t="s">
        <v>32</v>
      </c>
      <c r="K5" s="18"/>
      <c r="L5" s="10">
        <v>2</v>
      </c>
      <c r="M5" t="s">
        <v>39</v>
      </c>
      <c r="N5">
        <v>2</v>
      </c>
      <c r="O5" t="s">
        <v>28</v>
      </c>
      <c r="P5">
        <v>1</v>
      </c>
      <c r="Q5">
        <f>SUM(N5*P5)</f>
        <v>2</v>
      </c>
      <c r="R5" t="s">
        <v>28</v>
      </c>
      <c r="S5">
        <f>Q9</f>
        <v>25.8</v>
      </c>
      <c r="T5">
        <f>SUM(Q5*S5)</f>
        <v>51.6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258</v>
      </c>
      <c r="H6" s="22"/>
      <c r="I6" s="22"/>
      <c r="J6" s="1" t="s">
        <v>33</v>
      </c>
      <c r="K6" s="18"/>
      <c r="L6" s="10">
        <v>2</v>
      </c>
      <c r="M6" t="s">
        <v>40</v>
      </c>
      <c r="N6">
        <v>2</v>
      </c>
      <c r="O6" t="s">
        <v>28</v>
      </c>
      <c r="P6">
        <v>1</v>
      </c>
      <c r="Q6">
        <f>SUM(N6*P6)</f>
        <v>2</v>
      </c>
      <c r="R6" t="s">
        <v>28</v>
      </c>
      <c r="S6">
        <f>Q9</f>
        <v>25.8</v>
      </c>
      <c r="T6">
        <f>SUM(Q6*S6)</f>
        <v>51.6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f>L8</f>
        <v>10</v>
      </c>
      <c r="H7" s="22" t="s">
        <v>14</v>
      </c>
      <c r="I7" s="22"/>
      <c r="J7" s="1" t="s">
        <v>34</v>
      </c>
      <c r="K7" s="18"/>
      <c r="L7" s="10">
        <v>2</v>
      </c>
      <c r="P7">
        <v>1</v>
      </c>
    </row>
    <row r="8" spans="2:22" ht="18.75" x14ac:dyDescent="0.3">
      <c r="B8" s="1"/>
      <c r="C8" s="22" t="s">
        <v>70</v>
      </c>
      <c r="D8" s="22"/>
      <c r="E8" s="23" t="s">
        <v>1</v>
      </c>
      <c r="F8" s="26">
        <v>1</v>
      </c>
      <c r="G8" s="22">
        <v>1</v>
      </c>
      <c r="H8" s="22" t="s">
        <v>72</v>
      </c>
      <c r="I8" s="22"/>
      <c r="J8" s="8"/>
      <c r="K8" s="9"/>
      <c r="L8" s="3">
        <f>SUM(L4:L7)</f>
        <v>10</v>
      </c>
      <c r="Q8">
        <f>SUM(Q3:Q7)</f>
        <v>10</v>
      </c>
      <c r="T8" s="31">
        <f>SUM(T3:T7)</f>
        <v>258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22"/>
      <c r="K9" s="22"/>
      <c r="L9" s="2"/>
      <c r="N9" s="62">
        <v>258</v>
      </c>
      <c r="O9" t="s">
        <v>29</v>
      </c>
      <c r="P9">
        <f>Q8</f>
        <v>10</v>
      </c>
      <c r="Q9">
        <f>SUM(N9/P9)</f>
        <v>25.8</v>
      </c>
    </row>
    <row r="10" spans="2:22" ht="18.75" x14ac:dyDescent="0.3">
      <c r="B10" s="1"/>
      <c r="C10" s="22" t="s">
        <v>71</v>
      </c>
      <c r="D10" s="22"/>
      <c r="E10" s="23" t="s">
        <v>1</v>
      </c>
      <c r="F10" s="22"/>
      <c r="G10" s="25">
        <f>SUM(K15)</f>
        <v>151.6</v>
      </c>
      <c r="H10" s="22"/>
      <c r="I10" s="22"/>
      <c r="J10" s="22"/>
      <c r="K10" s="22"/>
      <c r="L10" s="11"/>
      <c r="N10">
        <f>Q9</f>
        <v>25.8</v>
      </c>
      <c r="O10" t="s">
        <v>28</v>
      </c>
      <c r="P10">
        <f>G8</f>
        <v>1</v>
      </c>
      <c r="Q10">
        <f>SUM(N10*P10)</f>
        <v>25.8</v>
      </c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4" t="s">
        <v>62</v>
      </c>
      <c r="I12" s="32" t="s">
        <v>19</v>
      </c>
      <c r="J12" s="5" t="s">
        <v>63</v>
      </c>
      <c r="K12" s="5" t="s">
        <v>20</v>
      </c>
      <c r="L12" s="2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v>2</v>
      </c>
      <c r="J13" s="66">
        <f>Q9</f>
        <v>25.8</v>
      </c>
      <c r="K13" s="14">
        <f>SUM(H13*I13*J13)</f>
        <v>51.6</v>
      </c>
      <c r="L13" s="2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151.6</v>
      </c>
      <c r="L15" s="2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35"/>
      <c r="O16" s="35"/>
    </row>
    <row r="17" spans="2:22" ht="18.75" x14ac:dyDescent="0.3">
      <c r="B17" s="1"/>
      <c r="C17" s="69" t="s">
        <v>78</v>
      </c>
      <c r="D17" s="69"/>
      <c r="E17" s="69"/>
      <c r="F17" s="69"/>
      <c r="G17" s="69"/>
      <c r="H17" s="22"/>
      <c r="I17" s="18"/>
      <c r="J17" s="18"/>
      <c r="K17" s="18"/>
      <c r="L17" s="2"/>
      <c r="M17" t="s">
        <v>37</v>
      </c>
      <c r="N17">
        <v>1</v>
      </c>
      <c r="P17">
        <v>1</v>
      </c>
      <c r="Q17">
        <f>SUM(N17*P17)</f>
        <v>1</v>
      </c>
      <c r="R17" t="s">
        <v>28</v>
      </c>
      <c r="S17">
        <f>Q21</f>
        <v>140.63499999999999</v>
      </c>
      <c r="T17">
        <f>SUM(Q17*S17)</f>
        <v>140.63499999999999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79</v>
      </c>
      <c r="G18" s="22"/>
      <c r="H18" s="22"/>
      <c r="I18" s="18"/>
      <c r="J18" s="18"/>
      <c r="K18" s="18"/>
      <c r="L18" s="2"/>
      <c r="M18" t="s">
        <v>38</v>
      </c>
      <c r="N18">
        <v>1</v>
      </c>
      <c r="P18">
        <v>1</v>
      </c>
      <c r="Q18">
        <f>SUM(N18*P18)</f>
        <v>1</v>
      </c>
      <c r="R18" t="s">
        <v>28</v>
      </c>
      <c r="S18">
        <f>Q21</f>
        <v>140.63499999999999</v>
      </c>
      <c r="T18">
        <f>SUM(Q18*S18)</f>
        <v>140.63499999999999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562.54</v>
      </c>
      <c r="H19" s="22"/>
      <c r="I19" s="18"/>
      <c r="J19" s="18"/>
      <c r="K19" s="18"/>
      <c r="L19" s="2"/>
      <c r="M19" t="s">
        <v>39</v>
      </c>
      <c r="N19">
        <v>1</v>
      </c>
      <c r="P19">
        <v>1</v>
      </c>
      <c r="Q19">
        <f>SUM(N19*P19)</f>
        <v>1</v>
      </c>
      <c r="R19" t="s">
        <v>28</v>
      </c>
      <c r="S19">
        <f>Q21</f>
        <v>140.63499999999999</v>
      </c>
      <c r="T19">
        <f>SUM(Q19*S19)</f>
        <v>140.63499999999999</v>
      </c>
      <c r="V19">
        <f>SUM(V17:V18)</f>
        <v>785.13</v>
      </c>
    </row>
    <row r="20" spans="2:22" ht="18.75" x14ac:dyDescent="0.3">
      <c r="B20" s="1"/>
      <c r="C20" s="100" t="s">
        <v>11</v>
      </c>
      <c r="D20" s="100"/>
      <c r="E20" s="23" t="s">
        <v>1</v>
      </c>
      <c r="F20" s="22"/>
      <c r="G20" s="64" t="s">
        <v>25</v>
      </c>
      <c r="H20" s="70">
        <f>T19</f>
        <v>140.63499999999999</v>
      </c>
      <c r="I20" s="18"/>
      <c r="J20" s="18"/>
      <c r="K20" s="71">
        <f>H20</f>
        <v>140.63499999999999</v>
      </c>
      <c r="L20" s="2"/>
      <c r="M20" t="s">
        <v>40</v>
      </c>
      <c r="N20">
        <v>1</v>
      </c>
      <c r="P20">
        <v>1</v>
      </c>
      <c r="Q20">
        <f>SUM(N20*P20)</f>
        <v>1</v>
      </c>
      <c r="R20" t="s">
        <v>28</v>
      </c>
      <c r="S20">
        <f>Q21</f>
        <v>140.63499999999999</v>
      </c>
      <c r="T20">
        <f>SUM(Q20*S20)</f>
        <v>140.63499999999999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N21" s="62">
        <v>562.54</v>
      </c>
      <c r="O21" t="s">
        <v>29</v>
      </c>
      <c r="P21">
        <f>SUM(P17:P20)</f>
        <v>4</v>
      </c>
      <c r="Q21">
        <f>SUM(N21/P21)</f>
        <v>140.63499999999999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292.23500000000001</v>
      </c>
      <c r="L22" s="2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</row>
  </sheetData>
  <mergeCells count="1">
    <mergeCell ref="C20:D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topLeftCell="A4" workbookViewId="0">
      <selection activeCell="C1" sqref="C1"/>
    </sheetView>
  </sheetViews>
  <sheetFormatPr defaultRowHeight="15" x14ac:dyDescent="0.25"/>
  <cols>
    <col min="1" max="1" width="3" customWidth="1"/>
    <col min="2" max="2" width="2.75" customWidth="1"/>
    <col min="4" max="4" width="21.75" customWidth="1"/>
    <col min="5" max="5" width="2.75" customWidth="1"/>
    <col min="6" max="6" width="14" customWidth="1"/>
    <col min="7" max="7" width="11" customWidth="1"/>
    <col min="8" max="8" width="12" customWidth="1"/>
    <col min="9" max="9" width="7.125" customWidth="1"/>
    <col min="10" max="10" width="12" customWidth="1"/>
    <col min="11" max="11" width="10.75" customWidth="1"/>
    <col min="12" max="12" width="8.75" customWidth="1"/>
    <col min="14" max="14" width="6.25" customWidth="1"/>
    <col min="15" max="15" width="3.625" customWidth="1"/>
    <col min="16" max="16" width="5.25" customWidth="1"/>
    <col min="18" max="18" width="3" customWidth="1"/>
    <col min="20" max="20" width="10.625" customWidth="1"/>
  </cols>
  <sheetData>
    <row r="1" spans="2:22" ht="28.5" x14ac:dyDescent="0.45">
      <c r="B1" s="6"/>
      <c r="C1" s="15" t="s">
        <v>47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34" t="s">
        <v>45</v>
      </c>
      <c r="N2" s="35"/>
      <c r="O2" s="35"/>
    </row>
    <row r="3" spans="2:22" ht="30.75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13" t="s">
        <v>9</v>
      </c>
      <c r="M3" t="s">
        <v>37</v>
      </c>
      <c r="N3">
        <v>4</v>
      </c>
      <c r="O3" t="s">
        <v>28</v>
      </c>
      <c r="P3">
        <v>1</v>
      </c>
      <c r="Q3">
        <f>SUM(N3*P3)</f>
        <v>4</v>
      </c>
      <c r="R3" t="s">
        <v>28</v>
      </c>
      <c r="S3">
        <f>Q9</f>
        <v>25</v>
      </c>
      <c r="T3">
        <f>SUM(Q3*S3)</f>
        <v>100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80</v>
      </c>
      <c r="G4" s="22"/>
      <c r="H4" s="22"/>
      <c r="I4" s="22"/>
      <c r="J4" s="1" t="s">
        <v>31</v>
      </c>
      <c r="K4" s="18"/>
      <c r="L4" s="10">
        <v>4</v>
      </c>
      <c r="M4" t="s">
        <v>38</v>
      </c>
      <c r="N4">
        <v>2</v>
      </c>
      <c r="O4" t="s">
        <v>28</v>
      </c>
      <c r="P4">
        <v>1</v>
      </c>
      <c r="Q4">
        <f>SUM(N4*P4)</f>
        <v>2</v>
      </c>
      <c r="R4" t="s">
        <v>28</v>
      </c>
      <c r="S4">
        <f>Q9</f>
        <v>25</v>
      </c>
      <c r="T4">
        <f>SUM(Q4*S4)</f>
        <v>50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81</v>
      </c>
      <c r="G5" s="24" t="s">
        <v>3</v>
      </c>
      <c r="H5" s="22" t="s">
        <v>80</v>
      </c>
      <c r="I5" s="22"/>
      <c r="J5" s="1" t="s">
        <v>32</v>
      </c>
      <c r="K5" s="18"/>
      <c r="L5" s="10">
        <v>2</v>
      </c>
      <c r="M5" t="s">
        <v>39</v>
      </c>
      <c r="N5">
        <v>2</v>
      </c>
      <c r="O5" t="s">
        <v>28</v>
      </c>
      <c r="P5">
        <v>1</v>
      </c>
      <c r="Q5">
        <f>SUM(N5*P5)</f>
        <v>2</v>
      </c>
      <c r="R5" t="s">
        <v>28</v>
      </c>
      <c r="S5">
        <f>Q9</f>
        <v>25</v>
      </c>
      <c r="T5">
        <f>SUM(Q5*S5)</f>
        <v>50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250</v>
      </c>
      <c r="H6" s="22"/>
      <c r="I6" s="22"/>
      <c r="J6" s="1" t="s">
        <v>33</v>
      </c>
      <c r="K6" s="18"/>
      <c r="L6" s="10">
        <v>2</v>
      </c>
      <c r="M6" t="s">
        <v>40</v>
      </c>
      <c r="N6">
        <v>2</v>
      </c>
      <c r="O6" t="s">
        <v>28</v>
      </c>
      <c r="P6">
        <v>1</v>
      </c>
      <c r="Q6">
        <f>SUM(N6*P6)</f>
        <v>2</v>
      </c>
      <c r="R6" t="s">
        <v>28</v>
      </c>
      <c r="S6">
        <f>Q9</f>
        <v>25</v>
      </c>
      <c r="T6">
        <f>SUM(Q6*S6)</f>
        <v>50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f>L8</f>
        <v>10</v>
      </c>
      <c r="H7" s="22" t="s">
        <v>14</v>
      </c>
      <c r="I7" s="22"/>
      <c r="J7" s="1" t="s">
        <v>34</v>
      </c>
      <c r="K7" s="18"/>
      <c r="L7" s="10">
        <v>2</v>
      </c>
      <c r="P7">
        <v>1</v>
      </c>
    </row>
    <row r="8" spans="2:22" ht="18.75" x14ac:dyDescent="0.3">
      <c r="B8" s="1"/>
      <c r="C8" s="22" t="s">
        <v>70</v>
      </c>
      <c r="D8" s="22"/>
      <c r="E8" s="23" t="s">
        <v>1</v>
      </c>
      <c r="F8" s="26">
        <v>1</v>
      </c>
      <c r="G8" s="22">
        <v>1</v>
      </c>
      <c r="H8" s="22" t="s">
        <v>72</v>
      </c>
      <c r="I8" s="22"/>
      <c r="J8" s="8"/>
      <c r="K8" s="9"/>
      <c r="L8" s="3">
        <f>SUM(L4:L7)</f>
        <v>10</v>
      </c>
      <c r="Q8">
        <f>SUM(Q3:Q7)</f>
        <v>10</v>
      </c>
      <c r="T8" s="31">
        <f>SUM(T3:T7)</f>
        <v>250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22"/>
      <c r="K9" s="22"/>
      <c r="L9" s="2"/>
      <c r="N9" s="62">
        <v>250</v>
      </c>
      <c r="O9" t="s">
        <v>29</v>
      </c>
      <c r="P9">
        <f>Q8</f>
        <v>10</v>
      </c>
      <c r="Q9">
        <f>SUM(N9/P9)</f>
        <v>25</v>
      </c>
    </row>
    <row r="10" spans="2:22" ht="18.75" x14ac:dyDescent="0.3">
      <c r="B10" s="1"/>
      <c r="C10" s="22" t="s">
        <v>71</v>
      </c>
      <c r="D10" s="22"/>
      <c r="E10" s="23" t="s">
        <v>1</v>
      </c>
      <c r="F10" s="22"/>
      <c r="G10" s="25">
        <f>SUM(K15)</f>
        <v>150</v>
      </c>
      <c r="H10" s="22"/>
      <c r="I10" s="22"/>
      <c r="J10" s="22"/>
      <c r="K10" s="22"/>
      <c r="L10" s="11"/>
      <c r="N10">
        <f>Q9</f>
        <v>25</v>
      </c>
      <c r="O10" t="s">
        <v>28</v>
      </c>
      <c r="P10">
        <f>G8</f>
        <v>1</v>
      </c>
      <c r="Q10">
        <f>SUM(N10*P10)</f>
        <v>25</v>
      </c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4" t="s">
        <v>62</v>
      </c>
      <c r="I12" s="32" t="s">
        <v>19</v>
      </c>
      <c r="J12" s="5" t="s">
        <v>63</v>
      </c>
      <c r="K12" s="5" t="s">
        <v>20</v>
      </c>
      <c r="L12" s="2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v>2</v>
      </c>
      <c r="J13" s="66">
        <f>Q9</f>
        <v>25</v>
      </c>
      <c r="K13" s="14">
        <f>SUM(H13*I13*J13)</f>
        <v>50</v>
      </c>
      <c r="L13" s="2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150</v>
      </c>
      <c r="L15" s="2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35"/>
      <c r="O16" s="35"/>
    </row>
    <row r="17" spans="2:22" ht="18.75" x14ac:dyDescent="0.3">
      <c r="B17" s="1"/>
      <c r="C17" s="69" t="s">
        <v>82</v>
      </c>
      <c r="D17" s="69"/>
      <c r="E17" s="69"/>
      <c r="F17" s="69"/>
      <c r="G17" s="69"/>
      <c r="H17" s="22"/>
      <c r="I17" s="18"/>
      <c r="J17" s="18"/>
      <c r="K17" s="18"/>
      <c r="L17" s="2"/>
      <c r="M17" t="s">
        <v>37</v>
      </c>
      <c r="N17">
        <v>1</v>
      </c>
      <c r="P17">
        <v>1</v>
      </c>
      <c r="Q17">
        <f>SUM(N17*P17)</f>
        <v>1</v>
      </c>
      <c r="R17" t="s">
        <v>28</v>
      </c>
      <c r="S17">
        <f>Q21</f>
        <v>82.75</v>
      </c>
      <c r="T17">
        <f>SUM(Q17*S17)</f>
        <v>82.75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83</v>
      </c>
      <c r="G18" s="22"/>
      <c r="H18" s="22"/>
      <c r="I18" s="18"/>
      <c r="J18" s="18"/>
      <c r="K18" s="18"/>
      <c r="L18" s="2"/>
      <c r="M18" t="s">
        <v>38</v>
      </c>
      <c r="N18">
        <v>1</v>
      </c>
      <c r="P18">
        <v>1</v>
      </c>
      <c r="Q18">
        <f>SUM(N18*P18)</f>
        <v>1</v>
      </c>
      <c r="R18" t="s">
        <v>28</v>
      </c>
      <c r="S18">
        <f>Q21</f>
        <v>82.75</v>
      </c>
      <c r="T18">
        <f>SUM(Q18*S18)</f>
        <v>82.75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331</v>
      </c>
      <c r="H19" s="22"/>
      <c r="I19" s="18"/>
      <c r="J19" s="18"/>
      <c r="K19" s="18"/>
      <c r="L19" s="2"/>
      <c r="M19" t="s">
        <v>39</v>
      </c>
      <c r="N19">
        <v>1</v>
      </c>
      <c r="P19">
        <v>1</v>
      </c>
      <c r="Q19">
        <f>SUM(N19*P19)</f>
        <v>1</v>
      </c>
      <c r="R19" t="s">
        <v>28</v>
      </c>
      <c r="S19">
        <f>Q21</f>
        <v>82.75</v>
      </c>
      <c r="T19">
        <f>SUM(Q19*S19)</f>
        <v>82.75</v>
      </c>
      <c r="V19">
        <f>SUM(V17:V18)</f>
        <v>785.13</v>
      </c>
    </row>
    <row r="20" spans="2:22" ht="18.75" x14ac:dyDescent="0.3">
      <c r="B20" s="1"/>
      <c r="C20" s="100" t="s">
        <v>11</v>
      </c>
      <c r="D20" s="100"/>
      <c r="E20" s="23" t="s">
        <v>1</v>
      </c>
      <c r="F20" s="22"/>
      <c r="G20" s="64" t="s">
        <v>25</v>
      </c>
      <c r="H20" s="70">
        <f>T19</f>
        <v>82.75</v>
      </c>
      <c r="I20" s="18"/>
      <c r="J20" s="18"/>
      <c r="K20" s="71">
        <f>H20</f>
        <v>82.75</v>
      </c>
      <c r="L20" s="2"/>
      <c r="M20" t="s">
        <v>40</v>
      </c>
      <c r="N20">
        <v>1</v>
      </c>
      <c r="P20">
        <v>1</v>
      </c>
      <c r="Q20">
        <f>SUM(N20*P20)</f>
        <v>1</v>
      </c>
      <c r="R20" t="s">
        <v>28</v>
      </c>
      <c r="S20">
        <f>Q21</f>
        <v>82.75</v>
      </c>
      <c r="T20">
        <f>SUM(Q20*S20)</f>
        <v>82.75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N21" s="62">
        <v>331</v>
      </c>
      <c r="O21" t="s">
        <v>29</v>
      </c>
      <c r="P21">
        <f>SUM(P17:P20)</f>
        <v>4</v>
      </c>
      <c r="Q21">
        <f>SUM(N21/P21)</f>
        <v>82.75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232.75</v>
      </c>
      <c r="L22" s="2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</row>
  </sheetData>
  <mergeCells count="1">
    <mergeCell ref="C20:D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workbookViewId="0">
      <selection activeCell="J8" sqref="J8:L9"/>
    </sheetView>
  </sheetViews>
  <sheetFormatPr defaultRowHeight="15" x14ac:dyDescent="0.25"/>
  <cols>
    <col min="1" max="1" width="3" customWidth="1"/>
    <col min="2" max="2" width="2.75" customWidth="1"/>
    <col min="4" max="4" width="19.75" customWidth="1"/>
    <col min="5" max="5" width="2.75" customWidth="1"/>
    <col min="6" max="6" width="10.875" customWidth="1"/>
    <col min="7" max="8" width="11" customWidth="1"/>
    <col min="9" max="9" width="7.125" customWidth="1"/>
    <col min="10" max="10" width="7.75" customWidth="1"/>
    <col min="11" max="11" width="10.75" customWidth="1"/>
    <col min="12" max="13" width="7.125" customWidth="1"/>
    <col min="14" max="14" width="5.25" customWidth="1"/>
    <col min="15" max="15" width="2.375" customWidth="1"/>
    <col min="16" max="16" width="4.75" customWidth="1"/>
    <col min="17" max="17" width="5.75" customWidth="1"/>
    <col min="18" max="18" width="1.875" customWidth="1"/>
    <col min="19" max="19" width="5.25" customWidth="1"/>
    <col min="20" max="20" width="5.875" customWidth="1"/>
  </cols>
  <sheetData>
    <row r="1" spans="2:22" ht="28.5" x14ac:dyDescent="0.45">
      <c r="B1" s="6"/>
      <c r="C1" s="15" t="s">
        <v>89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11.707317073170731</v>
      </c>
      <c r="T3" s="80">
        <f>SUM(Q3*S3)</f>
        <v>46.829268292682926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84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11.707317073170731</v>
      </c>
      <c r="T4" s="84">
        <f>SUM(Q4*S4)</f>
        <v>23.414634146341463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85</v>
      </c>
      <c r="G5" s="24" t="s">
        <v>3</v>
      </c>
      <c r="H5" s="22" t="s">
        <v>84</v>
      </c>
      <c r="I5" s="22"/>
      <c r="J5" s="1" t="s">
        <v>32</v>
      </c>
      <c r="K5" s="18"/>
      <c r="L5" s="10">
        <v>2</v>
      </c>
      <c r="M5" s="81" t="s">
        <v>39</v>
      </c>
      <c r="N5" s="82">
        <v>2</v>
      </c>
      <c r="O5" s="82" t="s">
        <v>28</v>
      </c>
      <c r="P5" s="82">
        <v>1</v>
      </c>
      <c r="Q5" s="82">
        <f>SUM(N5*P5)</f>
        <v>2</v>
      </c>
      <c r="R5" s="82" t="s">
        <v>28</v>
      </c>
      <c r="S5" s="83">
        <f>Q9</f>
        <v>11.707317073170731</v>
      </c>
      <c r="T5" s="84">
        <f>SUM(Q5*S5)</f>
        <v>23.414634146341463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120</v>
      </c>
      <c r="H6" s="22"/>
      <c r="I6" s="22"/>
      <c r="J6" s="1" t="s">
        <v>33</v>
      </c>
      <c r="K6" s="18"/>
      <c r="L6" s="10">
        <v>2</v>
      </c>
      <c r="M6" s="81" t="s">
        <v>40</v>
      </c>
      <c r="N6" s="82">
        <v>2</v>
      </c>
      <c r="O6" s="82" t="s">
        <v>28</v>
      </c>
      <c r="P6" s="82">
        <v>1</v>
      </c>
      <c r="Q6" s="82">
        <f>SUM(N6*P6)</f>
        <v>2</v>
      </c>
      <c r="R6" s="82" t="s">
        <v>28</v>
      </c>
      <c r="S6" s="83">
        <f>Q9</f>
        <v>11.707317073170731</v>
      </c>
      <c r="T6" s="84">
        <f>SUM(Q6*S6)</f>
        <v>23.414634146341463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f>L8</f>
        <v>1</v>
      </c>
      <c r="H7" s="22" t="s">
        <v>14</v>
      </c>
      <c r="I7" s="22"/>
      <c r="J7" s="1" t="s">
        <v>34</v>
      </c>
      <c r="K7" s="18"/>
      <c r="L7" s="10">
        <v>2</v>
      </c>
      <c r="M7" s="81" t="s">
        <v>86</v>
      </c>
      <c r="N7" s="82">
        <v>1</v>
      </c>
      <c r="O7" s="82" t="s">
        <v>28</v>
      </c>
      <c r="P7" s="82">
        <v>0.25</v>
      </c>
      <c r="Q7" s="82">
        <f>SUM(N7*P7)</f>
        <v>0.25</v>
      </c>
      <c r="R7" s="82" t="s">
        <v>28</v>
      </c>
      <c r="S7" s="83">
        <f>Q10</f>
        <v>11.707317073170731</v>
      </c>
      <c r="T7" s="84">
        <f>SUM(Q7*S7)</f>
        <v>2.9268292682926829</v>
      </c>
      <c r="V7">
        <f>SUM(V5:V6)</f>
        <v>691</v>
      </c>
    </row>
    <row r="8" spans="2:22" ht="18.75" x14ac:dyDescent="0.3">
      <c r="B8" s="1"/>
      <c r="C8" s="22" t="s">
        <v>70</v>
      </c>
      <c r="D8" s="22"/>
      <c r="E8" s="23" t="s">
        <v>1</v>
      </c>
      <c r="F8" s="26">
        <v>1</v>
      </c>
      <c r="G8" s="22">
        <v>1</v>
      </c>
      <c r="H8" s="22" t="s">
        <v>72</v>
      </c>
      <c r="I8" s="22"/>
      <c r="J8" s="1" t="s">
        <v>90</v>
      </c>
      <c r="K8" s="18"/>
      <c r="L8" s="10">
        <v>1</v>
      </c>
      <c r="M8" s="1"/>
      <c r="N8" s="82"/>
      <c r="O8" s="82"/>
      <c r="P8" s="82"/>
      <c r="Q8" s="82">
        <f>SUM(Q3:Q7)</f>
        <v>10.25</v>
      </c>
      <c r="R8" s="82"/>
      <c r="S8" s="83"/>
      <c r="T8" s="84">
        <f>SUM(T3:T7)</f>
        <v>119.99999999999999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4">
        <f>SUM(L4:L8)</f>
        <v>11</v>
      </c>
      <c r="M9" s="1"/>
      <c r="N9" s="85">
        <v>120</v>
      </c>
      <c r="O9" s="82" t="s">
        <v>29</v>
      </c>
      <c r="P9" s="83">
        <f>Q8</f>
        <v>10.25</v>
      </c>
      <c r="Q9" s="83">
        <f>SUM(N9/P9)</f>
        <v>11.707317073170731</v>
      </c>
      <c r="R9" s="82"/>
      <c r="S9" s="83"/>
      <c r="T9" s="86"/>
    </row>
    <row r="10" spans="2:22" ht="18.75" x14ac:dyDescent="0.3">
      <c r="B10" s="1"/>
      <c r="C10" s="22" t="s">
        <v>71</v>
      </c>
      <c r="D10" s="22"/>
      <c r="E10" s="23" t="s">
        <v>1</v>
      </c>
      <c r="F10" s="22"/>
      <c r="G10" s="25">
        <f>SUM(K15)</f>
        <v>123.41463414634146</v>
      </c>
      <c r="H10" s="22"/>
      <c r="I10" s="22"/>
      <c r="J10" s="22"/>
      <c r="K10" s="22"/>
      <c r="L10" s="11"/>
      <c r="M10" s="1"/>
      <c r="N10" s="82">
        <f>Q9</f>
        <v>11.707317073170731</v>
      </c>
      <c r="O10" s="82" t="s">
        <v>28</v>
      </c>
      <c r="P10" s="82">
        <f>G8</f>
        <v>1</v>
      </c>
      <c r="Q10" s="83">
        <f>SUM(N10*P10)</f>
        <v>11.707317073170731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62</v>
      </c>
      <c r="I12" s="32" t="s">
        <v>19</v>
      </c>
      <c r="J12" s="89" t="s">
        <v>63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v>2</v>
      </c>
      <c r="J13" s="66">
        <f>Q9</f>
        <v>11.707317073170731</v>
      </c>
      <c r="K13" s="14">
        <f>SUM(H13*I13*J13)</f>
        <v>23.414634146341463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123.41463414634146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87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82">
        <v>1</v>
      </c>
      <c r="O17" s="82"/>
      <c r="P17" s="79">
        <v>1</v>
      </c>
      <c r="Q17" s="79">
        <f>SUM(N17*P17)</f>
        <v>1</v>
      </c>
      <c r="R17" s="79" t="s">
        <v>28</v>
      </c>
      <c r="S17" s="87">
        <f>Q22</f>
        <v>70.588235294117652</v>
      </c>
      <c r="T17" s="91">
        <f>SUM(Q17*S17)</f>
        <v>70.588235294117652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88</v>
      </c>
      <c r="G18" s="22"/>
      <c r="H18" s="22"/>
      <c r="I18" s="18"/>
      <c r="J18" s="18"/>
      <c r="K18" s="18"/>
      <c r="L18" s="2"/>
      <c r="M18" s="81" t="s">
        <v>38</v>
      </c>
      <c r="N18" s="82">
        <v>1</v>
      </c>
      <c r="O18" s="82"/>
      <c r="P18" s="82">
        <v>1</v>
      </c>
      <c r="Q18" s="82">
        <f>SUM(N18*P18)</f>
        <v>1</v>
      </c>
      <c r="R18" s="82" t="s">
        <v>28</v>
      </c>
      <c r="S18" s="83">
        <f>Q22</f>
        <v>70.588235294117652</v>
      </c>
      <c r="T18" s="84">
        <f>SUM(Q18*S18)</f>
        <v>70.588235294117652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300</v>
      </c>
      <c r="H19" s="22"/>
      <c r="I19" s="18"/>
      <c r="J19" s="18"/>
      <c r="K19" s="18"/>
      <c r="L19" s="2"/>
      <c r="M19" s="81" t="s">
        <v>39</v>
      </c>
      <c r="N19" s="82">
        <v>1</v>
      </c>
      <c r="O19" s="82"/>
      <c r="P19" s="82">
        <v>1</v>
      </c>
      <c r="Q19" s="82">
        <f>SUM(N19*P19)</f>
        <v>1</v>
      </c>
      <c r="R19" s="82" t="s">
        <v>28</v>
      </c>
      <c r="S19" s="83">
        <f>Q22</f>
        <v>70.588235294117652</v>
      </c>
      <c r="T19" s="84">
        <f>SUM(Q19*S19)</f>
        <v>70.588235294117652</v>
      </c>
      <c r="V19">
        <f>SUM(V17:V18)</f>
        <v>785.13</v>
      </c>
    </row>
    <row r="20" spans="2:22" ht="18.75" x14ac:dyDescent="0.3">
      <c r="B20" s="1"/>
      <c r="C20" s="100" t="s">
        <v>11</v>
      </c>
      <c r="D20" s="100"/>
      <c r="E20" s="23" t="s">
        <v>1</v>
      </c>
      <c r="F20" s="22"/>
      <c r="G20" s="64" t="s">
        <v>25</v>
      </c>
      <c r="H20" s="70">
        <f>T19</f>
        <v>70.588235294117652</v>
      </c>
      <c r="I20" s="18"/>
      <c r="J20" s="18"/>
      <c r="K20" s="71">
        <f>H20</f>
        <v>70.588235294117652</v>
      </c>
      <c r="L20" s="2"/>
      <c r="M20" s="81" t="s">
        <v>40</v>
      </c>
      <c r="N20" s="82">
        <v>1</v>
      </c>
      <c r="O20" s="82"/>
      <c r="P20" s="82">
        <v>1</v>
      </c>
      <c r="Q20" s="82">
        <f>SUM(N20*P20)</f>
        <v>1</v>
      </c>
      <c r="R20" s="82" t="s">
        <v>28</v>
      </c>
      <c r="S20" s="83">
        <f>Q22</f>
        <v>70.588235294117652</v>
      </c>
      <c r="T20" s="84">
        <f>SUM(Q20*S20)</f>
        <v>70.588235294117652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86</v>
      </c>
      <c r="N21" s="82">
        <v>1</v>
      </c>
      <c r="O21" s="82"/>
      <c r="P21" s="83">
        <v>0.25</v>
      </c>
      <c r="Q21" s="82">
        <f>SUM(N21*P21)</f>
        <v>0.25</v>
      </c>
      <c r="R21" s="82" t="s">
        <v>28</v>
      </c>
      <c r="S21" s="83">
        <f>Q22</f>
        <v>70.588235294117652</v>
      </c>
      <c r="T21" s="84">
        <f>SUM(Q21*S21)</f>
        <v>17.647058823529413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194.00286944045911</v>
      </c>
      <c r="L22" s="2"/>
      <c r="M22" s="1"/>
      <c r="N22" s="85">
        <f>G19</f>
        <v>300</v>
      </c>
      <c r="O22" s="82" t="s">
        <v>29</v>
      </c>
      <c r="P22" s="82">
        <f>SUM(P17:P21)</f>
        <v>4.25</v>
      </c>
      <c r="Q22" s="83">
        <f>SUM(N22/P22)</f>
        <v>70.588235294117652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12"/>
      <c r="O23" s="12"/>
      <c r="P23" s="12"/>
      <c r="Q23" s="12"/>
      <c r="R23" s="12"/>
      <c r="S23" s="12"/>
      <c r="T23" s="9"/>
    </row>
  </sheetData>
  <mergeCells count="1">
    <mergeCell ref="C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topLeftCell="A10" workbookViewId="0">
      <selection activeCell="F12" sqref="F12"/>
    </sheetView>
  </sheetViews>
  <sheetFormatPr defaultRowHeight="15" x14ac:dyDescent="0.25"/>
  <cols>
    <col min="1" max="1" width="3" customWidth="1"/>
    <col min="2" max="2" width="2.75" customWidth="1"/>
    <col min="4" max="4" width="19.75" customWidth="1"/>
    <col min="5" max="5" width="2.75" customWidth="1"/>
    <col min="6" max="6" width="10.875" customWidth="1"/>
    <col min="7" max="8" width="11" customWidth="1"/>
    <col min="9" max="9" width="7.125" customWidth="1"/>
    <col min="10" max="10" width="7.75" customWidth="1"/>
    <col min="11" max="11" width="10.75" customWidth="1"/>
    <col min="12" max="13" width="7.125" customWidth="1"/>
    <col min="14" max="14" width="5.25" customWidth="1"/>
    <col min="15" max="15" width="2.375" customWidth="1"/>
    <col min="16" max="16" width="4.75" customWidth="1"/>
    <col min="17" max="17" width="5.75" customWidth="1"/>
    <col min="18" max="18" width="1.875" customWidth="1"/>
    <col min="19" max="19" width="5.25" customWidth="1"/>
    <col min="20" max="20" width="5.875" customWidth="1"/>
  </cols>
  <sheetData>
    <row r="1" spans="2:22" ht="28.5" x14ac:dyDescent="0.45">
      <c r="B1" s="6"/>
      <c r="C1" s="15" t="s">
        <v>47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14.636363636363637</v>
      </c>
      <c r="T3" s="80">
        <f>SUM(Q3*S3)</f>
        <v>58.545454545454547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92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14.636363636363637</v>
      </c>
      <c r="T4" s="84">
        <f>SUM(Q4*S4)</f>
        <v>29.272727272727273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91</v>
      </c>
      <c r="G5" s="24" t="s">
        <v>3</v>
      </c>
      <c r="H5" s="22" t="s">
        <v>92</v>
      </c>
      <c r="I5" s="22"/>
      <c r="J5" s="1" t="s">
        <v>32</v>
      </c>
      <c r="K5" s="18"/>
      <c r="L5" s="10">
        <v>2</v>
      </c>
      <c r="M5" s="81" t="s">
        <v>39</v>
      </c>
      <c r="N5" s="82">
        <v>2</v>
      </c>
      <c r="O5" s="82" t="s">
        <v>28</v>
      </c>
      <c r="P5" s="82">
        <v>1</v>
      </c>
      <c r="Q5" s="82">
        <f>SUM(N5*P5)</f>
        <v>2</v>
      </c>
      <c r="R5" s="82" t="s">
        <v>28</v>
      </c>
      <c r="S5" s="83">
        <f>Q9</f>
        <v>14.636363636363637</v>
      </c>
      <c r="T5" s="84">
        <f>SUM(Q5*S5)</f>
        <v>29.272727272727273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161</v>
      </c>
      <c r="H6" s="22"/>
      <c r="I6" s="22"/>
      <c r="J6" s="1" t="s">
        <v>33</v>
      </c>
      <c r="K6" s="18"/>
      <c r="L6" s="10">
        <v>2</v>
      </c>
      <c r="M6" s="81" t="s">
        <v>40</v>
      </c>
      <c r="N6" s="82">
        <v>2</v>
      </c>
      <c r="O6" s="82" t="s">
        <v>28</v>
      </c>
      <c r="P6" s="82">
        <v>1</v>
      </c>
      <c r="Q6" s="82">
        <f>SUM(N6*P6)</f>
        <v>2</v>
      </c>
      <c r="R6" s="82" t="s">
        <v>28</v>
      </c>
      <c r="S6" s="83">
        <f>Q9</f>
        <v>14.636363636363637</v>
      </c>
      <c r="T6" s="84">
        <f>SUM(Q6*S6)</f>
        <v>29.272727272727273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v>2</v>
      </c>
      <c r="H7" s="22" t="s">
        <v>14</v>
      </c>
      <c r="I7" s="22"/>
      <c r="J7" s="1" t="s">
        <v>34</v>
      </c>
      <c r="K7" s="18"/>
      <c r="L7" s="10">
        <v>2</v>
      </c>
      <c r="M7" s="81" t="s">
        <v>86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14.636363636363637</v>
      </c>
      <c r="T7" s="84">
        <f>SUM(Q7*S7)</f>
        <v>14.636363636363637</v>
      </c>
      <c r="V7">
        <f>SUM(V5:V6)</f>
        <v>691</v>
      </c>
    </row>
    <row r="8" spans="2:22" ht="18.75" x14ac:dyDescent="0.3">
      <c r="B8" s="1"/>
      <c r="C8" s="22" t="s">
        <v>70</v>
      </c>
      <c r="D8" s="22"/>
      <c r="E8" s="23" t="s">
        <v>1</v>
      </c>
      <c r="F8" s="26">
        <v>1</v>
      </c>
      <c r="G8" s="22">
        <v>1</v>
      </c>
      <c r="H8" s="22" t="s">
        <v>72</v>
      </c>
      <c r="I8" s="22"/>
      <c r="J8" s="1" t="s">
        <v>90</v>
      </c>
      <c r="K8" s="18"/>
      <c r="L8" s="10">
        <v>1</v>
      </c>
      <c r="M8" s="1"/>
      <c r="N8" s="82"/>
      <c r="O8" s="82"/>
      <c r="P8" s="82"/>
      <c r="Q8" s="82">
        <f>SUM(Q3:Q7)</f>
        <v>11</v>
      </c>
      <c r="R8" s="82"/>
      <c r="S8" s="83"/>
      <c r="T8" s="84">
        <f>SUM(T3:T7)</f>
        <v>161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4">
        <f>SUM(L4:L8)</f>
        <v>11</v>
      </c>
      <c r="M9" s="1"/>
      <c r="N9" s="85">
        <v>161</v>
      </c>
      <c r="O9" s="82" t="s">
        <v>29</v>
      </c>
      <c r="P9" s="83">
        <f>Q8</f>
        <v>11</v>
      </c>
      <c r="Q9" s="83">
        <f>SUM(N9/P9)</f>
        <v>14.636363636363637</v>
      </c>
      <c r="R9" s="82"/>
      <c r="S9" s="83"/>
      <c r="T9" s="86"/>
    </row>
    <row r="10" spans="2:22" ht="18.75" x14ac:dyDescent="0.3">
      <c r="B10" s="1"/>
      <c r="C10" s="22" t="s">
        <v>71</v>
      </c>
      <c r="D10" s="22"/>
      <c r="E10" s="23" t="s">
        <v>1</v>
      </c>
      <c r="F10" s="22"/>
      <c r="G10" s="25">
        <f>SUM(K15)</f>
        <v>129.27272727272728</v>
      </c>
      <c r="H10" s="22"/>
      <c r="I10" s="22"/>
      <c r="J10" s="22"/>
      <c r="K10" s="22"/>
      <c r="L10" s="11"/>
      <c r="M10" s="1"/>
      <c r="N10" s="82">
        <f>Q9</f>
        <v>14.636363636363637</v>
      </c>
      <c r="O10" s="82" t="s">
        <v>28</v>
      </c>
      <c r="P10" s="82">
        <f>G8</f>
        <v>1</v>
      </c>
      <c r="Q10" s="83">
        <f>SUM(N10*P10)</f>
        <v>14.636363636363637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62</v>
      </c>
      <c r="I12" s="32" t="s">
        <v>19</v>
      </c>
      <c r="J12" s="89" t="s">
        <v>63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v>2</v>
      </c>
      <c r="J13" s="66">
        <f>Q9</f>
        <v>14.636363636363637</v>
      </c>
      <c r="K13" s="14">
        <f>SUM(H13*I13*J13)</f>
        <v>29.272727272727273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129.27272727272728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93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82">
        <v>1</v>
      </c>
      <c r="O17" s="82"/>
      <c r="P17" s="79">
        <v>1</v>
      </c>
      <c r="Q17" s="79">
        <f>SUM(N17*P17)</f>
        <v>1</v>
      </c>
      <c r="R17" s="79" t="s">
        <v>28</v>
      </c>
      <c r="S17" s="87">
        <f>Q22</f>
        <v>60</v>
      </c>
      <c r="T17" s="91">
        <f>SUM(Q17*S17)</f>
        <v>60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94</v>
      </c>
      <c r="G18" s="22"/>
      <c r="H18" s="22"/>
      <c r="I18" s="18"/>
      <c r="J18" s="18"/>
      <c r="K18" s="18"/>
      <c r="L18" s="2"/>
      <c r="M18" s="81" t="s">
        <v>38</v>
      </c>
      <c r="N18" s="82">
        <v>1</v>
      </c>
      <c r="O18" s="82"/>
      <c r="P18" s="82">
        <v>1</v>
      </c>
      <c r="Q18" s="82">
        <f>SUM(N18*P18)</f>
        <v>1</v>
      </c>
      <c r="R18" s="82" t="s">
        <v>28</v>
      </c>
      <c r="S18" s="83">
        <f>Q22</f>
        <v>60</v>
      </c>
      <c r="T18" s="84">
        <f>SUM(Q18*S18)</f>
        <v>60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300</v>
      </c>
      <c r="H19" s="22"/>
      <c r="I19" s="18"/>
      <c r="J19" s="18"/>
      <c r="K19" s="18"/>
      <c r="L19" s="2"/>
      <c r="M19" s="81" t="s">
        <v>39</v>
      </c>
      <c r="N19" s="82">
        <v>1</v>
      </c>
      <c r="O19" s="82"/>
      <c r="P19" s="82">
        <v>1</v>
      </c>
      <c r="Q19" s="82">
        <f>SUM(N19*P19)</f>
        <v>1</v>
      </c>
      <c r="R19" s="82" t="s">
        <v>28</v>
      </c>
      <c r="S19" s="83">
        <f>Q22</f>
        <v>60</v>
      </c>
      <c r="T19" s="84">
        <f>SUM(Q19*S19)</f>
        <v>60</v>
      </c>
      <c r="V19">
        <f>SUM(V17:V18)</f>
        <v>785.13</v>
      </c>
    </row>
    <row r="20" spans="2:22" ht="18.75" x14ac:dyDescent="0.3">
      <c r="B20" s="1"/>
      <c r="C20" s="100" t="s">
        <v>11</v>
      </c>
      <c r="D20" s="100"/>
      <c r="E20" s="23" t="s">
        <v>1</v>
      </c>
      <c r="F20" s="22"/>
      <c r="G20" s="64" t="s">
        <v>25</v>
      </c>
      <c r="H20" s="70">
        <f>T19</f>
        <v>60</v>
      </c>
      <c r="I20" s="18"/>
      <c r="J20" s="18"/>
      <c r="K20" s="71">
        <f>H20</f>
        <v>60</v>
      </c>
      <c r="L20" s="2"/>
      <c r="M20" s="81" t="s">
        <v>40</v>
      </c>
      <c r="N20" s="82">
        <v>1</v>
      </c>
      <c r="O20" s="82"/>
      <c r="P20" s="82">
        <v>1</v>
      </c>
      <c r="Q20" s="82">
        <f>SUM(N20*P20)</f>
        <v>1</v>
      </c>
      <c r="R20" s="82" t="s">
        <v>28</v>
      </c>
      <c r="S20" s="83">
        <f>Q22</f>
        <v>60</v>
      </c>
      <c r="T20" s="84">
        <f>SUM(Q20*S20)</f>
        <v>60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86</v>
      </c>
      <c r="N21" s="82">
        <v>1</v>
      </c>
      <c r="O21" s="82"/>
      <c r="P21" s="83">
        <v>1</v>
      </c>
      <c r="Q21" s="82">
        <f>SUM(N21*P21)</f>
        <v>1</v>
      </c>
      <c r="R21" s="82" t="s">
        <v>28</v>
      </c>
      <c r="S21" s="83">
        <f>Q22</f>
        <v>60</v>
      </c>
      <c r="T21" s="84">
        <f>SUM(Q21*S21)</f>
        <v>60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189.27272727272728</v>
      </c>
      <c r="L22" s="2"/>
      <c r="M22" s="1"/>
      <c r="N22" s="85">
        <f>G19</f>
        <v>300</v>
      </c>
      <c r="O22" s="82" t="s">
        <v>29</v>
      </c>
      <c r="P22" s="82">
        <f>SUM(P17:P21)</f>
        <v>5</v>
      </c>
      <c r="Q22" s="83">
        <f>SUM(N22/P22)</f>
        <v>60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12"/>
      <c r="O23" s="12"/>
      <c r="P23" s="12"/>
      <c r="Q23" s="12"/>
      <c r="R23" s="12"/>
      <c r="S23" s="12"/>
      <c r="T23" s="9"/>
    </row>
  </sheetData>
  <mergeCells count="1">
    <mergeCell ref="C20:D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workbookViewId="0">
      <selection activeCell="C1" sqref="C1"/>
    </sheetView>
  </sheetViews>
  <sheetFormatPr defaultRowHeight="15" x14ac:dyDescent="0.25"/>
  <cols>
    <col min="1" max="1" width="3" customWidth="1"/>
    <col min="2" max="2" width="2.75" customWidth="1"/>
    <col min="4" max="4" width="19.75" customWidth="1"/>
    <col min="5" max="5" width="2.75" customWidth="1"/>
    <col min="6" max="6" width="10.875" customWidth="1"/>
    <col min="7" max="8" width="11" customWidth="1"/>
    <col min="9" max="9" width="7.125" customWidth="1"/>
    <col min="10" max="10" width="7.75" customWidth="1"/>
    <col min="11" max="11" width="10.75" customWidth="1"/>
    <col min="12" max="13" width="7.125" customWidth="1"/>
    <col min="14" max="14" width="5.25" customWidth="1"/>
    <col min="15" max="15" width="2.375" customWidth="1"/>
    <col min="16" max="16" width="4.75" customWidth="1"/>
    <col min="17" max="17" width="5.75" customWidth="1"/>
    <col min="18" max="18" width="1.875" customWidth="1"/>
    <col min="19" max="19" width="5.25" customWidth="1"/>
    <col min="20" max="20" width="5.875" customWidth="1"/>
  </cols>
  <sheetData>
    <row r="1" spans="2:22" ht="28.5" x14ac:dyDescent="0.45">
      <c r="B1" s="6"/>
      <c r="C1" s="15" t="s">
        <v>98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18.454545454545453</v>
      </c>
      <c r="T3" s="80">
        <f>SUM(Q3*S3)</f>
        <v>73.818181818181813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95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18.454545454545453</v>
      </c>
      <c r="T4" s="84">
        <f>SUM(Q4*S4)</f>
        <v>36.909090909090907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92</v>
      </c>
      <c r="G5" s="24" t="s">
        <v>3</v>
      </c>
      <c r="H5" s="22" t="s">
        <v>95</v>
      </c>
      <c r="I5" s="22"/>
      <c r="J5" s="1" t="s">
        <v>32</v>
      </c>
      <c r="K5" s="18"/>
      <c r="L5" s="10">
        <v>2</v>
      </c>
      <c r="M5" s="81" t="s">
        <v>39</v>
      </c>
      <c r="N5" s="82">
        <v>2</v>
      </c>
      <c r="O5" s="82" t="s">
        <v>28</v>
      </c>
      <c r="P5" s="82">
        <v>1</v>
      </c>
      <c r="Q5" s="82">
        <f>SUM(N5*P5)</f>
        <v>2</v>
      </c>
      <c r="R5" s="82" t="s">
        <v>28</v>
      </c>
      <c r="S5" s="83">
        <f>Q9</f>
        <v>18.454545454545453</v>
      </c>
      <c r="T5" s="84">
        <f>SUM(Q5*S5)</f>
        <v>36.909090909090907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203</v>
      </c>
      <c r="H6" s="22"/>
      <c r="I6" s="22"/>
      <c r="J6" s="1" t="s">
        <v>33</v>
      </c>
      <c r="K6" s="18"/>
      <c r="L6" s="10">
        <v>2</v>
      </c>
      <c r="M6" s="81" t="s">
        <v>40</v>
      </c>
      <c r="N6" s="82">
        <v>2</v>
      </c>
      <c r="O6" s="82" t="s">
        <v>28</v>
      </c>
      <c r="P6" s="82">
        <v>1</v>
      </c>
      <c r="Q6" s="82">
        <f>SUM(N6*P6)</f>
        <v>2</v>
      </c>
      <c r="R6" s="82" t="s">
        <v>28</v>
      </c>
      <c r="S6" s="83">
        <f>Q9</f>
        <v>18.454545454545453</v>
      </c>
      <c r="T6" s="84">
        <f>SUM(Q6*S6)</f>
        <v>36.909090909090907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v>2</v>
      </c>
      <c r="H7" s="22" t="s">
        <v>14</v>
      </c>
      <c r="I7" s="22"/>
      <c r="J7" s="1" t="s">
        <v>34</v>
      </c>
      <c r="K7" s="18"/>
      <c r="L7" s="10">
        <v>2</v>
      </c>
      <c r="M7" s="81" t="s">
        <v>86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18.454545454545453</v>
      </c>
      <c r="T7" s="84">
        <f>SUM(Q7*S7)</f>
        <v>18.454545454545453</v>
      </c>
      <c r="V7">
        <f>SUM(V5:V6)</f>
        <v>691</v>
      </c>
    </row>
    <row r="8" spans="2:22" ht="18.75" x14ac:dyDescent="0.3">
      <c r="B8" s="1"/>
      <c r="C8" s="22" t="s">
        <v>70</v>
      </c>
      <c r="D8" s="22"/>
      <c r="E8" s="23" t="s">
        <v>1</v>
      </c>
      <c r="F8" s="26">
        <v>1</v>
      </c>
      <c r="G8" s="22">
        <v>1</v>
      </c>
      <c r="H8" s="22" t="s">
        <v>72</v>
      </c>
      <c r="I8" s="22"/>
      <c r="J8" s="1" t="s">
        <v>90</v>
      </c>
      <c r="K8" s="18"/>
      <c r="L8" s="10">
        <v>1</v>
      </c>
      <c r="M8" s="1"/>
      <c r="N8" s="82"/>
      <c r="O8" s="82"/>
      <c r="P8" s="82"/>
      <c r="Q8" s="82">
        <f>SUM(Q3:Q7)</f>
        <v>11</v>
      </c>
      <c r="R8" s="82"/>
      <c r="S8" s="83"/>
      <c r="T8" s="84">
        <f>SUM(T3:T7)</f>
        <v>203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4">
        <f>SUM(L4:L8)</f>
        <v>11</v>
      </c>
      <c r="M9" s="1"/>
      <c r="N9" s="85">
        <v>203</v>
      </c>
      <c r="O9" s="82" t="s">
        <v>29</v>
      </c>
      <c r="P9" s="83">
        <f>Q8</f>
        <v>11</v>
      </c>
      <c r="Q9" s="83">
        <f>SUM(N9/P9)</f>
        <v>18.454545454545453</v>
      </c>
      <c r="R9" s="82"/>
      <c r="S9" s="83"/>
      <c r="T9" s="86"/>
    </row>
    <row r="10" spans="2:22" ht="18.75" x14ac:dyDescent="0.3">
      <c r="B10" s="1"/>
      <c r="C10" s="22" t="s">
        <v>71</v>
      </c>
      <c r="D10" s="22"/>
      <c r="E10" s="23" t="s">
        <v>1</v>
      </c>
      <c r="F10" s="22"/>
      <c r="G10" s="25">
        <f>SUM(K15)</f>
        <v>136.90909090909091</v>
      </c>
      <c r="H10" s="22"/>
      <c r="I10" s="22"/>
      <c r="J10" s="22"/>
      <c r="K10" s="22"/>
      <c r="L10" s="11"/>
      <c r="M10" s="1"/>
      <c r="N10" s="82">
        <f>Q9</f>
        <v>18.454545454545453</v>
      </c>
      <c r="O10" s="82" t="s">
        <v>28</v>
      </c>
      <c r="P10" s="82">
        <f>G8</f>
        <v>1</v>
      </c>
      <c r="Q10" s="83">
        <f>SUM(N10*P10)</f>
        <v>18.454545454545453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62</v>
      </c>
      <c r="I12" s="32" t="s">
        <v>19</v>
      </c>
      <c r="J12" s="89" t="s">
        <v>63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v>2</v>
      </c>
      <c r="J13" s="66">
        <f>Q9</f>
        <v>18.454545454545453</v>
      </c>
      <c r="K13" s="14">
        <f>SUM(H13*I13*J13)</f>
        <v>36.909090909090907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136.90909090909091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96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82">
        <v>1</v>
      </c>
      <c r="O17" s="82"/>
      <c r="P17" s="79">
        <v>1</v>
      </c>
      <c r="Q17" s="79">
        <f>SUM(N17*P17)</f>
        <v>1</v>
      </c>
      <c r="R17" s="79" t="s">
        <v>28</v>
      </c>
      <c r="S17" s="87">
        <f>Q22</f>
        <v>60</v>
      </c>
      <c r="T17" s="91">
        <f>SUM(Q17*S17)</f>
        <v>60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97</v>
      </c>
      <c r="G18" s="22"/>
      <c r="H18" s="22"/>
      <c r="I18" s="18"/>
      <c r="J18" s="18"/>
      <c r="K18" s="18"/>
      <c r="L18" s="2"/>
      <c r="M18" s="81" t="s">
        <v>38</v>
      </c>
      <c r="N18" s="82">
        <v>1</v>
      </c>
      <c r="O18" s="82"/>
      <c r="P18" s="82">
        <v>1</v>
      </c>
      <c r="Q18" s="82">
        <f>SUM(N18*P18)</f>
        <v>1</v>
      </c>
      <c r="R18" s="82" t="s">
        <v>28</v>
      </c>
      <c r="S18" s="83">
        <f>Q22</f>
        <v>60</v>
      </c>
      <c r="T18" s="84">
        <f>SUM(Q18*S18)</f>
        <v>60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300</v>
      </c>
      <c r="H19" s="22"/>
      <c r="I19" s="18"/>
      <c r="J19" s="18"/>
      <c r="K19" s="18"/>
      <c r="L19" s="2"/>
      <c r="M19" s="81" t="s">
        <v>39</v>
      </c>
      <c r="N19" s="82">
        <v>1</v>
      </c>
      <c r="O19" s="82"/>
      <c r="P19" s="82">
        <v>1</v>
      </c>
      <c r="Q19" s="82">
        <f>SUM(N19*P19)</f>
        <v>1</v>
      </c>
      <c r="R19" s="82" t="s">
        <v>28</v>
      </c>
      <c r="S19" s="83">
        <f>Q22</f>
        <v>60</v>
      </c>
      <c r="T19" s="84">
        <f>SUM(Q19*S19)</f>
        <v>60</v>
      </c>
      <c r="V19">
        <f>SUM(V17:V18)</f>
        <v>785.13</v>
      </c>
    </row>
    <row r="20" spans="2:22" ht="18.75" x14ac:dyDescent="0.3">
      <c r="B20" s="1"/>
      <c r="C20" s="100" t="s">
        <v>11</v>
      </c>
      <c r="D20" s="100"/>
      <c r="E20" s="23" t="s">
        <v>1</v>
      </c>
      <c r="F20" s="22"/>
      <c r="G20" s="64" t="s">
        <v>25</v>
      </c>
      <c r="H20" s="70">
        <f>T19</f>
        <v>60</v>
      </c>
      <c r="I20" s="18"/>
      <c r="J20" s="18"/>
      <c r="K20" s="71">
        <f>H20</f>
        <v>60</v>
      </c>
      <c r="L20" s="2"/>
      <c r="M20" s="81" t="s">
        <v>40</v>
      </c>
      <c r="N20" s="82">
        <v>1</v>
      </c>
      <c r="O20" s="82"/>
      <c r="P20" s="82">
        <v>1</v>
      </c>
      <c r="Q20" s="82">
        <f>SUM(N20*P20)</f>
        <v>1</v>
      </c>
      <c r="R20" s="82" t="s">
        <v>28</v>
      </c>
      <c r="S20" s="83">
        <f>Q22</f>
        <v>60</v>
      </c>
      <c r="T20" s="84">
        <f>SUM(Q20*S20)</f>
        <v>60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86</v>
      </c>
      <c r="N21" s="82">
        <v>1</v>
      </c>
      <c r="O21" s="82"/>
      <c r="P21" s="83">
        <v>1</v>
      </c>
      <c r="Q21" s="82">
        <f>SUM(N21*P21)</f>
        <v>1</v>
      </c>
      <c r="R21" s="82" t="s">
        <v>28</v>
      </c>
      <c r="S21" s="83">
        <f>Q22</f>
        <v>60</v>
      </c>
      <c r="T21" s="84">
        <f>SUM(Q21*S21)</f>
        <v>60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196.90909090909091</v>
      </c>
      <c r="L22" s="2"/>
      <c r="M22" s="1"/>
      <c r="N22" s="85">
        <f>G19</f>
        <v>300</v>
      </c>
      <c r="O22" s="82" t="s">
        <v>29</v>
      </c>
      <c r="P22" s="82">
        <f>SUM(P17:P21)</f>
        <v>5</v>
      </c>
      <c r="Q22" s="83">
        <f>SUM(N22/P22)</f>
        <v>60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12"/>
      <c r="O23" s="12"/>
      <c r="P23" s="12"/>
      <c r="Q23" s="12"/>
      <c r="R23" s="12"/>
      <c r="S23" s="12"/>
      <c r="T23" s="9"/>
    </row>
  </sheetData>
  <mergeCells count="1">
    <mergeCell ref="C20:D20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3"/>
  <sheetViews>
    <sheetView workbookViewId="0">
      <selection activeCell="G27" sqref="G27"/>
    </sheetView>
  </sheetViews>
  <sheetFormatPr defaultRowHeight="15" x14ac:dyDescent="0.25"/>
  <cols>
    <col min="1" max="1" width="3" customWidth="1"/>
    <col min="2" max="2" width="2.75" customWidth="1"/>
    <col min="4" max="4" width="19.75" customWidth="1"/>
    <col min="5" max="5" width="2.75" customWidth="1"/>
    <col min="6" max="6" width="10.875" customWidth="1"/>
    <col min="7" max="8" width="11" customWidth="1"/>
    <col min="9" max="9" width="7.125" customWidth="1"/>
    <col min="10" max="10" width="7.75" customWidth="1"/>
    <col min="11" max="11" width="10.75" customWidth="1"/>
    <col min="12" max="13" width="7.125" customWidth="1"/>
    <col min="14" max="14" width="5.25" customWidth="1"/>
    <col min="15" max="15" width="2.375" customWidth="1"/>
    <col min="16" max="16" width="4.75" customWidth="1"/>
    <col min="17" max="17" width="5.75" customWidth="1"/>
    <col min="18" max="18" width="1.875" customWidth="1"/>
    <col min="19" max="19" width="5.25" customWidth="1"/>
    <col min="20" max="20" width="5.875" customWidth="1"/>
  </cols>
  <sheetData>
    <row r="1" spans="2:22" ht="28.5" x14ac:dyDescent="0.45">
      <c r="B1" s="6"/>
      <c r="C1" s="15" t="s">
        <v>47</v>
      </c>
      <c r="D1" s="16"/>
      <c r="E1" s="16"/>
      <c r="F1" s="16"/>
      <c r="G1" s="7"/>
      <c r="H1" s="7"/>
      <c r="I1" s="7"/>
      <c r="J1" s="7"/>
      <c r="K1" s="7"/>
      <c r="L1" s="17"/>
    </row>
    <row r="2" spans="2:22" ht="28.5" x14ac:dyDescent="0.45">
      <c r="B2" s="1"/>
      <c r="C2" s="19" t="s">
        <v>7</v>
      </c>
      <c r="D2" s="20"/>
      <c r="E2" s="20"/>
      <c r="F2" s="20"/>
      <c r="G2" s="18"/>
      <c r="H2" s="18"/>
      <c r="I2" s="18"/>
      <c r="J2" s="18"/>
      <c r="K2" s="18"/>
      <c r="L2" s="2"/>
      <c r="M2" s="75" t="s">
        <v>45</v>
      </c>
      <c r="N2" s="76"/>
      <c r="O2" s="76"/>
    </row>
    <row r="3" spans="2:22" ht="24" x14ac:dyDescent="0.3">
      <c r="B3" s="1"/>
      <c r="C3" s="21" t="s">
        <v>21</v>
      </c>
      <c r="D3" s="21"/>
      <c r="E3" s="22"/>
      <c r="F3" s="22"/>
      <c r="G3" s="22"/>
      <c r="H3" s="22"/>
      <c r="I3" s="22"/>
      <c r="J3" s="6"/>
      <c r="K3" s="7"/>
      <c r="L3" s="77" t="s">
        <v>9</v>
      </c>
      <c r="M3" s="78" t="s">
        <v>37</v>
      </c>
      <c r="N3" s="79">
        <v>4</v>
      </c>
      <c r="O3" s="79" t="s">
        <v>28</v>
      </c>
      <c r="P3" s="79">
        <v>1</v>
      </c>
      <c r="Q3" s="79">
        <f>SUM(N3*P3)</f>
        <v>4</v>
      </c>
      <c r="R3" s="79" t="s">
        <v>28</v>
      </c>
      <c r="S3" s="79">
        <f>Q9</f>
        <v>22.545454545454547</v>
      </c>
      <c r="T3" s="80">
        <f>SUM(Q3*S3)</f>
        <v>90.181818181818187</v>
      </c>
    </row>
    <row r="4" spans="2:22" ht="18.75" x14ac:dyDescent="0.3">
      <c r="B4" s="1"/>
      <c r="C4" s="22" t="s">
        <v>0</v>
      </c>
      <c r="D4" s="22"/>
      <c r="E4" s="23" t="s">
        <v>1</v>
      </c>
      <c r="F4" s="22" t="s">
        <v>99</v>
      </c>
      <c r="G4" s="22"/>
      <c r="H4" s="22"/>
      <c r="I4" s="22"/>
      <c r="J4" s="1" t="s">
        <v>31</v>
      </c>
      <c r="K4" s="18"/>
      <c r="L4" s="10">
        <v>4</v>
      </c>
      <c r="M4" s="81" t="s">
        <v>38</v>
      </c>
      <c r="N4" s="82">
        <v>2</v>
      </c>
      <c r="O4" s="82" t="s">
        <v>28</v>
      </c>
      <c r="P4" s="82">
        <v>1</v>
      </c>
      <c r="Q4" s="82">
        <f>SUM(N4*P4)</f>
        <v>2</v>
      </c>
      <c r="R4" s="82" t="s">
        <v>28</v>
      </c>
      <c r="S4" s="83">
        <f>Q9</f>
        <v>22.545454545454547</v>
      </c>
      <c r="T4" s="84">
        <f>SUM(Q4*S4)</f>
        <v>45.090909090909093</v>
      </c>
      <c r="V4">
        <v>203</v>
      </c>
    </row>
    <row r="5" spans="2:22" ht="18.75" x14ac:dyDescent="0.3">
      <c r="B5" s="1"/>
      <c r="C5" s="22" t="s">
        <v>2</v>
      </c>
      <c r="D5" s="22"/>
      <c r="E5" s="23" t="s">
        <v>1</v>
      </c>
      <c r="F5" s="22" t="s">
        <v>95</v>
      </c>
      <c r="G5" s="24" t="s">
        <v>3</v>
      </c>
      <c r="H5" s="22" t="s">
        <v>99</v>
      </c>
      <c r="I5" s="22"/>
      <c r="J5" s="1" t="s">
        <v>32</v>
      </c>
      <c r="K5" s="18"/>
      <c r="L5" s="10">
        <v>2</v>
      </c>
      <c r="M5" s="81" t="s">
        <v>39</v>
      </c>
      <c r="N5" s="82">
        <v>2</v>
      </c>
      <c r="O5" s="82" t="s">
        <v>28</v>
      </c>
      <c r="P5" s="82">
        <v>1</v>
      </c>
      <c r="Q5" s="82">
        <f>SUM(N5*P5)</f>
        <v>2</v>
      </c>
      <c r="R5" s="82" t="s">
        <v>28</v>
      </c>
      <c r="S5" s="83">
        <f>Q9</f>
        <v>22.545454545454547</v>
      </c>
      <c r="T5" s="84">
        <f>SUM(Q5*S5)</f>
        <v>45.090909090909093</v>
      </c>
      <c r="V5" s="61">
        <v>244</v>
      </c>
    </row>
    <row r="6" spans="2:22" ht="18.75" x14ac:dyDescent="0.3">
      <c r="B6" s="1"/>
      <c r="C6" s="22" t="s">
        <v>4</v>
      </c>
      <c r="D6" s="22"/>
      <c r="E6" s="23" t="s">
        <v>1</v>
      </c>
      <c r="F6" s="22" t="s">
        <v>5</v>
      </c>
      <c r="G6" s="25">
        <v>248</v>
      </c>
      <c r="H6" s="22"/>
      <c r="I6" s="22"/>
      <c r="J6" s="1" t="s">
        <v>33</v>
      </c>
      <c r="K6" s="18"/>
      <c r="L6" s="10">
        <v>2</v>
      </c>
      <c r="M6" s="81" t="s">
        <v>40</v>
      </c>
      <c r="N6" s="82">
        <v>2</v>
      </c>
      <c r="O6" s="82" t="s">
        <v>28</v>
      </c>
      <c r="P6" s="82">
        <v>1</v>
      </c>
      <c r="Q6" s="82">
        <f>SUM(N6*P6)</f>
        <v>2</v>
      </c>
      <c r="R6" s="82" t="s">
        <v>28</v>
      </c>
      <c r="S6" s="83">
        <f>Q9</f>
        <v>22.545454545454547</v>
      </c>
      <c r="T6" s="84">
        <f>SUM(Q6*S6)</f>
        <v>45.090909090909093</v>
      </c>
      <c r="V6">
        <f>SUM(V4:V5)</f>
        <v>447</v>
      </c>
    </row>
    <row r="7" spans="2:22" ht="18.75" x14ac:dyDescent="0.3">
      <c r="B7" s="1"/>
      <c r="C7" s="22" t="s">
        <v>8</v>
      </c>
      <c r="D7" s="22"/>
      <c r="E7" s="23" t="s">
        <v>1</v>
      </c>
      <c r="F7" s="22"/>
      <c r="G7" s="22">
        <v>2</v>
      </c>
      <c r="H7" s="22" t="s">
        <v>14</v>
      </c>
      <c r="I7" s="22"/>
      <c r="J7" s="1" t="s">
        <v>34</v>
      </c>
      <c r="K7" s="18"/>
      <c r="L7" s="10">
        <v>2</v>
      </c>
      <c r="M7" s="81" t="s">
        <v>86</v>
      </c>
      <c r="N7" s="82">
        <v>1</v>
      </c>
      <c r="O7" s="82" t="s">
        <v>28</v>
      </c>
      <c r="P7" s="82">
        <v>1</v>
      </c>
      <c r="Q7" s="82">
        <f>SUM(N7*P7)</f>
        <v>1</v>
      </c>
      <c r="R7" s="82" t="s">
        <v>28</v>
      </c>
      <c r="S7" s="83">
        <f>Q10</f>
        <v>22.545454545454547</v>
      </c>
      <c r="T7" s="84">
        <f>SUM(Q7*S7)</f>
        <v>22.545454545454547</v>
      </c>
      <c r="V7">
        <f>SUM(V5:V6)</f>
        <v>691</v>
      </c>
    </row>
    <row r="8" spans="2:22" ht="18.75" x14ac:dyDescent="0.3">
      <c r="B8" s="1"/>
      <c r="C8" s="22" t="s">
        <v>70</v>
      </c>
      <c r="D8" s="22"/>
      <c r="E8" s="23" t="s">
        <v>1</v>
      </c>
      <c r="F8" s="26">
        <v>1</v>
      </c>
      <c r="G8" s="22">
        <v>1</v>
      </c>
      <c r="H8" s="22" t="s">
        <v>72</v>
      </c>
      <c r="I8" s="22"/>
      <c r="J8" s="1" t="s">
        <v>90</v>
      </c>
      <c r="K8" s="18"/>
      <c r="L8" s="10">
        <v>1</v>
      </c>
      <c r="M8" s="1"/>
      <c r="N8" s="82"/>
      <c r="O8" s="82"/>
      <c r="P8" s="82"/>
      <c r="Q8" s="82">
        <f>SUM(Q3:Q7)</f>
        <v>11</v>
      </c>
      <c r="R8" s="82"/>
      <c r="S8" s="83"/>
      <c r="T8" s="84">
        <f>SUM(T3:T7)</f>
        <v>248</v>
      </c>
    </row>
    <row r="9" spans="2:22" ht="18.75" x14ac:dyDescent="0.3">
      <c r="B9" s="1"/>
      <c r="C9" s="27" t="s">
        <v>11</v>
      </c>
      <c r="D9" s="27"/>
      <c r="E9" s="23"/>
      <c r="F9" s="22"/>
      <c r="G9" s="22"/>
      <c r="H9" s="22"/>
      <c r="I9" s="22"/>
      <c r="J9" s="92"/>
      <c r="K9" s="93"/>
      <c r="L9" s="4">
        <f>SUM(L4:L8)</f>
        <v>11</v>
      </c>
      <c r="M9" s="1"/>
      <c r="N9" s="85">
        <v>248</v>
      </c>
      <c r="O9" s="82" t="s">
        <v>29</v>
      </c>
      <c r="P9" s="83">
        <f>Q8</f>
        <v>11</v>
      </c>
      <c r="Q9" s="83">
        <f>SUM(N9/P9)</f>
        <v>22.545454545454547</v>
      </c>
      <c r="R9" s="82"/>
      <c r="S9" s="83"/>
      <c r="T9" s="86"/>
    </row>
    <row r="10" spans="2:22" ht="18.75" x14ac:dyDescent="0.3">
      <c r="B10" s="1"/>
      <c r="C10" s="22" t="s">
        <v>71</v>
      </c>
      <c r="D10" s="22"/>
      <c r="E10" s="23" t="s">
        <v>1</v>
      </c>
      <c r="F10" s="22"/>
      <c r="G10" s="25">
        <f>SUM(K15)</f>
        <v>145.09090909090909</v>
      </c>
      <c r="H10" s="22"/>
      <c r="I10" s="22"/>
      <c r="J10" s="22"/>
      <c r="K10" s="22"/>
      <c r="L10" s="11"/>
      <c r="M10" s="1"/>
      <c r="N10" s="82">
        <f>Q9</f>
        <v>22.545454545454547</v>
      </c>
      <c r="O10" s="82" t="s">
        <v>28</v>
      </c>
      <c r="P10" s="82">
        <f>G8</f>
        <v>1</v>
      </c>
      <c r="Q10" s="83">
        <f>SUM(N10*P10)</f>
        <v>22.545454545454547</v>
      </c>
      <c r="R10" s="82"/>
      <c r="S10" s="83"/>
      <c r="T10" s="86"/>
    </row>
    <row r="11" spans="2:22" ht="18.75" x14ac:dyDescent="0.3">
      <c r="B11" s="1"/>
      <c r="C11" s="22"/>
      <c r="D11" s="22"/>
      <c r="E11" s="23"/>
      <c r="F11" s="28"/>
      <c r="G11" s="29"/>
      <c r="H11" s="22"/>
      <c r="I11" s="22"/>
      <c r="J11" s="22"/>
      <c r="K11" s="22"/>
      <c r="L11" s="11"/>
      <c r="M11" s="6"/>
      <c r="N11" s="79"/>
      <c r="O11" s="79"/>
      <c r="P11" s="79"/>
      <c r="Q11" s="79"/>
      <c r="R11" s="79"/>
      <c r="S11" s="87"/>
      <c r="T11" s="80"/>
    </row>
    <row r="12" spans="2:22" ht="33" x14ac:dyDescent="0.45">
      <c r="B12" s="1"/>
      <c r="C12" s="19" t="s">
        <v>16</v>
      </c>
      <c r="D12" s="18"/>
      <c r="E12" s="18"/>
      <c r="F12" s="18"/>
      <c r="G12" s="18"/>
      <c r="H12" s="88" t="s">
        <v>62</v>
      </c>
      <c r="I12" s="32" t="s">
        <v>19</v>
      </c>
      <c r="J12" s="89" t="s">
        <v>63</v>
      </c>
      <c r="K12" s="5" t="s">
        <v>20</v>
      </c>
      <c r="L12" s="2"/>
      <c r="M12" s="1"/>
      <c r="N12" s="82"/>
      <c r="O12" s="82"/>
      <c r="P12" s="82"/>
      <c r="Q12" s="82"/>
      <c r="R12" s="82"/>
      <c r="S12" s="83"/>
      <c r="T12" s="86"/>
    </row>
    <row r="13" spans="2:22" ht="18.75" x14ac:dyDescent="0.3">
      <c r="B13" s="1"/>
      <c r="C13" s="63" t="s">
        <v>21</v>
      </c>
      <c r="D13" s="18"/>
      <c r="E13" s="18"/>
      <c r="F13" s="18"/>
      <c r="G13" s="64"/>
      <c r="H13" s="65">
        <v>1</v>
      </c>
      <c r="I13" s="65">
        <v>2</v>
      </c>
      <c r="J13" s="66">
        <f>Q9</f>
        <v>22.545454545454547</v>
      </c>
      <c r="K13" s="14">
        <f>SUM(H13*I13*J13)</f>
        <v>45.090909090909093</v>
      </c>
      <c r="L13" s="2"/>
      <c r="M13" s="1"/>
      <c r="N13" s="82"/>
      <c r="O13" s="82"/>
      <c r="P13" s="82"/>
      <c r="Q13" s="82"/>
      <c r="R13" s="82"/>
      <c r="S13" s="83"/>
      <c r="T13" s="86"/>
    </row>
    <row r="14" spans="2:22" ht="18.75" x14ac:dyDescent="0.3">
      <c r="B14" s="1"/>
      <c r="C14" s="63" t="s">
        <v>41</v>
      </c>
      <c r="D14" s="18"/>
      <c r="E14" s="18"/>
      <c r="F14" s="18"/>
      <c r="G14" s="64"/>
      <c r="H14" s="67"/>
      <c r="I14" s="67"/>
      <c r="J14" s="68"/>
      <c r="K14" s="33">
        <v>100</v>
      </c>
      <c r="L14" s="2"/>
      <c r="M14" s="1"/>
      <c r="N14" s="82"/>
      <c r="O14" s="82"/>
      <c r="P14" s="82"/>
      <c r="Q14" s="82"/>
      <c r="R14" s="82"/>
      <c r="S14" s="83"/>
      <c r="T14" s="86"/>
    </row>
    <row r="15" spans="2:22" ht="18.75" x14ac:dyDescent="0.3">
      <c r="B15" s="1"/>
      <c r="C15" s="63" t="s">
        <v>22</v>
      </c>
      <c r="D15" s="18"/>
      <c r="E15" s="18"/>
      <c r="F15" s="18"/>
      <c r="G15" s="64"/>
      <c r="H15" s="67"/>
      <c r="I15" s="67"/>
      <c r="J15" s="68"/>
      <c r="K15" s="30">
        <f>SUM(K13:K14)</f>
        <v>145.09090909090909</v>
      </c>
      <c r="L15" s="2"/>
      <c r="M15" s="1"/>
      <c r="N15" s="82"/>
      <c r="O15" s="82"/>
      <c r="P15" s="82"/>
      <c r="Q15" s="82"/>
      <c r="R15" s="82"/>
      <c r="S15" s="83"/>
      <c r="T15" s="86"/>
    </row>
    <row r="16" spans="2:22" ht="28.5" x14ac:dyDescent="0.45">
      <c r="B16" s="6"/>
      <c r="C16" s="15" t="s">
        <v>23</v>
      </c>
      <c r="D16" s="16"/>
      <c r="E16" s="16"/>
      <c r="F16" s="16"/>
      <c r="G16" s="7"/>
      <c r="H16" s="7"/>
      <c r="I16" s="7"/>
      <c r="J16" s="7"/>
      <c r="K16" s="7"/>
      <c r="L16" s="17"/>
      <c r="M16" s="34" t="s">
        <v>44</v>
      </c>
      <c r="N16" s="90"/>
      <c r="O16" s="90"/>
      <c r="P16" s="82"/>
      <c r="Q16" s="82"/>
      <c r="R16" s="82"/>
      <c r="S16" s="83"/>
      <c r="T16" s="86"/>
    </row>
    <row r="17" spans="2:22" ht="18.75" x14ac:dyDescent="0.3">
      <c r="B17" s="1"/>
      <c r="C17" s="69" t="s">
        <v>100</v>
      </c>
      <c r="D17" s="69"/>
      <c r="E17" s="69"/>
      <c r="F17" s="69"/>
      <c r="G17" s="69"/>
      <c r="H17" s="22"/>
      <c r="I17" s="18"/>
      <c r="J17" s="18"/>
      <c r="K17" s="18"/>
      <c r="L17" s="2"/>
      <c r="M17" s="81" t="s">
        <v>37</v>
      </c>
      <c r="N17" s="82">
        <v>1</v>
      </c>
      <c r="O17" s="82"/>
      <c r="P17" s="79">
        <v>1</v>
      </c>
      <c r="Q17" s="79">
        <f>SUM(N17*P17)</f>
        <v>1</v>
      </c>
      <c r="R17" s="79" t="s">
        <v>28</v>
      </c>
      <c r="S17" s="87">
        <f>Q22</f>
        <v>60</v>
      </c>
      <c r="T17" s="91">
        <f>SUM(Q17*S17)</f>
        <v>60</v>
      </c>
      <c r="V17">
        <v>348.84</v>
      </c>
    </row>
    <row r="18" spans="2:22" ht="18.75" x14ac:dyDescent="0.3">
      <c r="B18" s="1"/>
      <c r="C18" s="22" t="s">
        <v>0</v>
      </c>
      <c r="D18" s="22"/>
      <c r="E18" s="23" t="s">
        <v>1</v>
      </c>
      <c r="F18" s="22" t="s">
        <v>101</v>
      </c>
      <c r="G18" s="22"/>
      <c r="H18" s="22"/>
      <c r="I18" s="18"/>
      <c r="J18" s="18"/>
      <c r="K18" s="18"/>
      <c r="L18" s="2"/>
      <c r="M18" s="81" t="s">
        <v>38</v>
      </c>
      <c r="N18" s="82">
        <v>1</v>
      </c>
      <c r="O18" s="82"/>
      <c r="P18" s="82">
        <v>1</v>
      </c>
      <c r="Q18" s="82">
        <f>SUM(N18*P18)</f>
        <v>1</v>
      </c>
      <c r="R18" s="82" t="s">
        <v>28</v>
      </c>
      <c r="S18" s="83">
        <f>Q22</f>
        <v>60</v>
      </c>
      <c r="T18" s="84">
        <f>SUM(Q18*S18)</f>
        <v>60</v>
      </c>
      <c r="V18" s="61">
        <v>436.29</v>
      </c>
    </row>
    <row r="19" spans="2:22" ht="18.75" x14ac:dyDescent="0.3">
      <c r="B19" s="1"/>
      <c r="C19" s="22" t="s">
        <v>4</v>
      </c>
      <c r="D19" s="22"/>
      <c r="E19" s="23" t="s">
        <v>1</v>
      </c>
      <c r="F19" s="22" t="s">
        <v>5</v>
      </c>
      <c r="G19" s="25">
        <v>300</v>
      </c>
      <c r="H19" s="22"/>
      <c r="I19" s="18"/>
      <c r="J19" s="18"/>
      <c r="K19" s="18"/>
      <c r="L19" s="2"/>
      <c r="M19" s="81" t="s">
        <v>39</v>
      </c>
      <c r="N19" s="82">
        <v>1</v>
      </c>
      <c r="O19" s="82"/>
      <c r="P19" s="82">
        <v>1</v>
      </c>
      <c r="Q19" s="82">
        <f>SUM(N19*P19)</f>
        <v>1</v>
      </c>
      <c r="R19" s="82" t="s">
        <v>28</v>
      </c>
      <c r="S19" s="83">
        <f>Q22</f>
        <v>60</v>
      </c>
      <c r="T19" s="84">
        <f>SUM(Q19*S19)</f>
        <v>60</v>
      </c>
      <c r="V19">
        <f>SUM(V17:V18)</f>
        <v>785.13</v>
      </c>
    </row>
    <row r="20" spans="2:22" ht="18.75" x14ac:dyDescent="0.3">
      <c r="B20" s="1"/>
      <c r="C20" s="100" t="s">
        <v>11</v>
      </c>
      <c r="D20" s="100"/>
      <c r="E20" s="23" t="s">
        <v>1</v>
      </c>
      <c r="F20" s="22"/>
      <c r="G20" s="64" t="s">
        <v>25</v>
      </c>
      <c r="H20" s="70">
        <f>T19</f>
        <v>60</v>
      </c>
      <c r="I20" s="18"/>
      <c r="J20" s="18"/>
      <c r="K20" s="71">
        <f>H20</f>
        <v>60</v>
      </c>
      <c r="L20" s="2"/>
      <c r="M20" s="81" t="s">
        <v>40</v>
      </c>
      <c r="N20" s="82">
        <v>1</v>
      </c>
      <c r="O20" s="82"/>
      <c r="P20" s="82">
        <v>1</v>
      </c>
      <c r="Q20" s="82">
        <f>SUM(N20*P20)</f>
        <v>1</v>
      </c>
      <c r="R20" s="82" t="s">
        <v>28</v>
      </c>
      <c r="S20" s="83">
        <f>Q22</f>
        <v>60</v>
      </c>
      <c r="T20" s="84">
        <f>SUM(Q20*S20)</f>
        <v>60</v>
      </c>
    </row>
    <row r="21" spans="2:22" ht="19.5" thickBot="1" x14ac:dyDescent="0.35">
      <c r="B21" s="1"/>
      <c r="C21" s="18"/>
      <c r="D21" s="18"/>
      <c r="E21" s="18"/>
      <c r="F21" s="18"/>
      <c r="G21" s="55" t="s">
        <v>26</v>
      </c>
      <c r="H21" s="29">
        <f>A28</f>
        <v>0</v>
      </c>
      <c r="I21" s="18"/>
      <c r="J21" s="18"/>
      <c r="K21" s="18"/>
      <c r="L21" s="2"/>
      <c r="M21" s="81" t="s">
        <v>86</v>
      </c>
      <c r="N21" s="82">
        <v>1</v>
      </c>
      <c r="O21" s="82"/>
      <c r="P21" s="83">
        <v>1</v>
      </c>
      <c r="Q21" s="82">
        <f>SUM(N21*P21)</f>
        <v>1</v>
      </c>
      <c r="R21" s="82" t="s">
        <v>28</v>
      </c>
      <c r="S21" s="83">
        <f>Q22</f>
        <v>60</v>
      </c>
      <c r="T21" s="84">
        <f>SUM(Q21*S21)</f>
        <v>60</v>
      </c>
    </row>
    <row r="22" spans="2:22" ht="19.5" thickBot="1" x14ac:dyDescent="0.35">
      <c r="B22" s="1"/>
      <c r="C22" s="18"/>
      <c r="D22" s="18"/>
      <c r="E22" s="18"/>
      <c r="F22" s="18"/>
      <c r="G22" s="55"/>
      <c r="H22" s="72"/>
      <c r="I22" s="18"/>
      <c r="J22" s="55" t="s">
        <v>27</v>
      </c>
      <c r="K22" s="73">
        <f>SUM(K15+K20)</f>
        <v>205.09090909090909</v>
      </c>
      <c r="L22" s="2"/>
      <c r="M22" s="1"/>
      <c r="N22" s="85">
        <f>G19</f>
        <v>300</v>
      </c>
      <c r="O22" s="82" t="s">
        <v>29</v>
      </c>
      <c r="P22" s="82">
        <f>SUM(P17:P21)</f>
        <v>5</v>
      </c>
      <c r="Q22" s="83">
        <f>SUM(N22/P22)</f>
        <v>60</v>
      </c>
      <c r="R22" s="82"/>
      <c r="S22" s="82"/>
      <c r="T22" s="86"/>
    </row>
    <row r="23" spans="2:22" x14ac:dyDescent="0.25">
      <c r="B23" s="8"/>
      <c r="C23" s="12"/>
      <c r="D23" s="12"/>
      <c r="E23" s="12"/>
      <c r="F23" s="12"/>
      <c r="G23" s="12"/>
      <c r="H23" s="74"/>
      <c r="I23" s="12"/>
      <c r="J23" s="12"/>
      <c r="K23" s="12"/>
      <c r="L23" s="9"/>
      <c r="M23" s="8"/>
      <c r="N23" s="12"/>
      <c r="O23" s="12"/>
      <c r="P23" s="12"/>
      <c r="Q23" s="12"/>
      <c r="R23" s="12"/>
      <c r="S23" s="12"/>
      <c r="T23" s="9"/>
    </row>
  </sheetData>
  <mergeCells count="1">
    <mergeCell ref="C20:D20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Feb-April</vt:lpstr>
      <vt:lpstr>April -May</vt:lpstr>
      <vt:lpstr>May-June</vt:lpstr>
      <vt:lpstr>June-July</vt:lpstr>
      <vt:lpstr>Aug-Sept</vt:lpstr>
      <vt:lpstr>Sept-oct</vt:lpstr>
      <vt:lpstr>Nov-Dec)</vt:lpstr>
      <vt:lpstr>Dec-Jan</vt:lpstr>
      <vt:lpstr>Jan-Feb</vt:lpstr>
      <vt:lpstr>Mar-April 2016</vt:lpstr>
      <vt:lpstr>April-May 2016</vt:lpstr>
      <vt:lpstr>May-June 2016</vt:lpstr>
      <vt:lpstr>June-July 2016</vt:lpstr>
      <vt:lpstr>July -Aug 2016 </vt:lpstr>
      <vt:lpstr>Aug-Sept 2016 </vt:lpstr>
      <vt:lpstr>Sept -OCT 2016 </vt:lpstr>
      <vt:lpstr>OCT -Nov 2016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2016-10-26T13:17:51Z</dcterms:modified>
</cp:coreProperties>
</file>