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精算建模2017课程\"/>
    </mc:Choice>
  </mc:AlternateContent>
  <xr:revisionPtr revIDLastSave="0" documentId="13_ncr:1_{8DA1AE32-EE19-4CD7-981F-B07E746E14CA}" xr6:coauthVersionLast="34" xr6:coauthVersionMax="34" xr10:uidLastSave="{00000000-0000-0000-0000-000000000000}"/>
  <bookViews>
    <workbookView xWindow="0" yWindow="0" windowWidth="12288" windowHeight="4656" activeTab="2" xr2:uid="{32E2FC25-8065-4FC5-8CA2-73636CDE8BB7}"/>
  </bookViews>
  <sheets>
    <sheet name="方案摘要" sheetId="2" r:id="rId1"/>
    <sheet name="方案数据透视表" sheetId="3" r:id="rId2"/>
    <sheet name="Sheet1" sheetId="1" r:id="rId3"/>
  </sheets>
  <definedNames>
    <definedName name="g">Sheet1!$C$2</definedName>
    <definedName name="h">Sheet1!$C$4</definedName>
    <definedName name="i">Sheet1!$C$5</definedName>
    <definedName name="n">Sheet1!$C$3</definedName>
    <definedName name="v">Sheet1!$C$6</definedName>
    <definedName name="x">Sheet1!$C$1</definedName>
  </definedNames>
  <calcPr calcId="17902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1" i="1" l="1"/>
  <c r="E12" i="1" s="1"/>
  <c r="C6" i="1"/>
  <c r="C12" i="1" s="1"/>
  <c r="D12" i="1" l="1"/>
  <c r="E13" i="1" s="1"/>
  <c r="D13" i="1" s="1"/>
  <c r="E14" i="1" s="1"/>
  <c r="D14" i="1" s="1"/>
  <c r="E15" i="1" s="1"/>
  <c r="C13" i="1"/>
  <c r="C14" i="1" l="1"/>
  <c r="D15" i="1"/>
  <c r="E16" i="1"/>
  <c r="C15" i="1" l="1"/>
  <c r="D16" i="1"/>
  <c r="E17" i="1" s="1"/>
  <c r="C16" i="1" l="1"/>
  <c r="D17" i="1"/>
  <c r="E18" i="1"/>
  <c r="C17" i="1" l="1"/>
  <c r="D18" i="1"/>
  <c r="E19" i="1" s="1"/>
  <c r="C18" i="1" l="1"/>
  <c r="D19" i="1"/>
  <c r="E20" i="1"/>
  <c r="C19" i="1" l="1"/>
  <c r="D20" i="1"/>
  <c r="E21" i="1" s="1"/>
  <c r="C20" i="1" l="1"/>
  <c r="D21" i="1"/>
  <c r="E22" i="1"/>
  <c r="C21" i="1" l="1"/>
  <c r="D22" i="1"/>
  <c r="E23" i="1" s="1"/>
  <c r="C22" i="1" l="1"/>
  <c r="D23" i="1"/>
  <c r="E24" i="1"/>
  <c r="C23" i="1" l="1"/>
  <c r="D24" i="1"/>
  <c r="E25" i="1" s="1"/>
  <c r="C24" i="1" l="1"/>
  <c r="D25" i="1"/>
  <c r="E26" i="1"/>
  <c r="C25" i="1" l="1"/>
  <c r="D26" i="1"/>
  <c r="E27" i="1" s="1"/>
  <c r="C26" i="1" l="1"/>
  <c r="D27" i="1"/>
  <c r="E28" i="1"/>
  <c r="C27" i="1" l="1"/>
  <c r="D28" i="1"/>
  <c r="E29" i="1" s="1"/>
  <c r="C28" i="1" l="1"/>
  <c r="D29" i="1"/>
  <c r="E30" i="1"/>
  <c r="C29" i="1" l="1"/>
  <c r="D30" i="1"/>
  <c r="E31" i="1" s="1"/>
  <c r="C30" i="1" l="1"/>
  <c r="C31" i="1" s="1"/>
  <c r="D31" i="1"/>
  <c r="E32" i="1"/>
  <c r="G11" i="1" l="1"/>
  <c r="C32" i="1"/>
  <c r="G12" i="1"/>
  <c r="D32" i="1"/>
  <c r="E33" i="1" s="1"/>
  <c r="G14" i="1" l="1"/>
  <c r="G13" i="1"/>
  <c r="C33" i="1"/>
  <c r="D33" i="1"/>
  <c r="E34" i="1"/>
  <c r="C34" i="1" l="1"/>
  <c r="D34" i="1"/>
  <c r="E35" i="1" l="1"/>
  <c r="G15" i="1"/>
  <c r="C35" i="1"/>
  <c r="D35" i="1"/>
  <c r="E36" i="1" l="1"/>
  <c r="D36" i="1" s="1"/>
  <c r="G16" i="1"/>
  <c r="C36" i="1"/>
  <c r="E37" i="1" l="1"/>
  <c r="D37" i="1" s="1"/>
  <c r="G17" i="1"/>
  <c r="C37" i="1"/>
  <c r="E38" i="1" l="1"/>
  <c r="G18" i="1"/>
  <c r="C38" i="1"/>
  <c r="D38" i="1"/>
  <c r="E39" i="1" s="1"/>
  <c r="G19" i="1" l="1"/>
  <c r="C39" i="1"/>
  <c r="D39" i="1"/>
  <c r="E40" i="1" s="1"/>
  <c r="G21" i="1" l="1"/>
  <c r="G20" i="1"/>
  <c r="C40" i="1"/>
  <c r="D40" i="1"/>
  <c r="E41" i="1" s="1"/>
  <c r="C41" i="1" l="1"/>
  <c r="D41" i="1"/>
  <c r="E42" i="1" s="1"/>
  <c r="H13" i="1" l="1"/>
  <c r="F25" i="1"/>
  <c r="F30" i="1"/>
  <c r="F33" i="1"/>
  <c r="F28" i="1"/>
  <c r="F12" i="1"/>
  <c r="F29" i="1"/>
  <c r="C42" i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F16" i="1"/>
  <c r="F24" i="1"/>
  <c r="F13" i="1"/>
  <c r="F15" i="1"/>
  <c r="F22" i="1"/>
  <c r="F14" i="1"/>
  <c r="F31" i="1"/>
  <c r="F18" i="1"/>
  <c r="F27" i="1"/>
  <c r="F23" i="1"/>
  <c r="F20" i="1"/>
  <c r="D6" i="1"/>
  <c r="L7" i="1" s="1"/>
  <c r="F17" i="1"/>
  <c r="F11" i="1"/>
  <c r="H11" i="1"/>
  <c r="F19" i="1"/>
  <c r="H12" i="1"/>
  <c r="F26" i="1"/>
  <c r="F21" i="1"/>
  <c r="F32" i="1"/>
  <c r="D42" i="1"/>
  <c r="E43" i="1" s="1"/>
  <c r="D43" i="1" l="1"/>
  <c r="H14" i="1" l="1"/>
  <c r="F34" i="1"/>
  <c r="E44" i="1"/>
  <c r="D44" i="1"/>
  <c r="E45" i="1" s="1"/>
  <c r="F35" i="1" l="1"/>
  <c r="H15" i="1"/>
  <c r="D45" i="1"/>
  <c r="E46" i="1" l="1"/>
  <c r="H16" i="1"/>
  <c r="F36" i="1"/>
  <c r="F37" i="1"/>
  <c r="D46" i="1"/>
  <c r="E47" i="1" l="1"/>
  <c r="H17" i="1"/>
  <c r="H18" i="1"/>
  <c r="F38" i="1"/>
  <c r="D47" i="1"/>
  <c r="E48" i="1" l="1"/>
  <c r="D48" i="1"/>
  <c r="H19" i="1" l="1"/>
  <c r="E49" i="1"/>
  <c r="F39" i="1"/>
  <c r="D49" i="1" l="1"/>
  <c r="H20" i="1" l="1"/>
  <c r="F40" i="1"/>
  <c r="E50" i="1"/>
  <c r="D50" i="1" l="1"/>
  <c r="E51" i="1" l="1"/>
  <c r="F41" i="1"/>
  <c r="H21" i="1"/>
  <c r="E52" i="1" l="1"/>
  <c r="D51" i="1"/>
  <c r="D52" i="1" l="1"/>
  <c r="F42" i="1"/>
  <c r="F43" i="1" l="1"/>
  <c r="E53" i="1"/>
  <c r="D53" i="1" l="1"/>
  <c r="F44" i="1" l="1"/>
  <c r="E54" i="1"/>
  <c r="D54" i="1" l="1"/>
  <c r="E55" i="1" l="1"/>
  <c r="F45" i="1"/>
  <c r="D55" i="1" l="1"/>
  <c r="F46" i="1" l="1"/>
  <c r="E56" i="1"/>
  <c r="D56" i="1" l="1"/>
  <c r="E57" i="1" l="1"/>
  <c r="F47" i="1"/>
  <c r="D57" i="1" l="1"/>
  <c r="F48" i="1" l="1"/>
  <c r="E58" i="1"/>
  <c r="D58" i="1" l="1"/>
  <c r="E59" i="1" l="1"/>
  <c r="F49" i="1"/>
  <c r="D59" i="1" l="1"/>
  <c r="E60" i="1" l="1"/>
  <c r="F50" i="1"/>
  <c r="D60" i="1" l="1"/>
  <c r="E61" i="1" l="1"/>
  <c r="F51" i="1"/>
  <c r="E62" i="1" l="1"/>
  <c r="D61" i="1"/>
  <c r="D62" i="1" l="1"/>
  <c r="F52" i="1"/>
  <c r="E63" i="1" l="1"/>
  <c r="F53" i="1"/>
  <c r="D63" i="1" l="1"/>
  <c r="F54" i="1" l="1"/>
  <c r="E64" i="1"/>
  <c r="D64" i="1" l="1"/>
  <c r="E65" i="1" l="1"/>
  <c r="F55" i="1"/>
  <c r="D65" i="1" l="1"/>
  <c r="E66" i="1" l="1"/>
  <c r="F56" i="1"/>
  <c r="D66" i="1" l="1"/>
  <c r="E67" i="1" l="1"/>
  <c r="F57" i="1"/>
  <c r="D67" i="1" l="1"/>
  <c r="E68" i="1"/>
  <c r="D68" i="1" l="1"/>
  <c r="E69" i="1" s="1"/>
  <c r="F59" i="1"/>
  <c r="F58" i="1"/>
  <c r="D69" i="1" l="1"/>
  <c r="F60" i="1"/>
  <c r="E70" i="1" l="1"/>
  <c r="D70" i="1" l="1"/>
  <c r="E71" i="1" l="1"/>
  <c r="F61" i="1"/>
  <c r="D71" i="1" l="1"/>
  <c r="E72" i="1" l="1"/>
  <c r="F62" i="1"/>
  <c r="D72" i="1" l="1"/>
  <c r="E73" i="1" l="1"/>
  <c r="F63" i="1"/>
  <c r="D73" i="1" l="1"/>
  <c r="E74" i="1"/>
  <c r="D74" i="1" l="1"/>
  <c r="E75" i="1" s="1"/>
  <c r="F64" i="1"/>
  <c r="F65" i="1" l="1"/>
  <c r="D75" i="1"/>
  <c r="F66" i="1" l="1"/>
  <c r="E76" i="1"/>
  <c r="D76" i="1" l="1"/>
  <c r="E77" i="1" l="1"/>
  <c r="F67" i="1"/>
  <c r="D77" i="1" l="1"/>
  <c r="F68" i="1" l="1"/>
  <c r="E78" i="1"/>
  <c r="D78" i="1" l="1"/>
  <c r="E79" i="1" l="1"/>
  <c r="F69" i="1"/>
  <c r="D79" i="1" l="1"/>
  <c r="F70" i="1" l="1"/>
  <c r="E80" i="1"/>
  <c r="D80" i="1" l="1"/>
  <c r="E81" i="1" l="1"/>
  <c r="F71" i="1"/>
  <c r="D81" i="1" l="1"/>
  <c r="F72" i="1" l="1"/>
  <c r="E82" i="1"/>
  <c r="D82" i="1" l="1"/>
  <c r="E83" i="1" l="1"/>
  <c r="F73" i="1"/>
  <c r="E84" i="1" l="1"/>
  <c r="D83" i="1"/>
  <c r="D84" i="1" l="1"/>
  <c r="F74" i="1"/>
  <c r="E85" i="1" l="1"/>
  <c r="F75" i="1"/>
  <c r="D85" i="1" l="1"/>
  <c r="E86" i="1" l="1"/>
  <c r="F76" i="1"/>
  <c r="D86" i="1" l="1"/>
  <c r="F77" i="1" l="1"/>
  <c r="E87" i="1"/>
  <c r="D87" i="1" l="1"/>
  <c r="E88" i="1"/>
  <c r="D88" i="1" l="1"/>
  <c r="E89" i="1" s="1"/>
  <c r="F78" i="1"/>
  <c r="F79" i="1" l="1"/>
  <c r="D89" i="1"/>
  <c r="E90" i="1" l="1"/>
  <c r="F80" i="1"/>
  <c r="D90" i="1" l="1"/>
  <c r="E91" i="1" l="1"/>
  <c r="F81" i="1"/>
  <c r="D91" i="1" l="1"/>
  <c r="E92" i="1" l="1"/>
  <c r="F82" i="1"/>
  <c r="D92" i="1" l="1"/>
  <c r="E93" i="1"/>
  <c r="E94" i="1" l="1"/>
  <c r="D93" i="1"/>
  <c r="F83" i="1"/>
  <c r="F84" i="1"/>
  <c r="E95" i="1" l="1"/>
  <c r="D94" i="1"/>
  <c r="D95" i="1" l="1"/>
  <c r="F85" i="1"/>
  <c r="F86" i="1" l="1"/>
  <c r="E96" i="1"/>
  <c r="D96" i="1" l="1"/>
  <c r="E97" i="1" l="1"/>
  <c r="F87" i="1"/>
  <c r="D97" i="1" l="1"/>
  <c r="F88" i="1" l="1"/>
  <c r="E98" i="1"/>
  <c r="D98" i="1" l="1"/>
  <c r="E99" i="1" l="1"/>
  <c r="F89" i="1"/>
  <c r="D99" i="1" l="1"/>
  <c r="E100" i="1" l="1"/>
  <c r="F90" i="1"/>
  <c r="D100" i="1" l="1"/>
  <c r="E101" i="1" l="1"/>
  <c r="F91" i="1"/>
  <c r="D101" i="1" l="1"/>
  <c r="E102" i="1"/>
  <c r="D102" i="1" l="1"/>
  <c r="E103" i="1" s="1"/>
  <c r="F92" i="1"/>
  <c r="F93" i="1" l="1"/>
  <c r="D103" i="1"/>
  <c r="F94" i="1" l="1"/>
  <c r="E104" i="1"/>
  <c r="D104" i="1" l="1"/>
  <c r="E105" i="1" l="1"/>
  <c r="F95" i="1"/>
  <c r="D105" i="1" l="1"/>
  <c r="F96" i="1" l="1"/>
  <c r="E106" i="1"/>
  <c r="D106" i="1" l="1"/>
  <c r="E107" i="1" l="1"/>
  <c r="F97" i="1"/>
  <c r="E108" i="1" l="1"/>
  <c r="D107" i="1"/>
  <c r="E109" i="1" l="1"/>
  <c r="D108" i="1"/>
  <c r="F99" i="1"/>
  <c r="F98" i="1"/>
  <c r="D109" i="1" l="1"/>
  <c r="E110" i="1"/>
  <c r="D110" i="1" l="1"/>
  <c r="E111" i="1"/>
  <c r="F101" i="1"/>
  <c r="F100" i="1"/>
  <c r="D111" i="1" l="1"/>
  <c r="E112" i="1" l="1"/>
  <c r="F102" i="1"/>
  <c r="D112" i="1" l="1"/>
  <c r="E113" i="1" l="1"/>
  <c r="F103" i="1"/>
  <c r="D113" i="1" l="1"/>
  <c r="E114" i="1" l="1"/>
  <c r="F104" i="1"/>
  <c r="D114" i="1" l="1"/>
  <c r="E115" i="1" l="1"/>
  <c r="F105" i="1"/>
  <c r="D115" i="1" l="1"/>
  <c r="F106" i="1" l="1"/>
  <c r="E116" i="1"/>
  <c r="D116" i="1" l="1"/>
  <c r="F116" i="1"/>
  <c r="F112" i="1" l="1"/>
  <c r="F114" i="1"/>
  <c r="F113" i="1"/>
  <c r="F110" i="1"/>
  <c r="F111" i="1"/>
  <c r="F115" i="1"/>
  <c r="F109" i="1"/>
  <c r="F107" i="1"/>
  <c r="F108" i="1"/>
</calcChain>
</file>

<file path=xl/sharedStrings.xml><?xml version="1.0" encoding="utf-8"?>
<sst xmlns="http://schemas.openxmlformats.org/spreadsheetml/2006/main" count="84" uniqueCount="51">
  <si>
    <t>年龄</t>
    <phoneticPr fontId="2" type="noConversion"/>
  </si>
  <si>
    <t>CL1</t>
    <phoneticPr fontId="2" type="noConversion"/>
  </si>
  <si>
    <t>投保年龄</t>
    <phoneticPr fontId="2" type="noConversion"/>
  </si>
  <si>
    <t>投保性别</t>
    <phoneticPr fontId="2" type="noConversion"/>
  </si>
  <si>
    <t>保险期间</t>
    <phoneticPr fontId="2" type="noConversion"/>
  </si>
  <si>
    <t>交费期</t>
    <phoneticPr fontId="2" type="noConversion"/>
  </si>
  <si>
    <t>定价利率</t>
    <phoneticPr fontId="2" type="noConversion"/>
  </si>
  <si>
    <t>v</t>
    <phoneticPr fontId="2" type="noConversion"/>
  </si>
  <si>
    <t>折现率</t>
    <phoneticPr fontId="2" type="noConversion"/>
  </si>
  <si>
    <t>x</t>
  </si>
  <si>
    <t>x</t>
    <phoneticPr fontId="2" type="noConversion"/>
  </si>
  <si>
    <t>n</t>
  </si>
  <si>
    <t>n</t>
    <phoneticPr fontId="2" type="noConversion"/>
  </si>
  <si>
    <t>h</t>
    <phoneticPr fontId="2" type="noConversion"/>
  </si>
  <si>
    <t>i</t>
  </si>
  <si>
    <t>i</t>
    <phoneticPr fontId="2" type="noConversion"/>
  </si>
  <si>
    <t>g</t>
    <phoneticPr fontId="2" type="noConversion"/>
  </si>
  <si>
    <t>社会性别</t>
    <phoneticPr fontId="2" type="noConversion"/>
  </si>
  <si>
    <t>不能用v1,v_1</t>
    <phoneticPr fontId="2" type="noConversion"/>
  </si>
  <si>
    <t>v^k</t>
    <phoneticPr fontId="2" type="noConversion"/>
  </si>
  <si>
    <t>dx</t>
    <phoneticPr fontId="2" type="noConversion"/>
  </si>
  <si>
    <t>lx</t>
    <phoneticPr fontId="2" type="noConversion"/>
  </si>
  <si>
    <t>辅助列(递推公式）</t>
    <phoneticPr fontId="2" type="noConversion"/>
  </si>
  <si>
    <t>Herbert Simon 司马贺</t>
    <phoneticPr fontId="2" type="noConversion"/>
  </si>
  <si>
    <t>$D$6</t>
  </si>
  <si>
    <t>投保年龄10</t>
  </si>
  <si>
    <t>创建者 hxy 日期 2017/11/23</t>
  </si>
  <si>
    <t>投保年龄20</t>
  </si>
  <si>
    <t>投保年龄30</t>
  </si>
  <si>
    <t>投保年龄40</t>
  </si>
  <si>
    <t>保险期间10</t>
  </si>
  <si>
    <t>保险期间20</t>
  </si>
  <si>
    <t>保险期间30</t>
  </si>
  <si>
    <t>创建者 hxy 日期 2017/11/23
修改者 hxy 日期 2017/11/23</t>
  </si>
  <si>
    <t>定价利率3</t>
  </si>
  <si>
    <t>定价利率4</t>
  </si>
  <si>
    <t>定价利率5</t>
  </si>
  <si>
    <t>方案摘要</t>
  </si>
  <si>
    <t>可变单元格:</t>
  </si>
  <si>
    <t>当前值:</t>
  </si>
  <si>
    <t>结果单元格:</t>
  </si>
  <si>
    <t>注释: “当前值”这一列表示的是在</t>
  </si>
  <si>
    <t>建立方案汇总时，可变单元格的值。</t>
  </si>
  <si>
    <t>每组方案的可变单元格均以灰色底纹突出显示。</t>
  </si>
  <si>
    <t>行标签</t>
  </si>
  <si>
    <t>x 由</t>
  </si>
  <si>
    <t>(全部)</t>
  </si>
  <si>
    <t>n 由</t>
  </si>
  <si>
    <t>列标签</t>
  </si>
  <si>
    <t>hxy</t>
  </si>
  <si>
    <t>模拟运算表最多展示二维交叉表，但操作简便。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</si>
</sst>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"/>
    <numFmt numFmtId="177" formatCode="0.00000"/>
  </numFmts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b/>
      <sz val="11"/>
      <color indexed="9"/>
      <name val="等线"/>
      <family val="2"/>
      <charset val="134"/>
      <scheme val="minor"/>
    </font>
    <font>
      <b/>
      <sz val="11"/>
      <color indexed="9"/>
      <name val="等线"/>
      <family val="3"/>
      <charset val="134"/>
      <scheme val="minor"/>
    </font>
    <font>
      <b/>
      <sz val="11"/>
      <color indexed="8"/>
      <name val="等线"/>
      <family val="2"/>
      <charset val="134"/>
      <scheme val="minor"/>
    </font>
    <font>
      <b/>
      <sz val="11"/>
      <color indexed="18"/>
      <name val="等线"/>
      <family val="2"/>
      <charset val="134"/>
      <scheme val="minor"/>
    </font>
    <font>
      <b/>
      <sz val="11"/>
      <color indexed="18"/>
      <name val="等线"/>
      <family val="3"/>
      <charset val="134"/>
      <scheme val="minor"/>
    </font>
    <font>
      <sz val="11"/>
      <color indexed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2" applyFont="1" applyBorder="1"/>
    <xf numFmtId="176" fontId="4" fillId="0" borderId="1" xfId="2" applyNumberFormat="1" applyFont="1" applyBorder="1"/>
    <xf numFmtId="0" fontId="4" fillId="0" borderId="0" xfId="2" applyFont="1"/>
    <xf numFmtId="176" fontId="4" fillId="0" borderId="0" xfId="2" applyNumberFormat="1" applyFont="1"/>
    <xf numFmtId="10" fontId="0" fillId="0" borderId="0" xfId="1" applyNumberFormat="1" applyFont="1">
      <alignment vertical="center"/>
    </xf>
    <xf numFmtId="0" fontId="0" fillId="0" borderId="0" xfId="0" applyFill="1" applyBorder="1" applyAlignment="1">
      <alignment vertical="center"/>
    </xf>
    <xf numFmtId="10" fontId="0" fillId="0" borderId="0" xfId="0" applyNumberForma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4" xfId="0" applyFont="1" applyFill="1" applyBorder="1" applyAlignment="1">
      <alignment horizontal="right" vertical="center"/>
    </xf>
    <xf numFmtId="0" fontId="0" fillId="4" borderId="0" xfId="0" applyFill="1" applyBorder="1" applyAlignment="1">
      <alignment vertical="center"/>
    </xf>
    <xf numFmtId="10" fontId="0" fillId="4" borderId="0" xfId="0" applyNumberFormat="1" applyFill="1" applyBorder="1" applyAlignment="1">
      <alignment vertical="center"/>
    </xf>
    <xf numFmtId="0" fontId="11" fillId="0" borderId="0" xfId="0" applyFont="1" applyFill="1" applyBorder="1" applyAlignment="1">
      <alignment vertical="top" wrapTex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177" fontId="0" fillId="0" borderId="0" xfId="0" applyNumberFormat="1" applyBorder="1">
      <alignment vertical="center"/>
    </xf>
    <xf numFmtId="177" fontId="0" fillId="0" borderId="10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5" borderId="0" xfId="0" applyFill="1">
      <alignment vertical="center"/>
    </xf>
  </cellXfs>
  <cellStyles count="3">
    <cellStyle name="百分比" xfId="1" builtinId="5"/>
    <cellStyle name="常规" xfId="0" builtinId="0"/>
    <cellStyle name="常规_中国人寿保险业经验生命表的两个版本" xfId="2" xr:uid="{142CD10D-6F78-47BD-92CE-57F59B9593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129540</xdr:colOff>
          <xdr:row>8</xdr:row>
          <xdr:rowOff>53340</xdr:rowOff>
        </xdr:from>
        <xdr:to>
          <xdr:col>3</xdr:col>
          <xdr:colOff>2065020</xdr:colOff>
          <xdr:row>12</xdr:row>
          <xdr:rowOff>53340</xdr:rowOff>
        </xdr:to>
        <xdr:sp macro="" textlink="">
          <xdr:nvSpPr>
            <xdr:cNvPr id="1025" name="对象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7</xdr:row>
          <xdr:rowOff>60960</xdr:rowOff>
        </xdr:from>
        <xdr:to>
          <xdr:col>5</xdr:col>
          <xdr:colOff>556260</xdr:colOff>
          <xdr:row>9</xdr:row>
          <xdr:rowOff>114300</xdr:rowOff>
        </xdr:to>
        <xdr:sp macro="" textlink="">
          <xdr:nvSpPr>
            <xdr:cNvPr id="1026" name="对象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xy" refreshedDate="43062.470984953703" createdVersion="6" refreshedVersion="6" minRefreshableVersion="3" recordCount="36" xr:uid="{D260C1D0-8A7A-4675-977B-075A16DF97EC}">
  <cacheSource type="scenario"/>
  <cacheFields count="7">
    <cacheField name="x" numFmtId="0">
      <sharedItems containsNonDate="0" count="4">
        <s v="投保年龄10"/>
        <s v="投保年龄20"/>
        <s v="投保年龄30"/>
        <s v="投保年龄40"/>
      </sharedItems>
    </cacheField>
    <cacheField name="n" numFmtId="0">
      <sharedItems containsNonDate="0" count="4">
        <s v="投保年龄20"/>
        <s v="保险期间20"/>
        <s v="保险期间30"/>
        <s v="保险期间10"/>
      </sharedItems>
    </cacheField>
    <cacheField name="i" numFmtId="0">
      <sharedItems containsNonDate="0" count="3">
        <s v="定价利率3"/>
        <s v="定价利率4"/>
        <s v="定价利率5"/>
      </sharedItems>
    </cacheField>
    <cacheField name="x 由" numFmtId="0">
      <sharedItems containsNonDate="0" count="1">
        <s v="hxy"/>
      </sharedItems>
    </cacheField>
    <cacheField name="n 由" numFmtId="0">
      <sharedItems containsNonDate="0" count="1">
        <s v="hxy"/>
      </sharedItems>
    </cacheField>
    <cacheField name="i 由" numFmtId="0">
      <sharedItems containsNonDate="0" count="1">
        <s v="hxy"/>
      </sharedItems>
    </cacheField>
    <cacheField name="res $D$6" numFmtId="0">
      <sharedItems containsSemiMixedTypes="0" containsNonDate="0" containsString="0" containsNumber="1" minValue="2.9209372185228641E-3" maxValue="0.115349523963147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80EB28-C147-44E8-98B4-93A57BE74571}" name="数据透视表3" cacheId="0" applyNumberFormats="0" applyBorderFormats="0" applyFontFormats="0" applyPatternFormats="0" applyAlignmentFormats="0" applyWidthHeightFormats="1" dataCaption="值" updatedVersion="6" minRefreshableVersion="3" useAutoFormatting="1" rowGrandTotals="0" colGrandTotals="0" itemPrintTitles="1" createdVersion="6" indent="0" outline="1" outlineData="1" multipleFieldFilters="0" fieldListSortAscending="1">
  <location ref="A5:D23" firstHeaderRow="1" firstDataRow="3" firstDataCol="1" rowPageCount="2" colPageCount="1"/>
  <pivotFields count="7">
    <pivotField axis="axisRow" subtotalTop="0" showAll="0" defaultSubtotal="0">
      <items count="4">
        <item x="0"/>
        <item x="1"/>
        <item x="2"/>
        <item x="3"/>
      </items>
    </pivotField>
    <pivotField axis="axisRow" subtotalTop="0" showAll="0" defaultSubtotal="0">
      <items count="4">
        <item x="3"/>
        <item x="1"/>
        <item x="2"/>
        <item x="0"/>
      </items>
    </pivotField>
    <pivotField axis="axisCol" subtotalTop="0" showAll="0" defaultSubtotal="0">
      <items count="3">
        <item x="0"/>
        <item x="1"/>
        <item x="2"/>
      </items>
    </pivotField>
    <pivotField axis="axisPage" subtotalTop="0" showAll="0">
      <items count="2">
        <item x="0"/>
        <item t="default"/>
      </items>
    </pivotField>
    <pivotField axis="axisPage" subtotalTop="0" showAll="0">
      <items count="2">
        <item x="0"/>
        <item t="default"/>
      </items>
    </pivotField>
    <pivotField axis="axisCol" subtotalTop="0" showAll="0">
      <items count="2">
        <item x="0"/>
        <item t="default"/>
      </items>
    </pivotField>
    <pivotField dataField="1" subtotalTop="0" showAll="0"/>
  </pivotFields>
  <rowFields count="2">
    <field x="1"/>
    <field x="0"/>
  </rowFields>
  <rowItems count="16">
    <i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</rowItems>
  <colFields count="2">
    <field x="2"/>
    <field x="5"/>
  </colFields>
  <colItems count="3">
    <i>
      <x/>
      <x/>
    </i>
    <i>
      <x v="1"/>
      <x/>
    </i>
    <i>
      <x v="2"/>
      <x/>
    </i>
  </colItems>
  <pageFields count="2">
    <pageField fld="3" hier="-1"/>
    <pageField fld="4" hier="-1"/>
  </pageFields>
  <dataFields count="1">
    <dataField name="$D$6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14C-41FD-48F4-BFEA-8DA0C30A2630}">
  <sheetPr>
    <outlinePr summaryBelow="0"/>
  </sheetPr>
  <dimension ref="B1:N13"/>
  <sheetViews>
    <sheetView showGridLines="0" workbookViewId="0">
      <selection activeCell="D17" sqref="D17"/>
    </sheetView>
  </sheetViews>
  <sheetFormatPr defaultRowHeight="13.8" outlineLevelRow="1" outlineLevelCol="1" x14ac:dyDescent="0.25"/>
  <cols>
    <col min="3" max="3" width="6.33203125" bestFit="1" customWidth="1"/>
    <col min="4" max="14" width="12.77734375" customWidth="1" outlineLevel="1"/>
  </cols>
  <sheetData>
    <row r="1" spans="2:14" ht="14.4" thickBot="1" x14ac:dyDescent="0.3"/>
    <row r="2" spans="2:14" x14ac:dyDescent="0.25">
      <c r="B2" s="11" t="s">
        <v>37</v>
      </c>
      <c r="C2" s="12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2:14" collapsed="1" x14ac:dyDescent="0.25">
      <c r="B3" s="10"/>
      <c r="C3" s="10"/>
      <c r="D3" s="19" t="s">
        <v>39</v>
      </c>
      <c r="E3" s="19" t="s">
        <v>25</v>
      </c>
      <c r="F3" s="19" t="s">
        <v>27</v>
      </c>
      <c r="G3" s="19" t="s">
        <v>28</v>
      </c>
      <c r="H3" s="19" t="s">
        <v>29</v>
      </c>
      <c r="I3" s="19" t="s">
        <v>30</v>
      </c>
      <c r="J3" s="19" t="s">
        <v>31</v>
      </c>
      <c r="K3" s="19" t="s">
        <v>32</v>
      </c>
      <c r="L3" s="19" t="s">
        <v>34</v>
      </c>
      <c r="M3" s="19" t="s">
        <v>35</v>
      </c>
      <c r="N3" s="19" t="s">
        <v>36</v>
      </c>
    </row>
    <row r="4" spans="2:14" ht="52.8" hidden="1" outlineLevel="1" x14ac:dyDescent="0.25">
      <c r="B4" s="14"/>
      <c r="C4" s="14"/>
      <c r="D4" s="7"/>
      <c r="E4" s="22" t="s">
        <v>26</v>
      </c>
      <c r="F4" s="22" t="s">
        <v>26</v>
      </c>
      <c r="G4" s="22" t="s">
        <v>26</v>
      </c>
      <c r="H4" s="22" t="s">
        <v>26</v>
      </c>
      <c r="I4" s="22" t="s">
        <v>26</v>
      </c>
      <c r="J4" s="22" t="s">
        <v>26</v>
      </c>
      <c r="K4" s="22" t="s">
        <v>33</v>
      </c>
      <c r="L4" s="22" t="s">
        <v>26</v>
      </c>
      <c r="M4" s="22" t="s">
        <v>26</v>
      </c>
      <c r="N4" s="22" t="s">
        <v>33</v>
      </c>
    </row>
    <row r="5" spans="2:14" x14ac:dyDescent="0.25">
      <c r="B5" s="15" t="s">
        <v>38</v>
      </c>
      <c r="C5" s="1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2:14" outlineLevel="1" x14ac:dyDescent="0.25">
      <c r="B6" s="14"/>
      <c r="C6" s="14" t="s">
        <v>9</v>
      </c>
      <c r="D6" s="7">
        <v>20</v>
      </c>
      <c r="E6" s="20">
        <v>10</v>
      </c>
      <c r="F6" s="20">
        <v>20</v>
      </c>
      <c r="G6" s="20">
        <v>30</v>
      </c>
      <c r="H6" s="20">
        <v>40</v>
      </c>
      <c r="I6" s="7">
        <v>20</v>
      </c>
      <c r="J6" s="7">
        <v>20</v>
      </c>
      <c r="K6" s="7">
        <v>20</v>
      </c>
      <c r="L6" s="7">
        <v>20</v>
      </c>
      <c r="M6" s="7">
        <v>20</v>
      </c>
      <c r="N6" s="7">
        <v>20</v>
      </c>
    </row>
    <row r="7" spans="2:14" outlineLevel="1" x14ac:dyDescent="0.25">
      <c r="B7" s="14"/>
      <c r="C7" s="14" t="s">
        <v>11</v>
      </c>
      <c r="D7" s="7">
        <v>10</v>
      </c>
      <c r="E7" s="7">
        <v>10</v>
      </c>
      <c r="F7" s="7">
        <v>10</v>
      </c>
      <c r="G7" s="7">
        <v>10</v>
      </c>
      <c r="H7" s="7">
        <v>10</v>
      </c>
      <c r="I7" s="20">
        <v>10</v>
      </c>
      <c r="J7" s="20">
        <v>20</v>
      </c>
      <c r="K7" s="20">
        <v>30</v>
      </c>
      <c r="L7" s="7">
        <v>10</v>
      </c>
      <c r="M7" s="7">
        <v>10</v>
      </c>
      <c r="N7" s="7">
        <v>10</v>
      </c>
    </row>
    <row r="8" spans="2:14" outlineLevel="1" x14ac:dyDescent="0.25">
      <c r="B8" s="14"/>
      <c r="C8" s="14" t="s">
        <v>14</v>
      </c>
      <c r="D8" s="8">
        <v>0.05</v>
      </c>
      <c r="E8" s="8">
        <v>0.05</v>
      </c>
      <c r="F8" s="8">
        <v>0.05</v>
      </c>
      <c r="G8" s="8">
        <v>0.05</v>
      </c>
      <c r="H8" s="8">
        <v>0.05</v>
      </c>
      <c r="I8" s="8">
        <v>0.05</v>
      </c>
      <c r="J8" s="8">
        <v>0.05</v>
      </c>
      <c r="K8" s="8">
        <v>0.05</v>
      </c>
      <c r="L8" s="21">
        <v>0.03</v>
      </c>
      <c r="M8" s="21">
        <v>0.04</v>
      </c>
      <c r="N8" s="21">
        <v>0.05</v>
      </c>
    </row>
    <row r="9" spans="2:14" x14ac:dyDescent="0.25">
      <c r="B9" s="15" t="s">
        <v>40</v>
      </c>
      <c r="C9" s="16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2:14" ht="14.4" outlineLevel="1" thickBot="1" x14ac:dyDescent="0.3">
      <c r="B10" s="17"/>
      <c r="C10" s="17" t="s">
        <v>24</v>
      </c>
      <c r="D10" s="9">
        <v>5.6392227487074903E-3</v>
      </c>
      <c r="E10" s="9">
        <v>2.9209372185228601E-3</v>
      </c>
      <c r="F10" s="9">
        <v>5.6392227487074903E-3</v>
      </c>
      <c r="G10" s="9">
        <v>8.8927114449882608E-3</v>
      </c>
      <c r="H10" s="9">
        <v>1.78735839658496E-2</v>
      </c>
      <c r="I10" s="9">
        <v>5.6392227487074903E-3</v>
      </c>
      <c r="J10" s="9">
        <v>1.1058213478735399E-2</v>
      </c>
      <c r="K10" s="9">
        <v>1.76657605756101E-2</v>
      </c>
      <c r="L10" s="9">
        <v>6.2599993702504601E-3</v>
      </c>
      <c r="M10" s="9">
        <v>5.9377792394541403E-3</v>
      </c>
      <c r="N10" s="9">
        <v>5.6392227487074903E-3</v>
      </c>
    </row>
    <row r="11" spans="2:14" x14ac:dyDescent="0.25">
      <c r="B11" t="s">
        <v>41</v>
      </c>
    </row>
    <row r="12" spans="2:14" x14ac:dyDescent="0.25">
      <c r="B12" t="s">
        <v>42</v>
      </c>
    </row>
    <row r="13" spans="2:14" x14ac:dyDescent="0.25">
      <c r="B13" t="s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ECBB-09D6-422F-8473-47619C0DE037}">
  <dimension ref="A2:D23"/>
  <sheetViews>
    <sheetView workbookViewId="0">
      <selection activeCell="J6" sqref="J6"/>
    </sheetView>
  </sheetViews>
  <sheetFormatPr defaultRowHeight="13.8" x14ac:dyDescent="0.25"/>
  <cols>
    <col min="1" max="1" width="16" bestFit="1" customWidth="1"/>
    <col min="2" max="5" width="12.77734375" bestFit="1" customWidth="1"/>
  </cols>
  <sheetData>
    <row r="2" spans="1:4" x14ac:dyDescent="0.25">
      <c r="A2" s="23" t="s">
        <v>45</v>
      </c>
      <c r="B2" t="s">
        <v>46</v>
      </c>
    </row>
    <row r="3" spans="1:4" x14ac:dyDescent="0.25">
      <c r="A3" s="23" t="s">
        <v>47</v>
      </c>
      <c r="B3" t="s">
        <v>46</v>
      </c>
    </row>
    <row r="5" spans="1:4" x14ac:dyDescent="0.25">
      <c r="A5" s="23" t="s">
        <v>24</v>
      </c>
      <c r="B5" s="23" t="s">
        <v>48</v>
      </c>
    </row>
    <row r="6" spans="1:4" x14ac:dyDescent="0.25">
      <c r="B6" t="s">
        <v>34</v>
      </c>
      <c r="C6" t="s">
        <v>35</v>
      </c>
      <c r="D6" t="s">
        <v>36</v>
      </c>
    </row>
    <row r="7" spans="1:4" x14ac:dyDescent="0.25">
      <c r="A7" s="23" t="s">
        <v>44</v>
      </c>
      <c r="B7" t="s">
        <v>49</v>
      </c>
      <c r="C7" t="s">
        <v>49</v>
      </c>
      <c r="D7" t="s">
        <v>49</v>
      </c>
    </row>
    <row r="8" spans="1:4" x14ac:dyDescent="0.25">
      <c r="A8" s="24" t="s">
        <v>30</v>
      </c>
      <c r="B8" s="25"/>
      <c r="C8" s="25"/>
      <c r="D8" s="25"/>
    </row>
    <row r="9" spans="1:4" x14ac:dyDescent="0.25">
      <c r="A9" s="26" t="s">
        <v>27</v>
      </c>
      <c r="B9" s="25">
        <v>6.2599993702504584E-3</v>
      </c>
      <c r="C9" s="25">
        <v>5.937779239454136E-3</v>
      </c>
      <c r="D9" s="25">
        <v>5.6392227487074877E-3</v>
      </c>
    </row>
    <row r="10" spans="1:4" x14ac:dyDescent="0.25">
      <c r="A10" s="26" t="s">
        <v>28</v>
      </c>
      <c r="B10" s="25">
        <v>9.9239493967450201E-3</v>
      </c>
      <c r="C10" s="25">
        <v>9.3881188665949303E-3</v>
      </c>
      <c r="D10" s="25">
        <v>8.8927114449882591E-3</v>
      </c>
    </row>
    <row r="11" spans="1:4" x14ac:dyDescent="0.25">
      <c r="A11" s="26" t="s">
        <v>29</v>
      </c>
      <c r="B11" s="25">
        <v>1.9963421263235623E-2</v>
      </c>
      <c r="C11" s="25">
        <v>1.8877393994168365E-2</v>
      </c>
      <c r="D11" s="25">
        <v>1.7873583965849614E-2</v>
      </c>
    </row>
    <row r="12" spans="1:4" x14ac:dyDescent="0.25">
      <c r="A12" s="24" t="s">
        <v>31</v>
      </c>
      <c r="B12" s="25"/>
      <c r="C12" s="25"/>
      <c r="D12" s="25"/>
    </row>
    <row r="13" spans="1:4" x14ac:dyDescent="0.25">
      <c r="A13" s="26" t="s">
        <v>25</v>
      </c>
      <c r="B13" s="25">
        <v>7.9033940214993121E-3</v>
      </c>
      <c r="C13" s="25">
        <v>7.0811396906688166E-3</v>
      </c>
      <c r="D13" s="25">
        <v>6.3694491129867607E-3</v>
      </c>
    </row>
    <row r="14" spans="1:4" x14ac:dyDescent="0.25">
      <c r="A14" s="26" t="s">
        <v>27</v>
      </c>
      <c r="B14" s="25">
        <v>1.3589754945207455E-2</v>
      </c>
      <c r="C14" s="25">
        <v>1.2233165547763353E-2</v>
      </c>
      <c r="D14" s="25">
        <v>1.1058213478735403E-2</v>
      </c>
    </row>
    <row r="15" spans="1:4" x14ac:dyDescent="0.25">
      <c r="A15" s="26" t="s">
        <v>28</v>
      </c>
      <c r="B15" s="25">
        <v>2.4603073075248311E-2</v>
      </c>
      <c r="C15" s="25">
        <v>2.1990309723996931E-2</v>
      </c>
      <c r="D15" s="25">
        <v>1.9735876273833376E-2</v>
      </c>
    </row>
    <row r="16" spans="1:4" x14ac:dyDescent="0.25">
      <c r="A16" s="26" t="s">
        <v>29</v>
      </c>
      <c r="B16" s="25">
        <v>5.172236338408983E-2</v>
      </c>
      <c r="C16" s="25">
        <v>4.610420966754978E-2</v>
      </c>
      <c r="D16" s="25">
        <v>4.126744194429767E-2</v>
      </c>
    </row>
    <row r="17" spans="1:4" x14ac:dyDescent="0.25">
      <c r="A17" s="24" t="s">
        <v>32</v>
      </c>
      <c r="B17" s="25"/>
      <c r="C17" s="25"/>
      <c r="D17" s="25"/>
    </row>
    <row r="18" spans="1:4" x14ac:dyDescent="0.25">
      <c r="A18" s="26" t="s">
        <v>25</v>
      </c>
      <c r="B18" s="25">
        <v>1.3336181479962069E-2</v>
      </c>
      <c r="C18" s="25">
        <v>1.1317515326458357E-2</v>
      </c>
      <c r="D18" s="25">
        <v>9.6832841610479548E-3</v>
      </c>
    </row>
    <row r="19" spans="1:4" x14ac:dyDescent="0.25">
      <c r="A19" s="26" t="s">
        <v>27</v>
      </c>
      <c r="B19" s="25">
        <v>2.4431647050510093E-2</v>
      </c>
      <c r="C19" s="25">
        <v>2.0683810549786345E-2</v>
      </c>
      <c r="D19" s="25">
        <v>1.766576057561008E-2</v>
      </c>
    </row>
    <row r="20" spans="1:4" x14ac:dyDescent="0.25">
      <c r="A20" s="26" t="s">
        <v>28</v>
      </c>
      <c r="B20" s="25">
        <v>4.7955455071463669E-2</v>
      </c>
      <c r="C20" s="25">
        <v>4.0166416429257917E-2</v>
      </c>
      <c r="D20" s="25">
        <v>3.3927963240139129E-2</v>
      </c>
    </row>
    <row r="21" spans="1:4" x14ac:dyDescent="0.25">
      <c r="A21" s="26" t="s">
        <v>29</v>
      </c>
      <c r="B21" s="25">
        <v>0.11534952396314795</v>
      </c>
      <c r="C21" s="25">
        <v>9.5613054114929152E-2</v>
      </c>
      <c r="D21" s="25">
        <v>7.9911973956429405E-2</v>
      </c>
    </row>
    <row r="22" spans="1:4" x14ac:dyDescent="0.25">
      <c r="A22" s="24" t="s">
        <v>27</v>
      </c>
      <c r="B22" s="25"/>
      <c r="C22" s="25"/>
      <c r="D22" s="25"/>
    </row>
    <row r="23" spans="1:4" x14ac:dyDescent="0.25">
      <c r="A23" s="26" t="s">
        <v>25</v>
      </c>
      <c r="B23" s="25">
        <v>3.2635058668549466E-3</v>
      </c>
      <c r="C23" s="25">
        <v>3.0854097912154542E-3</v>
      </c>
      <c r="D23" s="25">
        <v>2.9209372185228641E-3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CB96-52E5-4152-9AAF-0B84176A6D85}">
  <dimension ref="A1:P116"/>
  <sheetViews>
    <sheetView tabSelected="1" topLeftCell="D1" zoomScale="120" zoomScaleNormal="120" workbookViewId="0">
      <selection activeCell="F5" sqref="F5"/>
    </sheetView>
  </sheetViews>
  <sheetFormatPr defaultRowHeight="13.8" x14ac:dyDescent="0.25"/>
  <cols>
    <col min="4" max="4" width="36.88671875" customWidth="1"/>
    <col min="5" max="5" width="7.109375" customWidth="1"/>
    <col min="6" max="6" width="30.5546875" bestFit="1" customWidth="1"/>
    <col min="7" max="7" width="24.6640625" customWidth="1"/>
    <col min="8" max="8" width="15.88671875" customWidth="1"/>
  </cols>
  <sheetData>
    <row r="1" spans="1:16" x14ac:dyDescent="0.25">
      <c r="A1" t="s">
        <v>2</v>
      </c>
      <c r="B1" t="s">
        <v>10</v>
      </c>
      <c r="C1">
        <v>10</v>
      </c>
      <c r="F1" t="s">
        <v>23</v>
      </c>
    </row>
    <row r="2" spans="1:16" x14ac:dyDescent="0.25">
      <c r="A2" t="s">
        <v>3</v>
      </c>
      <c r="B2" t="s">
        <v>16</v>
      </c>
      <c r="F2" t="s">
        <v>17</v>
      </c>
    </row>
    <row r="3" spans="1:16" x14ac:dyDescent="0.25">
      <c r="A3" t="s">
        <v>4</v>
      </c>
      <c r="B3" t="s">
        <v>12</v>
      </c>
      <c r="C3">
        <v>10</v>
      </c>
      <c r="K3" t="s">
        <v>50</v>
      </c>
    </row>
    <row r="4" spans="1:16" x14ac:dyDescent="0.25">
      <c r="A4" t="s">
        <v>5</v>
      </c>
      <c r="B4" t="s">
        <v>13</v>
      </c>
      <c r="C4">
        <v>5</v>
      </c>
      <c r="E4" t="s">
        <v>18</v>
      </c>
    </row>
    <row r="5" spans="1:16" x14ac:dyDescent="0.25">
      <c r="A5" t="s">
        <v>6</v>
      </c>
      <c r="B5" t="s">
        <v>15</v>
      </c>
      <c r="C5" s="6">
        <v>0.03</v>
      </c>
    </row>
    <row r="6" spans="1:16" x14ac:dyDescent="0.25">
      <c r="A6" t="s">
        <v>8</v>
      </c>
      <c r="B6" t="s">
        <v>7</v>
      </c>
      <c r="C6">
        <f>1/(1+i)</f>
        <v>0.970873786407767</v>
      </c>
      <c r="D6" s="36">
        <f ca="1">SUMPRODUCT(OFFSET(D11,x,0,n,1),OFFSET(C12,0,0,n,1))/INDEX(E11:E200,x+1)</f>
        <v>3.2635058668549466E-3</v>
      </c>
      <c r="M6" t="s">
        <v>2</v>
      </c>
    </row>
    <row r="7" spans="1:16" x14ac:dyDescent="0.25">
      <c r="K7" t="s">
        <v>4</v>
      </c>
      <c r="L7" s="27">
        <f ca="1">D6</f>
        <v>3.2635058668549466E-3</v>
      </c>
      <c r="M7" s="28">
        <v>10</v>
      </c>
      <c r="N7" s="28">
        <v>20</v>
      </c>
      <c r="O7" s="28">
        <v>30</v>
      </c>
      <c r="P7" s="29">
        <v>40</v>
      </c>
    </row>
    <row r="8" spans="1:16" x14ac:dyDescent="0.25">
      <c r="L8" s="30">
        <v>10</v>
      </c>
      <c r="M8" s="32">
        <f t="dataTable" ref="M8:P10" dt2D="1" dtr="1" r1="C1" r2="C3" ca="1"/>
        <v>3.2635058668549466E-3</v>
      </c>
      <c r="N8" s="32">
        <v>6.2599993702504584E-3</v>
      </c>
      <c r="O8" s="32">
        <v>9.9239493967450201E-3</v>
      </c>
      <c r="P8" s="33">
        <v>1.9963421263235623E-2</v>
      </c>
    </row>
    <row r="9" spans="1:16" x14ac:dyDescent="0.25">
      <c r="C9" t="s">
        <v>22</v>
      </c>
      <c r="L9" s="30">
        <v>20</v>
      </c>
      <c r="M9" s="32">
        <v>7.9033940214993121E-3</v>
      </c>
      <c r="N9" s="32">
        <v>1.3589754945207455E-2</v>
      </c>
      <c r="O9" s="32">
        <v>2.4603073075248311E-2</v>
      </c>
      <c r="P9" s="33">
        <v>5.172236338408983E-2</v>
      </c>
    </row>
    <row r="10" spans="1:16" x14ac:dyDescent="0.25">
      <c r="A10" t="s">
        <v>0</v>
      </c>
      <c r="B10" s="1" t="s">
        <v>1</v>
      </c>
      <c r="C10" t="s">
        <v>19</v>
      </c>
      <c r="D10" t="s">
        <v>20</v>
      </c>
      <c r="E10" t="s">
        <v>21</v>
      </c>
      <c r="F10">
        <v>10</v>
      </c>
      <c r="G10" s="36">
        <v>20</v>
      </c>
      <c r="H10">
        <v>30</v>
      </c>
      <c r="L10" s="31">
        <v>30</v>
      </c>
      <c r="M10" s="34">
        <v>1.3336181479962069E-2</v>
      </c>
      <c r="N10" s="34">
        <v>2.4431647050510093E-2</v>
      </c>
      <c r="O10" s="34">
        <v>4.7955455071463669E-2</v>
      </c>
      <c r="P10" s="35">
        <v>0.11534952396314795</v>
      </c>
    </row>
    <row r="11" spans="1:16" x14ac:dyDescent="0.25">
      <c r="A11" s="2">
        <v>0</v>
      </c>
      <c r="B11" s="3">
        <v>7.2199999999999999E-4</v>
      </c>
      <c r="C11">
        <v>1</v>
      </c>
      <c r="D11">
        <f>E11*B11</f>
        <v>72.2</v>
      </c>
      <c r="E11">
        <v>100000</v>
      </c>
      <c r="F11">
        <f ca="1">SUMPRODUCT(OFFSET($D11,0,0,n,1),OFFSET($C$11,1,0,n,1))/$E11</f>
        <v>3.6335064924963188E-3</v>
      </c>
      <c r="G11" s="36">
        <f ca="1">SUMPRODUCT(OFFSET($D11,0,0,G$10,1),OFFSET($C$11,1,0,G$10,1))/$E11</f>
        <v>6.0517756307413547E-3</v>
      </c>
      <c r="H11">
        <f ca="1">SUMPRODUCT(OFFSET($D11,0,0,H$10,1),OFFSET($C$11,1,0,H$10,1))/$E11</f>
        <v>9.4899488061732182E-3</v>
      </c>
    </row>
    <row r="12" spans="1:16" x14ac:dyDescent="0.25">
      <c r="A12" s="4">
        <v>1</v>
      </c>
      <c r="B12" s="5">
        <v>6.0300000000000002E-4</v>
      </c>
      <c r="C12">
        <f t="shared" ref="C12:C43" si="0">C11*v</f>
        <v>0.970873786407767</v>
      </c>
      <c r="D12">
        <f>E12*B12</f>
        <v>60.256463400000001</v>
      </c>
      <c r="E12">
        <f>E11-D11</f>
        <v>99927.8</v>
      </c>
      <c r="F12">
        <f t="shared" ref="F12:F43" ca="1" si="1">SUMPRODUCT(OFFSET(D12,0,0,n,1),OFFSET(C$11,1,0,n,1))/E12</f>
        <v>3.2540541938403107E-3</v>
      </c>
      <c r="G12">
        <f t="shared" ref="G12:H21" ca="1" si="2">SUMPRODUCT(OFFSET($D12,0,0,G$10,1),OFFSET($C$11,1,0,G$10,1))/$E12</f>
        <v>5.8566285926532789E-3</v>
      </c>
      <c r="H12">
        <f t="shared" ca="1" si="2"/>
        <v>9.4168295733378822E-3</v>
      </c>
    </row>
    <row r="13" spans="1:16" x14ac:dyDescent="0.25">
      <c r="A13" s="4">
        <v>2</v>
      </c>
      <c r="B13" s="5">
        <v>4.9899999999999999E-4</v>
      </c>
      <c r="C13">
        <f t="shared" si="0"/>
        <v>0.94259590913375435</v>
      </c>
      <c r="D13">
        <f t="shared" ref="D13:D76" si="3">E13*B13</f>
        <v>49.833904224763401</v>
      </c>
      <c r="E13">
        <f t="shared" ref="E13:E76" si="4">E12-D12</f>
        <v>99867.543536600002</v>
      </c>
      <c r="F13">
        <f t="shared" ca="1" si="1"/>
        <v>2.9817617590871927E-3</v>
      </c>
      <c r="G13">
        <f t="shared" ca="1" si="2"/>
        <v>5.7958994383904066E-3</v>
      </c>
      <c r="H13">
        <f t="shared" ca="1" si="2"/>
        <v>9.4800626135502688E-3</v>
      </c>
    </row>
    <row r="14" spans="1:16" x14ac:dyDescent="0.25">
      <c r="A14" s="4">
        <v>3</v>
      </c>
      <c r="B14" s="5">
        <v>4.1599999999999997E-4</v>
      </c>
      <c r="C14">
        <f t="shared" si="0"/>
        <v>0.91514165935315961</v>
      </c>
      <c r="D14">
        <f t="shared" si="3"/>
        <v>41.524167207068096</v>
      </c>
      <c r="E14">
        <f t="shared" si="4"/>
        <v>99817.709632375234</v>
      </c>
      <c r="F14">
        <f t="shared" ca="1" si="1"/>
        <v>2.8057114677134238E-3</v>
      </c>
      <c r="G14">
        <f t="shared" ca="1" si="2"/>
        <v>5.8537802788985E-3</v>
      </c>
      <c r="H14">
        <f t="shared" ca="1" si="2"/>
        <v>9.6733171327543135E-3</v>
      </c>
    </row>
    <row r="15" spans="1:16" x14ac:dyDescent="0.25">
      <c r="A15" s="4">
        <v>4</v>
      </c>
      <c r="B15" s="5">
        <v>3.5799999999999997E-4</v>
      </c>
      <c r="C15">
        <f t="shared" si="0"/>
        <v>0.888487047915689</v>
      </c>
      <c r="D15">
        <f t="shared" si="3"/>
        <v>35.719874396530201</v>
      </c>
      <c r="E15">
        <f t="shared" si="4"/>
        <v>99776.185465168164</v>
      </c>
      <c r="F15">
        <f t="shared" ca="1" si="1"/>
        <v>2.7123427730627123E-3</v>
      </c>
      <c r="G15">
        <f t="shared" ca="1" si="2"/>
        <v>6.0090824116861884E-3</v>
      </c>
      <c r="H15">
        <f t="shared" ca="1" si="2"/>
        <v>9.9792147721681611E-3</v>
      </c>
    </row>
    <row r="16" spans="1:16" x14ac:dyDescent="0.25">
      <c r="A16" s="4">
        <v>5</v>
      </c>
      <c r="B16" s="5">
        <v>3.2299999999999999E-4</v>
      </c>
      <c r="C16">
        <f t="shared" si="0"/>
        <v>0.86260878438416411</v>
      </c>
      <c r="D16">
        <f t="shared" si="3"/>
        <v>32.21617038581924</v>
      </c>
      <c r="E16">
        <f t="shared" si="4"/>
        <v>99740.465590771637</v>
      </c>
      <c r="F16">
        <f t="shared" ca="1" si="1"/>
        <v>2.6858967483350993E-3</v>
      </c>
      <c r="G16">
        <f t="shared" ca="1" si="2"/>
        <v>6.2387368909332021E-3</v>
      </c>
      <c r="H16">
        <f t="shared" ca="1" si="2"/>
        <v>1.0378310009724305E-2</v>
      </c>
    </row>
    <row r="17" spans="1:8" x14ac:dyDescent="0.25">
      <c r="A17" s="4">
        <v>6</v>
      </c>
      <c r="B17" s="5">
        <v>3.0899999999999998E-4</v>
      </c>
      <c r="C17">
        <f t="shared" si="0"/>
        <v>0.83748425668365445</v>
      </c>
      <c r="D17">
        <f t="shared" si="3"/>
        <v>30.809849070899215</v>
      </c>
      <c r="E17">
        <f t="shared" si="4"/>
        <v>99708.249420385822</v>
      </c>
      <c r="F17">
        <f t="shared" ca="1" si="1"/>
        <v>2.7143469795794452E-3</v>
      </c>
      <c r="G17">
        <f t="shared" ca="1" si="2"/>
        <v>6.5215242120127501E-3</v>
      </c>
      <c r="H17">
        <f t="shared" ca="1" si="2"/>
        <v>1.0853364104480697E-2</v>
      </c>
    </row>
    <row r="18" spans="1:8" x14ac:dyDescent="0.25">
      <c r="A18" s="4">
        <v>7</v>
      </c>
      <c r="B18" s="5">
        <v>3.0800000000000001E-4</v>
      </c>
      <c r="C18">
        <f t="shared" si="0"/>
        <v>0.81309151134335389</v>
      </c>
      <c r="D18">
        <f t="shared" si="3"/>
        <v>30.700651387964999</v>
      </c>
      <c r="E18">
        <f t="shared" si="4"/>
        <v>99677.439571314928</v>
      </c>
      <c r="F18">
        <f t="shared" ca="1" si="1"/>
        <v>2.7872929223651272E-3</v>
      </c>
      <c r="G18">
        <f t="shared" ca="1" si="2"/>
        <v>6.8375905296239057E-3</v>
      </c>
      <c r="H18">
        <f t="shared" ca="1" si="2"/>
        <v>1.1389013670147406E-2</v>
      </c>
    </row>
    <row r="19" spans="1:8" x14ac:dyDescent="0.25">
      <c r="A19" s="4">
        <v>8</v>
      </c>
      <c r="B19" s="5">
        <v>3.1100000000000002E-4</v>
      </c>
      <c r="C19">
        <f t="shared" si="0"/>
        <v>0.78940923431393584</v>
      </c>
      <c r="D19">
        <f t="shared" si="3"/>
        <v>30.990135804097289</v>
      </c>
      <c r="E19">
        <f t="shared" si="4"/>
        <v>99646.738919926967</v>
      </c>
      <c r="F19">
        <f t="shared" ca="1" si="1"/>
        <v>2.9012551275283448E-3</v>
      </c>
      <c r="G19">
        <f t="shared" ca="1" si="2"/>
        <v>7.1728067624744173E-3</v>
      </c>
      <c r="H19">
        <f t="shared" ca="1" si="2"/>
        <v>1.1978567802597295E-2</v>
      </c>
    </row>
    <row r="20" spans="1:8" x14ac:dyDescent="0.25">
      <c r="A20" s="4">
        <v>9</v>
      </c>
      <c r="B20" s="5">
        <v>3.1199999999999999E-4</v>
      </c>
      <c r="C20">
        <f t="shared" si="0"/>
        <v>0.76641673234362706</v>
      </c>
      <c r="D20">
        <f t="shared" si="3"/>
        <v>31.080113620646337</v>
      </c>
      <c r="E20">
        <f t="shared" si="4"/>
        <v>99615.748784122872</v>
      </c>
      <c r="F20">
        <f t="shared" ca="1" si="1"/>
        <v>3.0586534906973605E-3</v>
      </c>
      <c r="G20">
        <f t="shared" ca="1" si="2"/>
        <v>7.5259586672973564E-3</v>
      </c>
      <c r="H20">
        <f t="shared" ca="1" si="2"/>
        <v>1.2624829938534187E-2</v>
      </c>
    </row>
    <row r="21" spans="1:8" x14ac:dyDescent="0.25">
      <c r="A21" s="4">
        <v>10</v>
      </c>
      <c r="B21" s="5">
        <v>3.1199999999999999E-4</v>
      </c>
      <c r="C21">
        <f t="shared" si="0"/>
        <v>0.74409391489672527</v>
      </c>
      <c r="D21">
        <f t="shared" si="3"/>
        <v>31.070416625196696</v>
      </c>
      <c r="E21">
        <f t="shared" si="4"/>
        <v>99584.668670502229</v>
      </c>
      <c r="F21">
        <f t="shared" ca="1" si="1"/>
        <v>3.2635058668549466E-3</v>
      </c>
      <c r="G21">
        <f t="shared" ca="1" si="2"/>
        <v>7.9033940214993121E-3</v>
      </c>
      <c r="H21">
        <f t="shared" ca="1" si="2"/>
        <v>1.3336181479962069E-2</v>
      </c>
    </row>
    <row r="22" spans="1:8" x14ac:dyDescent="0.25">
      <c r="A22" s="4">
        <v>11</v>
      </c>
      <c r="B22" s="5">
        <v>3.1199999999999999E-4</v>
      </c>
      <c r="C22">
        <f t="shared" si="0"/>
        <v>0.72242127659876243</v>
      </c>
      <c r="D22">
        <f t="shared" si="3"/>
        <v>31.060722655209634</v>
      </c>
      <c r="E22">
        <f t="shared" si="4"/>
        <v>99553.598253877033</v>
      </c>
      <c r="F22">
        <f t="shared" ca="1" si="1"/>
        <v>3.5107892899332851E-3</v>
      </c>
    </row>
    <row r="23" spans="1:8" x14ac:dyDescent="0.25">
      <c r="A23" s="4">
        <v>12</v>
      </c>
      <c r="B23" s="5">
        <v>3.1300000000000002E-4</v>
      </c>
      <c r="C23">
        <f t="shared" si="0"/>
        <v>0.70137988019297326</v>
      </c>
      <c r="D23">
        <f t="shared" si="3"/>
        <v>31.150554247272431</v>
      </c>
      <c r="E23">
        <f t="shared" si="4"/>
        <v>99522.537531221824</v>
      </c>
      <c r="F23">
        <f t="shared" ca="1" si="1"/>
        <v>3.7950763280319181E-3</v>
      </c>
    </row>
    <row r="24" spans="1:8" x14ac:dyDescent="0.25">
      <c r="A24" s="4">
        <v>13</v>
      </c>
      <c r="B24" s="5">
        <v>3.2000000000000003E-4</v>
      </c>
      <c r="C24">
        <f t="shared" si="0"/>
        <v>0.68095133999317792</v>
      </c>
      <c r="D24">
        <f t="shared" si="3"/>
        <v>31.837243832631859</v>
      </c>
      <c r="E24">
        <f t="shared" si="4"/>
        <v>99491.386976974551</v>
      </c>
      <c r="F24">
        <f t="shared" ca="1" si="1"/>
        <v>4.1097852529883199E-3</v>
      </c>
    </row>
    <row r="25" spans="1:8" x14ac:dyDescent="0.25">
      <c r="A25" s="4">
        <v>14</v>
      </c>
      <c r="B25" s="5">
        <v>3.3599999999999998E-4</v>
      </c>
      <c r="C25">
        <f t="shared" si="0"/>
        <v>0.66111780581861934</v>
      </c>
      <c r="D25">
        <f t="shared" si="3"/>
        <v>33.418408710335683</v>
      </c>
      <c r="E25">
        <f t="shared" si="4"/>
        <v>99459.549733141917</v>
      </c>
      <c r="F25">
        <f t="shared" ca="1" si="1"/>
        <v>4.4446473091620219E-3</v>
      </c>
    </row>
    <row r="26" spans="1:8" x14ac:dyDescent="0.25">
      <c r="A26" s="4">
        <v>15</v>
      </c>
      <c r="B26" s="5">
        <v>3.6400000000000001E-4</v>
      </c>
      <c r="C26">
        <f t="shared" si="0"/>
        <v>0.64186194739671787</v>
      </c>
      <c r="D26">
        <f t="shared" si="3"/>
        <v>36.191111802093097</v>
      </c>
      <c r="E26">
        <f t="shared" si="4"/>
        <v>99426.131324431582</v>
      </c>
      <c r="F26">
        <f t="shared" ca="1" si="1"/>
        <v>4.789815268771788E-3</v>
      </c>
    </row>
    <row r="27" spans="1:8" x14ac:dyDescent="0.25">
      <c r="A27" s="4">
        <v>16</v>
      </c>
      <c r="B27" s="5">
        <v>4.0400000000000001E-4</v>
      </c>
      <c r="C27">
        <f t="shared" si="0"/>
        <v>0.62316693922011446</v>
      </c>
      <c r="D27">
        <f t="shared" si="3"/>
        <v>40.153535845902312</v>
      </c>
      <c r="E27">
        <f t="shared" si="4"/>
        <v>99389.940212629488</v>
      </c>
      <c r="F27">
        <f t="shared" ca="1" si="1"/>
        <v>5.1329141874767942E-3</v>
      </c>
    </row>
    <row r="28" spans="1:8" x14ac:dyDescent="0.25">
      <c r="A28" s="4">
        <v>17</v>
      </c>
      <c r="B28" s="5">
        <v>4.55E-4</v>
      </c>
      <c r="C28">
        <f t="shared" si="0"/>
        <v>0.60501644584477132</v>
      </c>
      <c r="D28">
        <f t="shared" si="3"/>
        <v>45.204152937936527</v>
      </c>
      <c r="E28">
        <f t="shared" si="4"/>
        <v>99349.78667678358</v>
      </c>
      <c r="F28">
        <f t="shared" ca="1" si="1"/>
        <v>5.461213023330724E-3</v>
      </c>
    </row>
    <row r="29" spans="1:8" x14ac:dyDescent="0.25">
      <c r="A29" s="4">
        <v>18</v>
      </c>
      <c r="B29" s="5">
        <v>5.13E-4</v>
      </c>
      <c r="C29">
        <f t="shared" si="0"/>
        <v>0.58739460761628282</v>
      </c>
      <c r="D29">
        <f t="shared" si="3"/>
        <v>50.943250834732815</v>
      </c>
      <c r="E29">
        <f t="shared" si="4"/>
        <v>99304.582523845645</v>
      </c>
      <c r="F29">
        <f t="shared" ca="1" si="1"/>
        <v>5.7603876150310587E-3</v>
      </c>
    </row>
    <row r="30" spans="1:8" x14ac:dyDescent="0.25">
      <c r="A30" s="4">
        <v>19</v>
      </c>
      <c r="B30" s="5">
        <v>5.7200000000000003E-4</v>
      </c>
      <c r="C30">
        <f t="shared" si="0"/>
        <v>0.57028602681192508</v>
      </c>
      <c r="D30">
        <f t="shared" si="3"/>
        <v>56.773081664162241</v>
      </c>
      <c r="E30">
        <f t="shared" si="4"/>
        <v>99253.639273010907</v>
      </c>
      <c r="F30">
        <f t="shared" ca="1" si="1"/>
        <v>6.0255879896195779E-3</v>
      </c>
    </row>
    <row r="31" spans="1:8" x14ac:dyDescent="0.25">
      <c r="A31" s="4">
        <v>20</v>
      </c>
      <c r="B31" s="5">
        <v>6.2100000000000002E-4</v>
      </c>
      <c r="C31">
        <f t="shared" si="0"/>
        <v>0.55367575418633508</v>
      </c>
      <c r="D31">
        <f t="shared" si="3"/>
        <v>61.601253904826336</v>
      </c>
      <c r="E31">
        <f t="shared" si="4"/>
        <v>99196.866191346751</v>
      </c>
      <c r="F31">
        <f t="shared" ca="1" si="1"/>
        <v>6.2599993702504584E-3</v>
      </c>
    </row>
    <row r="32" spans="1:8" x14ac:dyDescent="0.25">
      <c r="A32" s="4">
        <v>21</v>
      </c>
      <c r="B32" s="5">
        <v>6.6100000000000002E-4</v>
      </c>
      <c r="C32">
        <f t="shared" si="0"/>
        <v>0.53754927590906321</v>
      </c>
      <c r="D32">
        <f t="shared" si="3"/>
        <v>65.52841012364911</v>
      </c>
      <c r="E32">
        <f t="shared" si="4"/>
        <v>99135.264937441927</v>
      </c>
      <c r="F32">
        <f t="shared" ca="1" si="1"/>
        <v>6.4815244575583252E-3</v>
      </c>
    </row>
    <row r="33" spans="1:6" x14ac:dyDescent="0.25">
      <c r="A33" s="4">
        <v>22</v>
      </c>
      <c r="B33" s="5">
        <v>6.9200000000000002E-4</v>
      </c>
      <c r="C33">
        <f t="shared" si="0"/>
        <v>0.52189250088258565</v>
      </c>
      <c r="D33">
        <f t="shared" si="3"/>
        <v>68.556257676904252</v>
      </c>
      <c r="E33">
        <f t="shared" si="4"/>
        <v>99069.73652731828</v>
      </c>
      <c r="F33">
        <f t="shared" ca="1" si="1"/>
        <v>6.7075931254186698E-3</v>
      </c>
    </row>
    <row r="34" spans="1:6" x14ac:dyDescent="0.25">
      <c r="A34" s="4">
        <v>23</v>
      </c>
      <c r="B34" s="5">
        <v>7.1599999999999995E-4</v>
      </c>
      <c r="C34">
        <f t="shared" si="0"/>
        <v>0.50669174842969478</v>
      </c>
      <c r="D34">
        <f t="shared" si="3"/>
        <v>70.884845073063218</v>
      </c>
      <c r="E34">
        <f t="shared" si="4"/>
        <v>99001.18026964138</v>
      </c>
      <c r="F34">
        <f t="shared" ca="1" si="1"/>
        <v>6.9554050647308617E-3</v>
      </c>
    </row>
    <row r="35" spans="1:6" x14ac:dyDescent="0.25">
      <c r="A35" s="4">
        <v>24</v>
      </c>
      <c r="B35" s="5">
        <v>7.3800000000000005E-4</v>
      </c>
      <c r="C35">
        <f t="shared" si="0"/>
        <v>0.49193373633950949</v>
      </c>
      <c r="D35">
        <f t="shared" si="3"/>
        <v>73.010558023331427</v>
      </c>
      <c r="E35">
        <f t="shared" si="4"/>
        <v>98930.295424568321</v>
      </c>
      <c r="F35">
        <f t="shared" ca="1" si="1"/>
        <v>7.2318110503877256E-3</v>
      </c>
    </row>
    <row r="36" spans="1:6" x14ac:dyDescent="0.25">
      <c r="A36" s="4">
        <v>25</v>
      </c>
      <c r="B36" s="5">
        <v>7.5900000000000002E-4</v>
      </c>
      <c r="C36">
        <f t="shared" si="0"/>
        <v>0.4776055692616597</v>
      </c>
      <c r="D36">
        <f t="shared" si="3"/>
        <v>75.032679213707652</v>
      </c>
      <c r="E36">
        <f t="shared" si="4"/>
        <v>98857.284866544986</v>
      </c>
      <c r="F36">
        <f t="shared" ca="1" si="1"/>
        <v>7.543324055419286E-3</v>
      </c>
    </row>
    <row r="37" spans="1:6" x14ac:dyDescent="0.25">
      <c r="A37" s="4">
        <v>26</v>
      </c>
      <c r="B37" s="5">
        <v>7.7899999999999996E-4</v>
      </c>
      <c r="C37">
        <f t="shared" si="0"/>
        <v>0.46369472743850459</v>
      </c>
      <c r="D37">
        <f t="shared" si="3"/>
        <v>76.951374453931066</v>
      </c>
      <c r="E37">
        <f t="shared" si="4"/>
        <v>98782.25218733128</v>
      </c>
      <c r="F37">
        <f t="shared" ca="1" si="1"/>
        <v>7.8971258365133148E-3</v>
      </c>
    </row>
    <row r="38" spans="1:6" x14ac:dyDescent="0.25">
      <c r="A38" s="4">
        <v>27</v>
      </c>
      <c r="B38" s="5">
        <v>7.9500000000000003E-4</v>
      </c>
      <c r="C38">
        <f t="shared" si="0"/>
        <v>0.45018905576553847</v>
      </c>
      <c r="D38">
        <f t="shared" si="3"/>
        <v>78.470714146237498</v>
      </c>
      <c r="E38">
        <f t="shared" si="4"/>
        <v>98705.300812877351</v>
      </c>
      <c r="F38">
        <f t="shared" ca="1" si="1"/>
        <v>8.3013381437267979E-3</v>
      </c>
    </row>
    <row r="39" spans="1:6" x14ac:dyDescent="0.25">
      <c r="A39" s="4">
        <v>28</v>
      </c>
      <c r="B39" s="5">
        <v>8.1499999999999997E-4</v>
      </c>
      <c r="C39">
        <f t="shared" si="0"/>
        <v>0.43707675317042571</v>
      </c>
      <c r="D39">
        <f t="shared" si="3"/>
        <v>80.380866530465852</v>
      </c>
      <c r="E39">
        <f t="shared" si="4"/>
        <v>98626.830098731109</v>
      </c>
      <c r="F39">
        <f t="shared" ca="1" si="1"/>
        <v>8.7694969586726134E-3</v>
      </c>
    </row>
    <row r="40" spans="1:6" x14ac:dyDescent="0.25">
      <c r="A40" s="4">
        <v>29</v>
      </c>
      <c r="B40" s="5">
        <v>8.4199999999999998E-4</v>
      </c>
      <c r="C40">
        <f t="shared" si="0"/>
        <v>0.42434636230138417</v>
      </c>
      <c r="D40">
        <f t="shared" si="3"/>
        <v>82.976110253512942</v>
      </c>
      <c r="E40">
        <f t="shared" si="4"/>
        <v>98546.449232200641</v>
      </c>
      <c r="F40">
        <f t="shared" ca="1" si="1"/>
        <v>9.309054328833645E-3</v>
      </c>
    </row>
    <row r="41" spans="1:6" x14ac:dyDescent="0.25">
      <c r="A41" s="4">
        <v>30</v>
      </c>
      <c r="B41" s="5">
        <v>8.8099999999999995E-4</v>
      </c>
      <c r="C41">
        <f t="shared" si="0"/>
        <v>0.41198675951590696</v>
      </c>
      <c r="D41">
        <f t="shared" si="3"/>
        <v>86.746319820435417</v>
      </c>
      <c r="E41">
        <f t="shared" si="4"/>
        <v>98463.473121947129</v>
      </c>
      <c r="F41">
        <f t="shared" ca="1" si="1"/>
        <v>9.9239493967450201E-3</v>
      </c>
    </row>
    <row r="42" spans="1:6" x14ac:dyDescent="0.25">
      <c r="A42" s="4">
        <v>31</v>
      </c>
      <c r="B42" s="5">
        <v>9.3199999999999999E-4</v>
      </c>
      <c r="C42">
        <f t="shared" si="0"/>
        <v>0.39998714516107475</v>
      </c>
      <c r="D42">
        <f t="shared" si="3"/>
        <v>91.687109379582083</v>
      </c>
      <c r="E42">
        <f t="shared" si="4"/>
        <v>98376.726802126694</v>
      </c>
      <c r="F42">
        <f t="shared" ca="1" si="1"/>
        <v>1.061105744042613E-2</v>
      </c>
    </row>
    <row r="43" spans="1:6" x14ac:dyDescent="0.25">
      <c r="A43" s="4">
        <v>32</v>
      </c>
      <c r="B43" s="5">
        <v>9.9400000000000009E-4</v>
      </c>
      <c r="C43">
        <f t="shared" si="0"/>
        <v>0.3883370341369658</v>
      </c>
      <c r="D43">
        <f t="shared" si="3"/>
        <v>97.695329454590649</v>
      </c>
      <c r="E43">
        <f t="shared" si="4"/>
        <v>98285.039692747116</v>
      </c>
      <c r="F43">
        <f t="shared" ca="1" si="1"/>
        <v>1.1363477848178444E-2</v>
      </c>
    </row>
    <row r="44" spans="1:6" x14ac:dyDescent="0.25">
      <c r="A44" s="4">
        <v>33</v>
      </c>
      <c r="B44" s="5">
        <v>1.0549999999999999E-3</v>
      </c>
      <c r="C44">
        <f t="shared" ref="C44:C75" si="5">C43*v</f>
        <v>0.37702624673491825</v>
      </c>
      <c r="D44">
        <f t="shared" si="3"/>
        <v>103.5876483032736</v>
      </c>
      <c r="E44">
        <f t="shared" si="4"/>
        <v>98187.344363292519</v>
      </c>
      <c r="F44">
        <f t="shared" ref="F44:F75" ca="1" si="6">SUMPRODUCT(OFFSET(D44,0,0,n,1),OFFSET(C$11,1,0,n,1))/E44</f>
        <v>1.2174366808188118E-2</v>
      </c>
    </row>
    <row r="45" spans="1:6" x14ac:dyDescent="0.25">
      <c r="A45" s="4">
        <v>34</v>
      </c>
      <c r="B45" s="5">
        <v>1.121E-3</v>
      </c>
      <c r="C45">
        <f t="shared" si="5"/>
        <v>0.3660448997426391</v>
      </c>
      <c r="D45">
        <f t="shared" si="3"/>
        <v>109.95189127750294</v>
      </c>
      <c r="E45">
        <f t="shared" si="4"/>
        <v>98083.756714989242</v>
      </c>
      <c r="F45">
        <f t="shared" ca="1" si="6"/>
        <v>1.3047811015184856E-2</v>
      </c>
    </row>
    <row r="46" spans="1:6" x14ac:dyDescent="0.25">
      <c r="A46" s="4">
        <v>35</v>
      </c>
      <c r="B46" s="5">
        <v>1.194E-3</v>
      </c>
      <c r="C46">
        <f t="shared" si="5"/>
        <v>0.35538339780838746</v>
      </c>
      <c r="D46">
        <f t="shared" si="3"/>
        <v>116.98072295951181</v>
      </c>
      <c r="E46">
        <f t="shared" si="4"/>
        <v>97973.804823711733</v>
      </c>
      <c r="F46">
        <f t="shared" ca="1" si="6"/>
        <v>1.3985747382907652E-2</v>
      </c>
    </row>
    <row r="47" spans="1:6" x14ac:dyDescent="0.25">
      <c r="A47" s="4">
        <v>36</v>
      </c>
      <c r="B47" s="5">
        <v>1.2750000000000001E-3</v>
      </c>
      <c r="C47">
        <f t="shared" si="5"/>
        <v>0.34503242505668685</v>
      </c>
      <c r="D47">
        <f t="shared" si="3"/>
        <v>124.76745072845908</v>
      </c>
      <c r="E47">
        <f t="shared" si="4"/>
        <v>97856.824100752216</v>
      </c>
      <c r="F47">
        <f t="shared" ca="1" si="6"/>
        <v>1.4994778478495353E-2</v>
      </c>
    </row>
    <row r="48" spans="1:6" x14ac:dyDescent="0.25">
      <c r="A48" s="4">
        <v>37</v>
      </c>
      <c r="B48" s="5">
        <v>1.3669999999999999E-3</v>
      </c>
      <c r="C48">
        <f t="shared" si="5"/>
        <v>0.33498293694823966</v>
      </c>
      <c r="D48">
        <f t="shared" si="3"/>
        <v>133.59972144058247</v>
      </c>
      <c r="E48">
        <f t="shared" si="4"/>
        <v>97732.056650023762</v>
      </c>
      <c r="F48">
        <f t="shared" ca="1" si="6"/>
        <v>1.6086536361776253E-2</v>
      </c>
    </row>
    <row r="49" spans="1:6" x14ac:dyDescent="0.25">
      <c r="A49" s="4">
        <v>38</v>
      </c>
      <c r="B49" s="5">
        <v>1.472E-3</v>
      </c>
      <c r="C49">
        <f t="shared" si="5"/>
        <v>0.3252261523769317</v>
      </c>
      <c r="D49">
        <f t="shared" si="3"/>
        <v>143.66492859887444</v>
      </c>
      <c r="E49">
        <f t="shared" si="4"/>
        <v>97598.456928583182</v>
      </c>
      <c r="F49">
        <f t="shared" ca="1" si="6"/>
        <v>1.7272905661868381E-2</v>
      </c>
    </row>
    <row r="50" spans="1:6" x14ac:dyDescent="0.25">
      <c r="A50" s="4">
        <v>39</v>
      </c>
      <c r="B50" s="5">
        <v>1.5889999999999999E-3</v>
      </c>
      <c r="C50">
        <f t="shared" si="5"/>
        <v>0.31575354599702105</v>
      </c>
      <c r="D50">
        <f t="shared" si="3"/>
        <v>154.85566448797508</v>
      </c>
      <c r="E50">
        <f t="shared" si="4"/>
        <v>97454.791999984314</v>
      </c>
      <c r="F50">
        <f t="shared" ca="1" si="6"/>
        <v>1.8563351010570935E-2</v>
      </c>
    </row>
    <row r="51" spans="1:6" x14ac:dyDescent="0.25">
      <c r="A51" s="4">
        <v>40</v>
      </c>
      <c r="B51" s="5">
        <v>1.7149999999999999E-3</v>
      </c>
      <c r="C51">
        <f t="shared" si="5"/>
        <v>0.30655684077380685</v>
      </c>
      <c r="D51">
        <f t="shared" si="3"/>
        <v>166.86939081537622</v>
      </c>
      <c r="E51">
        <f t="shared" si="4"/>
        <v>97299.936335496343</v>
      </c>
      <c r="F51">
        <f t="shared" ca="1" si="6"/>
        <v>1.9963421263235623E-2</v>
      </c>
    </row>
    <row r="52" spans="1:6" x14ac:dyDescent="0.25">
      <c r="A52" s="4">
        <v>41</v>
      </c>
      <c r="B52" s="5">
        <v>1.8450000000000001E-3</v>
      </c>
      <c r="C52">
        <f t="shared" si="5"/>
        <v>0.29762800075126877</v>
      </c>
      <c r="D52">
        <f t="shared" si="3"/>
        <v>179.21050851293637</v>
      </c>
      <c r="E52">
        <f t="shared" si="4"/>
        <v>97133.066944680962</v>
      </c>
      <c r="F52">
        <f t="shared" ca="1" si="6"/>
        <v>2.1477343806392865E-2</v>
      </c>
    </row>
    <row r="53" spans="1:6" x14ac:dyDescent="0.25">
      <c r="A53" s="4">
        <v>42</v>
      </c>
      <c r="B53" s="5">
        <v>1.9780000000000002E-3</v>
      </c>
      <c r="C53">
        <f t="shared" si="5"/>
        <v>0.28895922403035801</v>
      </c>
      <c r="D53">
        <f t="shared" si="3"/>
        <v>191.77472803074039</v>
      </c>
      <c r="E53">
        <f t="shared" si="4"/>
        <v>96953.856436168033</v>
      </c>
      <c r="F53">
        <f t="shared" ca="1" si="6"/>
        <v>2.3108501068747248E-2</v>
      </c>
    </row>
    <row r="54" spans="1:6" x14ac:dyDescent="0.25">
      <c r="A54" s="4">
        <v>43</v>
      </c>
      <c r="B54" s="5">
        <v>2.1129999999999999E-3</v>
      </c>
      <c r="C54">
        <f t="shared" si="5"/>
        <v>0.28054293595180391</v>
      </c>
      <c r="D54">
        <f t="shared" si="3"/>
        <v>204.4582786492941</v>
      </c>
      <c r="E54">
        <f t="shared" si="4"/>
        <v>96762.081708137295</v>
      </c>
      <c r="F54">
        <f t="shared" ca="1" si="6"/>
        <v>2.486276204883052E-2</v>
      </c>
    </row>
    <row r="55" spans="1:6" x14ac:dyDescent="0.25">
      <c r="A55" s="4">
        <v>44</v>
      </c>
      <c r="B55" s="5">
        <v>2.2550000000000001E-3</v>
      </c>
      <c r="C55">
        <f t="shared" si="5"/>
        <v>0.27237178247747951</v>
      </c>
      <c r="D55">
        <f t="shared" si="3"/>
        <v>217.73744083349544</v>
      </c>
      <c r="E55">
        <f t="shared" si="4"/>
        <v>96557.623429487998</v>
      </c>
      <c r="F55">
        <f t="shared" ca="1" si="6"/>
        <v>2.6753598974208873E-2</v>
      </c>
    </row>
    <row r="56" spans="1:6" x14ac:dyDescent="0.25">
      <c r="A56" s="4">
        <v>45</v>
      </c>
      <c r="B56" s="5">
        <v>2.4130000000000002E-3</v>
      </c>
      <c r="C56">
        <f t="shared" si="5"/>
        <v>0.26443862376454319</v>
      </c>
      <c r="D56">
        <f t="shared" si="3"/>
        <v>232.46814489062331</v>
      </c>
      <c r="E56">
        <f t="shared" si="4"/>
        <v>96339.885988654496</v>
      </c>
      <c r="F56">
        <f t="shared" ca="1" si="6"/>
        <v>2.8807942501995362E-2</v>
      </c>
    </row>
    <row r="57" spans="1:6" x14ac:dyDescent="0.25">
      <c r="A57" s="4">
        <v>46</v>
      </c>
      <c r="B57" s="5">
        <v>2.5950000000000001E-3</v>
      </c>
      <c r="C57">
        <f t="shared" si="5"/>
        <v>0.25673652792674095</v>
      </c>
      <c r="D57">
        <f t="shared" si="3"/>
        <v>249.39874930456727</v>
      </c>
      <c r="E57">
        <f t="shared" si="4"/>
        <v>96107.417843763877</v>
      </c>
      <c r="F57">
        <f t="shared" ca="1" si="6"/>
        <v>3.107259877256411E-2</v>
      </c>
    </row>
    <row r="58" spans="1:6" x14ac:dyDescent="0.25">
      <c r="A58" s="4">
        <v>47</v>
      </c>
      <c r="B58" s="5">
        <v>2.8050000000000002E-3</v>
      </c>
      <c r="C58">
        <f t="shared" si="5"/>
        <v>0.24925876497741842</v>
      </c>
      <c r="D58">
        <f t="shared" si="3"/>
        <v>268.88174355995835</v>
      </c>
      <c r="E58">
        <f t="shared" si="4"/>
        <v>95858.019094459305</v>
      </c>
      <c r="F58">
        <f t="shared" ca="1" si="6"/>
        <v>3.36126159350729E-2</v>
      </c>
    </row>
    <row r="59" spans="1:6" x14ac:dyDescent="0.25">
      <c r="A59" s="4">
        <v>48</v>
      </c>
      <c r="B59" s="5">
        <v>3.042E-3</v>
      </c>
      <c r="C59">
        <f t="shared" si="5"/>
        <v>0.24199880094894993</v>
      </c>
      <c r="D59">
        <f t="shared" si="3"/>
        <v>290.78215582143582</v>
      </c>
      <c r="E59">
        <f t="shared" si="4"/>
        <v>95589.137350899342</v>
      </c>
      <c r="F59">
        <f t="shared" ca="1" si="6"/>
        <v>3.6508851438481253E-2</v>
      </c>
    </row>
    <row r="60" spans="1:6" x14ac:dyDescent="0.25">
      <c r="A60" s="4">
        <v>49</v>
      </c>
      <c r="B60" s="5">
        <v>3.2989999999999998E-3</v>
      </c>
      <c r="C60">
        <f t="shared" si="5"/>
        <v>0.23495029218344654</v>
      </c>
      <c r="D60">
        <f t="shared" si="3"/>
        <v>314.38927378856198</v>
      </c>
      <c r="E60">
        <f t="shared" si="4"/>
        <v>95298.355195077907</v>
      </c>
      <c r="F60">
        <f t="shared" ca="1" si="6"/>
        <v>3.9849921441441442E-2</v>
      </c>
    </row>
    <row r="61" spans="1:6" x14ac:dyDescent="0.25">
      <c r="A61" s="4">
        <v>50</v>
      </c>
      <c r="B61" s="5">
        <v>3.5699999999999998E-3</v>
      </c>
      <c r="C61">
        <f t="shared" si="5"/>
        <v>0.22810707978975392</v>
      </c>
      <c r="D61">
        <f t="shared" si="3"/>
        <v>339.09275833900296</v>
      </c>
      <c r="E61">
        <f t="shared" si="4"/>
        <v>94983.965921289346</v>
      </c>
      <c r="F61">
        <f t="shared" ca="1" si="6"/>
        <v>4.3722051552057807E-2</v>
      </c>
    </row>
    <row r="62" spans="1:6" x14ac:dyDescent="0.25">
      <c r="A62" s="4">
        <v>51</v>
      </c>
      <c r="B62" s="5">
        <v>3.8470000000000002E-3</v>
      </c>
      <c r="C62">
        <f t="shared" si="5"/>
        <v>0.22146318426189701</v>
      </c>
      <c r="D62">
        <f t="shared" si="3"/>
        <v>364.09882705786998</v>
      </c>
      <c r="E62">
        <f t="shared" si="4"/>
        <v>94644.873162950345</v>
      </c>
      <c r="F62">
        <f t="shared" ca="1" si="6"/>
        <v>4.8202711767382424E-2</v>
      </c>
    </row>
    <row r="63" spans="1:6" x14ac:dyDescent="0.25">
      <c r="A63" s="4">
        <v>52</v>
      </c>
      <c r="B63" s="5">
        <v>4.1320000000000003E-3</v>
      </c>
      <c r="C63">
        <f t="shared" si="5"/>
        <v>0.21501280025426894</v>
      </c>
      <c r="D63">
        <f t="shared" si="3"/>
        <v>389.56815955590776</v>
      </c>
      <c r="E63">
        <f t="shared" si="4"/>
        <v>94280.774335892478</v>
      </c>
      <c r="F63">
        <f t="shared" ca="1" si="6"/>
        <v>5.3361299651676151E-2</v>
      </c>
    </row>
    <row r="64" spans="1:6" x14ac:dyDescent="0.25">
      <c r="A64" s="4">
        <v>53</v>
      </c>
      <c r="B64" s="5">
        <v>4.4339999999999996E-3</v>
      </c>
      <c r="C64">
        <f t="shared" si="5"/>
        <v>0.20875029150899899</v>
      </c>
      <c r="D64">
        <f t="shared" si="3"/>
        <v>416.31360818587626</v>
      </c>
      <c r="E64">
        <f t="shared" si="4"/>
        <v>93891.206176336564</v>
      </c>
      <c r="F64">
        <f t="shared" ca="1" si="6"/>
        <v>5.9255533757786756E-2</v>
      </c>
    </row>
    <row r="65" spans="1:6" x14ac:dyDescent="0.25">
      <c r="A65" s="4">
        <v>54</v>
      </c>
      <c r="B65" s="5">
        <v>4.7780000000000001E-3</v>
      </c>
      <c r="C65">
        <f t="shared" si="5"/>
        <v>0.20267018593106698</v>
      </c>
      <c r="D65">
        <f t="shared" si="3"/>
        <v>446.62303669062396</v>
      </c>
      <c r="E65">
        <f t="shared" si="4"/>
        <v>93474.892568150681</v>
      </c>
      <c r="F65">
        <f t="shared" ca="1" si="6"/>
        <v>6.5938366288418315E-2</v>
      </c>
    </row>
    <row r="66" spans="1:6" x14ac:dyDescent="0.25">
      <c r="A66" s="4">
        <v>55</v>
      </c>
      <c r="B66" s="5">
        <v>5.2030000000000002E-3</v>
      </c>
      <c r="C66">
        <f t="shared" si="5"/>
        <v>0.19676717080686115</v>
      </c>
      <c r="D66">
        <f t="shared" si="3"/>
        <v>484.02608637218668</v>
      </c>
      <c r="E66">
        <f t="shared" si="4"/>
        <v>93028.269531460057</v>
      </c>
      <c r="F66">
        <f t="shared" ca="1" si="6"/>
        <v>7.3451620997011968E-2</v>
      </c>
    </row>
    <row r="67" spans="1:6" x14ac:dyDescent="0.25">
      <c r="A67" s="4">
        <v>56</v>
      </c>
      <c r="B67" s="5">
        <v>5.744E-3</v>
      </c>
      <c r="C67">
        <f t="shared" si="5"/>
        <v>0.19103608816200113</v>
      </c>
      <c r="D67">
        <f t="shared" si="3"/>
        <v>531.57413434858472</v>
      </c>
      <c r="E67">
        <f t="shared" si="4"/>
        <v>92544.243445087865</v>
      </c>
      <c r="F67">
        <f t="shared" ca="1" si="6"/>
        <v>8.1822221721007615E-2</v>
      </c>
    </row>
    <row r="68" spans="1:6" x14ac:dyDescent="0.25">
      <c r="A68" s="4">
        <v>57</v>
      </c>
      <c r="B68" s="5">
        <v>6.4270000000000004E-3</v>
      </c>
      <c r="C68">
        <f t="shared" si="5"/>
        <v>0.18547193025437003</v>
      </c>
      <c r="D68">
        <f t="shared" si="3"/>
        <v>591.36542566012133</v>
      </c>
      <c r="E68">
        <f t="shared" si="4"/>
        <v>92012.669310739278</v>
      </c>
      <c r="F68">
        <f t="shared" ca="1" si="6"/>
        <v>9.106819588242121E-2</v>
      </c>
    </row>
    <row r="69" spans="1:6" x14ac:dyDescent="0.25">
      <c r="A69" s="4">
        <v>58</v>
      </c>
      <c r="B69" s="5">
        <v>7.26E-3</v>
      </c>
      <c r="C69">
        <f t="shared" si="5"/>
        <v>0.18006983519841752</v>
      </c>
      <c r="D69">
        <f t="shared" si="3"/>
        <v>663.71866620567471</v>
      </c>
      <c r="E69">
        <f t="shared" si="4"/>
        <v>91421.303885079164</v>
      </c>
      <c r="F69">
        <f t="shared" ca="1" si="6"/>
        <v>0.10120172187225999</v>
      </c>
    </row>
    <row r="70" spans="1:6" x14ac:dyDescent="0.25">
      <c r="A70" s="4">
        <v>59</v>
      </c>
      <c r="B70" s="5">
        <v>8.2290000000000002E-3</v>
      </c>
      <c r="C70">
        <f t="shared" si="5"/>
        <v>0.17482508271691022</v>
      </c>
      <c r="D70">
        <f t="shared" si="3"/>
        <v>746.84416876610999</v>
      </c>
      <c r="E70">
        <f t="shared" si="4"/>
        <v>90757.585218873486</v>
      </c>
      <c r="F70">
        <f t="shared" ca="1" si="6"/>
        <v>0.11224145281663254</v>
      </c>
    </row>
    <row r="71" spans="1:6" x14ac:dyDescent="0.25">
      <c r="A71" s="4">
        <v>60</v>
      </c>
      <c r="B71" s="5">
        <v>9.3130000000000001E-3</v>
      </c>
      <c r="C71">
        <f t="shared" si="5"/>
        <v>0.1697330900164177</v>
      </c>
      <c r="D71">
        <f t="shared" si="3"/>
        <v>838.27003139964995</v>
      </c>
      <c r="E71">
        <f t="shared" si="4"/>
        <v>90010.741050107375</v>
      </c>
      <c r="F71">
        <f t="shared" ca="1" si="6"/>
        <v>0.12422392748661129</v>
      </c>
    </row>
    <row r="72" spans="1:6" x14ac:dyDescent="0.25">
      <c r="A72" s="4">
        <v>61</v>
      </c>
      <c r="B72" s="5">
        <v>1.0489999999999999E-2</v>
      </c>
      <c r="C72">
        <f t="shared" si="5"/>
        <v>0.1647894077829298</v>
      </c>
      <c r="D72">
        <f t="shared" si="3"/>
        <v>935.419220986244</v>
      </c>
      <c r="E72">
        <f t="shared" si="4"/>
        <v>89172.471018707729</v>
      </c>
      <c r="F72">
        <f t="shared" ca="1" si="6"/>
        <v>0.13721080126245547</v>
      </c>
    </row>
    <row r="73" spans="1:6" x14ac:dyDescent="0.25">
      <c r="A73" s="4">
        <v>62</v>
      </c>
      <c r="B73" s="5">
        <v>1.1747E-2</v>
      </c>
      <c r="C73">
        <f t="shared" si="5"/>
        <v>0.1599897162941066</v>
      </c>
      <c r="D73">
        <f t="shared" si="3"/>
        <v>1036.5206474678344</v>
      </c>
      <c r="E73">
        <f t="shared" si="4"/>
        <v>88237.051797721491</v>
      </c>
      <c r="F73">
        <f t="shared" ca="1" si="6"/>
        <v>0.15129001758208097</v>
      </c>
    </row>
    <row r="74" spans="1:6" x14ac:dyDescent="0.25">
      <c r="A74" s="4">
        <v>63</v>
      </c>
      <c r="B74" s="5">
        <v>1.3091E-2</v>
      </c>
      <c r="C74">
        <f t="shared" si="5"/>
        <v>0.15532982164476369</v>
      </c>
      <c r="D74">
        <f t="shared" si="3"/>
        <v>1141.5421532879707</v>
      </c>
      <c r="E74">
        <f t="shared" si="4"/>
        <v>87200.531150253664</v>
      </c>
      <c r="F74">
        <f t="shared" ca="1" si="6"/>
        <v>0.16656337669685436</v>
      </c>
    </row>
    <row r="75" spans="1:6" x14ac:dyDescent="0.25">
      <c r="A75" s="4">
        <v>64</v>
      </c>
      <c r="B75" s="5">
        <v>1.4541999999999999E-2</v>
      </c>
      <c r="C75">
        <f t="shared" si="5"/>
        <v>0.15080565208229485</v>
      </c>
      <c r="D75">
        <f t="shared" si="3"/>
        <v>1251.469817993875</v>
      </c>
      <c r="E75">
        <f t="shared" si="4"/>
        <v>86058.988996965694</v>
      </c>
      <c r="F75">
        <f t="shared" ca="1" si="6"/>
        <v>0.18313286866463732</v>
      </c>
    </row>
    <row r="76" spans="1:6" x14ac:dyDescent="0.25">
      <c r="A76" s="4">
        <v>65</v>
      </c>
      <c r="B76" s="5">
        <v>1.6133999999999999E-2</v>
      </c>
      <c r="C76">
        <f t="shared" ref="C76:C107" si="7">C75*v</f>
        <v>0.14641325444882997</v>
      </c>
      <c r="D76">
        <f t="shared" si="3"/>
        <v>1368.2845144335313</v>
      </c>
      <c r="E76">
        <f t="shared" si="4"/>
        <v>84807.519178971823</v>
      </c>
      <c r="F76">
        <f t="shared" ref="F76:F107" ca="1" si="8">SUMPRODUCT(OFFSET(D76,0,0,n,1),OFFSET(C$11,1,0,n,1))/E76</f>
        <v>0.20108637124171844</v>
      </c>
    </row>
    <row r="77" spans="1:6" x14ac:dyDescent="0.25">
      <c r="A77" s="4">
        <v>66</v>
      </c>
      <c r="B77" s="5">
        <v>1.7905000000000001E-2</v>
      </c>
      <c r="C77">
        <f t="shared" si="7"/>
        <v>0.14214879072701939</v>
      </c>
      <c r="D77">
        <f t="shared" ref="D77:D116" si="9">E77*B77</f>
        <v>1493.9794966685581</v>
      </c>
      <c r="E77">
        <f t="shared" ref="E77:E116" si="10">E76-D76</f>
        <v>83439.234664538293</v>
      </c>
      <c r="F77">
        <f t="shared" ca="1" si="8"/>
        <v>0.22049075560445602</v>
      </c>
    </row>
    <row r="78" spans="1:6" x14ac:dyDescent="0.25">
      <c r="A78" s="4">
        <v>67</v>
      </c>
      <c r="B78" s="5">
        <v>1.9886000000000001E-2</v>
      </c>
      <c r="C78">
        <f t="shared" si="7"/>
        <v>0.1380085346864266</v>
      </c>
      <c r="D78">
        <f t="shared" si="9"/>
        <v>1629.5633442682577</v>
      </c>
      <c r="E78">
        <f t="shared" si="10"/>
        <v>81945.255167869735</v>
      </c>
      <c r="F78">
        <f t="shared" ca="1" si="8"/>
        <v>0.24138676721754168</v>
      </c>
    </row>
    <row r="79" spans="1:6" x14ac:dyDescent="0.25">
      <c r="A79" s="4">
        <v>68</v>
      </c>
      <c r="B79" s="5">
        <v>2.2103000000000001E-2</v>
      </c>
      <c r="C79">
        <f t="shared" si="7"/>
        <v>0.13398886862759865</v>
      </c>
      <c r="D79">
        <f t="shared" si="9"/>
        <v>1775.2177363770636</v>
      </c>
      <c r="E79">
        <f t="shared" si="10"/>
        <v>80315.691823601475</v>
      </c>
      <c r="F79">
        <f t="shared" ca="1" si="8"/>
        <v>0.26379686759693743</v>
      </c>
    </row>
    <row r="80" spans="1:6" x14ac:dyDescent="0.25">
      <c r="A80" s="4">
        <v>69</v>
      </c>
      <c r="B80" s="5">
        <v>2.4570999999999999E-2</v>
      </c>
      <c r="C80">
        <f t="shared" si="7"/>
        <v>0.13008628022096957</v>
      </c>
      <c r="D80">
        <f t="shared" si="9"/>
        <v>1929.817988797191</v>
      </c>
      <c r="E80">
        <f t="shared" si="10"/>
        <v>78540.474087224415</v>
      </c>
      <c r="F80">
        <f t="shared" ca="1" si="8"/>
        <v>0.28772811835291295</v>
      </c>
    </row>
    <row r="81" spans="1:6" x14ac:dyDescent="0.25">
      <c r="A81" s="4">
        <v>70</v>
      </c>
      <c r="B81" s="5">
        <v>2.7309E-2</v>
      </c>
      <c r="C81">
        <f t="shared" si="7"/>
        <v>0.12629735943783454</v>
      </c>
      <c r="D81">
        <f t="shared" si="9"/>
        <v>2092.1604073919489</v>
      </c>
      <c r="E81">
        <f t="shared" si="10"/>
        <v>76610.656098427222</v>
      </c>
      <c r="F81">
        <f t="shared" ca="1" si="8"/>
        <v>0.3131761731055886</v>
      </c>
    </row>
    <row r="82" spans="1:6" x14ac:dyDescent="0.25">
      <c r="A82" s="4">
        <v>71</v>
      </c>
      <c r="B82" s="5">
        <v>3.0339999999999999E-2</v>
      </c>
      <c r="C82">
        <f t="shared" si="7"/>
        <v>0.12261879557071315</v>
      </c>
      <c r="D82">
        <f t="shared" si="9"/>
        <v>2260.8911592660102</v>
      </c>
      <c r="E82">
        <f t="shared" si="10"/>
        <v>74518.495691035278</v>
      </c>
      <c r="F82">
        <f t="shared" ca="1" si="8"/>
        <v>0.34012954681779378</v>
      </c>
    </row>
    <row r="83" spans="1:6" x14ac:dyDescent="0.25">
      <c r="A83" s="4">
        <v>72</v>
      </c>
      <c r="B83" s="5">
        <v>3.3683999999999999E-2</v>
      </c>
      <c r="C83">
        <f t="shared" si="7"/>
        <v>0.1190473743404982</v>
      </c>
      <c r="D83">
        <f t="shared" si="9"/>
        <v>2433.9251510481158</v>
      </c>
      <c r="E83">
        <f t="shared" si="10"/>
        <v>72257.604531769262</v>
      </c>
      <c r="F83">
        <f t="shared" ca="1" si="8"/>
        <v>0.36852988297071199</v>
      </c>
    </row>
    <row r="84" spans="1:6" x14ac:dyDescent="0.25">
      <c r="A84" s="4">
        <v>73</v>
      </c>
      <c r="B84" s="5">
        <v>3.7371000000000001E-2</v>
      </c>
      <c r="C84">
        <f t="shared" si="7"/>
        <v>0.11557997508786233</v>
      </c>
      <c r="D84">
        <f t="shared" si="9"/>
        <v>2609.3807221369302</v>
      </c>
      <c r="E84">
        <f t="shared" si="10"/>
        <v>69823.679380721151</v>
      </c>
      <c r="F84">
        <f t="shared" ca="1" si="8"/>
        <v>0.39830345184581079</v>
      </c>
    </row>
    <row r="85" spans="1:6" x14ac:dyDescent="0.25">
      <c r="A85" s="4">
        <v>74</v>
      </c>
      <c r="B85" s="5">
        <v>4.1430000000000002E-2</v>
      </c>
      <c r="C85">
        <f t="shared" si="7"/>
        <v>0.11221356804646829</v>
      </c>
      <c r="D85">
        <f t="shared" si="9"/>
        <v>2784.6883934251441</v>
      </c>
      <c r="E85">
        <f t="shared" si="10"/>
        <v>67214.298658584215</v>
      </c>
      <c r="F85">
        <f t="shared" ca="1" si="8"/>
        <v>0.42934053287860491</v>
      </c>
    </row>
    <row r="86" spans="1:6" x14ac:dyDescent="0.25">
      <c r="A86" s="4">
        <v>75</v>
      </c>
      <c r="B86" s="5">
        <v>4.5901999999999998E-2</v>
      </c>
      <c r="C86">
        <f t="shared" si="7"/>
        <v>0.10894521169560029</v>
      </c>
      <c r="D86">
        <f t="shared" si="9"/>
        <v>2957.4479703913316</v>
      </c>
      <c r="E86">
        <f t="shared" si="10"/>
        <v>64429.61026515907</v>
      </c>
      <c r="F86">
        <f t="shared" ca="1" si="8"/>
        <v>0.46149421947005842</v>
      </c>
    </row>
    <row r="87" spans="1:6" x14ac:dyDescent="0.25">
      <c r="A87" s="4">
        <v>76</v>
      </c>
      <c r="B87" s="5">
        <v>5.0828999999999999E-2</v>
      </c>
      <c r="C87">
        <f t="shared" si="7"/>
        <v>0.1057720501899032</v>
      </c>
      <c r="D87">
        <f t="shared" si="9"/>
        <v>3124.5685372807493</v>
      </c>
      <c r="E87">
        <f t="shared" si="10"/>
        <v>61472.162294767739</v>
      </c>
      <c r="F87">
        <f t="shared" ca="1" si="8"/>
        <v>0.49457227034493917</v>
      </c>
    </row>
    <row r="88" spans="1:6" x14ac:dyDescent="0.25">
      <c r="A88" s="4">
        <v>77</v>
      </c>
      <c r="B88" s="5">
        <v>5.6262E-2</v>
      </c>
      <c r="C88">
        <f t="shared" si="7"/>
        <v>0.10269131086398368</v>
      </c>
      <c r="D88">
        <f t="shared" si="9"/>
        <v>3282.7523199837328</v>
      </c>
      <c r="E88">
        <f t="shared" si="10"/>
        <v>58347.593757486989</v>
      </c>
      <c r="F88">
        <f t="shared" ca="1" si="8"/>
        <v>0.52833614360214953</v>
      </c>
    </row>
    <row r="89" spans="1:6" x14ac:dyDescent="0.25">
      <c r="A89" s="4">
        <v>78</v>
      </c>
      <c r="B89" s="5">
        <v>6.2257E-2</v>
      </c>
      <c r="C89">
        <f t="shared" si="7"/>
        <v>9.9700301809692901E-2</v>
      </c>
      <c r="D89">
        <f t="shared" si="9"/>
        <v>3428.1718333746403</v>
      </c>
      <c r="E89">
        <f t="shared" si="10"/>
        <v>55064.841437503259</v>
      </c>
      <c r="F89">
        <f t="shared" ca="1" si="8"/>
        <v>0.56250057193156655</v>
      </c>
    </row>
    <row r="90" spans="1:6" x14ac:dyDescent="0.25">
      <c r="A90" s="4">
        <v>79</v>
      </c>
      <c r="B90" s="5">
        <v>6.8871000000000002E-2</v>
      </c>
      <c r="C90">
        <f t="shared" si="7"/>
        <v>9.6796409523973698E-2</v>
      </c>
      <c r="D90">
        <f t="shared" si="9"/>
        <v>3556.2690723059422</v>
      </c>
      <c r="E90">
        <f t="shared" si="10"/>
        <v>51636.66960412862</v>
      </c>
      <c r="F90">
        <f t="shared" ca="1" si="8"/>
        <v>0.59673629743623857</v>
      </c>
    </row>
    <row r="91" spans="1:6" x14ac:dyDescent="0.25">
      <c r="A91" s="4">
        <v>80</v>
      </c>
      <c r="B91" s="5">
        <v>7.6187000000000005E-2</v>
      </c>
      <c r="C91">
        <f t="shared" si="7"/>
        <v>9.397709662521718E-2</v>
      </c>
      <c r="D91">
        <f t="shared" si="9"/>
        <v>3663.1014753179747</v>
      </c>
      <c r="E91">
        <f t="shared" si="10"/>
        <v>48080.400531822677</v>
      </c>
      <c r="F91">
        <f t="shared" ca="1" si="8"/>
        <v>0.63067952695955332</v>
      </c>
    </row>
    <row r="92" spans="1:6" x14ac:dyDescent="0.25">
      <c r="A92" s="4">
        <v>81</v>
      </c>
      <c r="B92" s="5">
        <v>8.4223999999999993E-2</v>
      </c>
      <c r="C92">
        <f t="shared" si="7"/>
        <v>9.1239899636133187E-2</v>
      </c>
      <c r="D92">
        <f t="shared" si="9"/>
        <v>3741.0025957350517</v>
      </c>
      <c r="E92">
        <f t="shared" si="10"/>
        <v>44417.2990565047</v>
      </c>
      <c r="F92">
        <f t="shared" ca="1" si="8"/>
        <v>0.66393419134945442</v>
      </c>
    </row>
    <row r="93" spans="1:6" x14ac:dyDescent="0.25">
      <c r="A93" s="4">
        <v>82</v>
      </c>
      <c r="B93" s="5">
        <v>9.3071000000000001E-2</v>
      </c>
      <c r="C93">
        <f t="shared" si="7"/>
        <v>8.858242683119727E-2</v>
      </c>
      <c r="D93">
        <f t="shared" si="9"/>
        <v>3785.7835879002919</v>
      </c>
      <c r="E93">
        <f t="shared" si="10"/>
        <v>40676.296460769649</v>
      </c>
      <c r="F93">
        <f t="shared" ca="1" si="8"/>
        <v>0.69611171993159049</v>
      </c>
    </row>
    <row r="94" spans="1:6" x14ac:dyDescent="0.25">
      <c r="A94" s="4">
        <v>83</v>
      </c>
      <c r="B94" s="5">
        <v>0.1028</v>
      </c>
      <c r="C94">
        <f t="shared" si="7"/>
        <v>8.6002356146793468E-2</v>
      </c>
      <c r="D94">
        <f t="shared" si="9"/>
        <v>3792.3447233309703</v>
      </c>
      <c r="E94">
        <f t="shared" si="10"/>
        <v>36890.51287286936</v>
      </c>
      <c r="F94">
        <f t="shared" ca="1" si="8"/>
        <v>0.72682268401219408</v>
      </c>
    </row>
    <row r="95" spans="1:6" x14ac:dyDescent="0.25">
      <c r="A95" s="4">
        <v>84</v>
      </c>
      <c r="B95" s="5">
        <v>0.11348900000000001</v>
      </c>
      <c r="C95">
        <f t="shared" si="7"/>
        <v>8.3497433152226672E-2</v>
      </c>
      <c r="D95">
        <f t="shared" si="9"/>
        <v>3756.2780051229624</v>
      </c>
      <c r="E95">
        <f t="shared" si="10"/>
        <v>33098.168149538389</v>
      </c>
      <c r="F95">
        <f t="shared" ca="1" si="8"/>
        <v>0.75570556441422532</v>
      </c>
    </row>
    <row r="96" spans="1:6" x14ac:dyDescent="0.25">
      <c r="A96" s="4">
        <v>85</v>
      </c>
      <c r="B96" s="5">
        <v>0.125221</v>
      </c>
      <c r="C96">
        <f t="shared" si="7"/>
        <v>8.1065469079831726E-2</v>
      </c>
      <c r="D96">
        <f t="shared" si="9"/>
        <v>3674.2208257738439</v>
      </c>
      <c r="E96">
        <f t="shared" si="10"/>
        <v>29341.890144415425</v>
      </c>
      <c r="F96">
        <f t="shared" ca="1" si="8"/>
        <v>0.782446820489618</v>
      </c>
    </row>
    <row r="97" spans="1:6" x14ac:dyDescent="0.25">
      <c r="A97" s="4">
        <v>86</v>
      </c>
      <c r="B97" s="5">
        <v>0.13808000000000001</v>
      </c>
      <c r="C97">
        <f t="shared" si="7"/>
        <v>7.8704338912457983E-2</v>
      </c>
      <c r="D97">
        <f t="shared" si="9"/>
        <v>3544.1917795180293</v>
      </c>
      <c r="E97">
        <f t="shared" si="10"/>
        <v>25667.66931864158</v>
      </c>
      <c r="F97">
        <f t="shared" ca="1" si="8"/>
        <v>0.80680183265535033</v>
      </c>
    </row>
    <row r="98" spans="1:6" x14ac:dyDescent="0.25">
      <c r="A98" s="4">
        <v>87</v>
      </c>
      <c r="B98" s="5">
        <v>0.15215699999999999</v>
      </c>
      <c r="C98">
        <f t="shared" si="7"/>
        <v>7.6411979526658236E-2</v>
      </c>
      <c r="D98">
        <f t="shared" si="9"/>
        <v>3366.2419719204217</v>
      </c>
      <c r="E98">
        <f t="shared" si="10"/>
        <v>22123.477539123549</v>
      </c>
      <c r="F98">
        <f t="shared" ca="1" si="8"/>
        <v>0.82861288483447759</v>
      </c>
    </row>
    <row r="99" spans="1:6" x14ac:dyDescent="0.25">
      <c r="A99" s="4">
        <v>88</v>
      </c>
      <c r="B99" s="5">
        <v>0.167543</v>
      </c>
      <c r="C99">
        <f t="shared" si="7"/>
        <v>7.418638788995946E-2</v>
      </c>
      <c r="D99">
        <f t="shared" si="9"/>
        <v>3142.6435186359136</v>
      </c>
      <c r="E99">
        <f t="shared" si="10"/>
        <v>18757.235567203126</v>
      </c>
      <c r="F99">
        <f t="shared" ca="1" si="8"/>
        <v>0.84782048753740846</v>
      </c>
    </row>
    <row r="100" spans="1:6" x14ac:dyDescent="0.25">
      <c r="A100" s="4">
        <v>89</v>
      </c>
      <c r="B100" s="5">
        <v>0.184333</v>
      </c>
      <c r="C100">
        <f t="shared" si="7"/>
        <v>7.2025619310640249E-2</v>
      </c>
      <c r="D100">
        <f t="shared" si="9"/>
        <v>2878.2845960885397</v>
      </c>
      <c r="E100">
        <f t="shared" si="10"/>
        <v>15614.592048567212</v>
      </c>
      <c r="F100">
        <f t="shared" ca="1" si="8"/>
        <v>0.86446791713177595</v>
      </c>
    </row>
    <row r="101" spans="1:6" x14ac:dyDescent="0.25">
      <c r="A101" s="4">
        <v>90</v>
      </c>
      <c r="B101" s="5">
        <v>0.202621</v>
      </c>
      <c r="C101">
        <f t="shared" si="7"/>
        <v>6.9927785738485682E-2</v>
      </c>
      <c r="D101">
        <f t="shared" si="9"/>
        <v>2580.643352328681</v>
      </c>
      <c r="E101">
        <f t="shared" si="10"/>
        <v>12736.307452478672</v>
      </c>
      <c r="F101">
        <f t="shared" ca="1" si="8"/>
        <v>0.87869547462060371</v>
      </c>
    </row>
    <row r="102" spans="1:6" x14ac:dyDescent="0.25">
      <c r="A102" s="4">
        <v>91</v>
      </c>
      <c r="B102" s="5">
        <v>0.2225</v>
      </c>
      <c r="C102">
        <f t="shared" si="7"/>
        <v>6.7891054115034641E-2</v>
      </c>
      <c r="D102">
        <f t="shared" si="9"/>
        <v>2259.6352622833729</v>
      </c>
      <c r="E102">
        <f t="shared" si="10"/>
        <v>10155.66410014999</v>
      </c>
      <c r="F102">
        <f t="shared" ca="1" si="8"/>
        <v>0.89072562786426657</v>
      </c>
    </row>
    <row r="103" spans="1:6" x14ac:dyDescent="0.25">
      <c r="A103" s="4">
        <v>92</v>
      </c>
      <c r="B103" s="5">
        <v>0.244059</v>
      </c>
      <c r="C103">
        <f t="shared" si="7"/>
        <v>6.5913644771878291E-2</v>
      </c>
      <c r="D103">
        <f t="shared" si="9"/>
        <v>1927.0969021408887</v>
      </c>
      <c r="E103">
        <f t="shared" si="10"/>
        <v>7896.0288378666173</v>
      </c>
      <c r="F103">
        <f t="shared" ca="1" si="8"/>
        <v>0.9008392713940423</v>
      </c>
    </row>
    <row r="104" spans="1:6" x14ac:dyDescent="0.25">
      <c r="A104" s="4">
        <v>93</v>
      </c>
      <c r="B104" s="5">
        <v>0.26738299999999998</v>
      </c>
      <c r="C104">
        <f t="shared" si="7"/>
        <v>6.3993829875609989E-2</v>
      </c>
      <c r="D104">
        <f t="shared" si="9"/>
        <v>1595.9909277701522</v>
      </c>
      <c r="E104">
        <f t="shared" si="10"/>
        <v>5968.9319357257282</v>
      </c>
      <c r="F104">
        <f t="shared" ca="1" si="8"/>
        <v>0.90934676795536695</v>
      </c>
    </row>
    <row r="105" spans="1:6" x14ac:dyDescent="0.25">
      <c r="A105" s="4">
        <v>94</v>
      </c>
      <c r="B105" s="5">
        <v>0.29254400000000003</v>
      </c>
      <c r="C105">
        <f t="shared" si="7"/>
        <v>6.2129931918067954E-2</v>
      </c>
      <c r="D105">
        <f t="shared" si="9"/>
        <v>1279.2776542313563</v>
      </c>
      <c r="E105">
        <f t="shared" si="10"/>
        <v>4372.9410079555764</v>
      </c>
      <c r="F105">
        <f t="shared" ca="1" si="8"/>
        <v>0.91655765915583343</v>
      </c>
    </row>
    <row r="106" spans="1:6" x14ac:dyDescent="0.25">
      <c r="A106" s="4">
        <v>95</v>
      </c>
      <c r="B106" s="5">
        <v>0.319604</v>
      </c>
      <c r="C106">
        <f t="shared" si="7"/>
        <v>6.0320322250551416E-2</v>
      </c>
      <c r="D106">
        <f t="shared" si="9"/>
        <v>988.74718250367562</v>
      </c>
      <c r="E106">
        <f t="shared" si="10"/>
        <v>3093.6633537242201</v>
      </c>
      <c r="F106">
        <f t="shared" ca="1" si="8"/>
        <v>0.92275462986427903</v>
      </c>
    </row>
    <row r="107" spans="1:6" x14ac:dyDescent="0.25">
      <c r="A107" s="4">
        <v>96</v>
      </c>
      <c r="B107" s="5">
        <v>0.34860600000000003</v>
      </c>
      <c r="C107">
        <f t="shared" si="7"/>
        <v>5.8563419660729532E-2</v>
      </c>
      <c r="D107">
        <f t="shared" si="9"/>
        <v>733.78640678450927</v>
      </c>
      <c r="E107">
        <f t="shared" si="10"/>
        <v>2104.9161712205446</v>
      </c>
      <c r="F107">
        <f t="shared" ca="1" si="8"/>
        <v>0.92863512926208325</v>
      </c>
    </row>
    <row r="108" spans="1:6" x14ac:dyDescent="0.25">
      <c r="A108" s="4">
        <v>97</v>
      </c>
      <c r="B108" s="5">
        <v>0.37957200000000002</v>
      </c>
      <c r="C108">
        <f t="shared" ref="C108:C116" si="11">C107*v</f>
        <v>5.685768899099955E-2</v>
      </c>
      <c r="D108">
        <f t="shared" si="9"/>
        <v>520.44246694651474</v>
      </c>
      <c r="E108">
        <f t="shared" si="10"/>
        <v>1371.1297644360352</v>
      </c>
      <c r="F108">
        <f t="shared" ref="F108:F139" ca="1" si="12">SUMPRODUCT(OFFSET(D108,0,0,n,1),OFFSET(C$11,1,0,n,1))/E108</f>
        <v>0.93321121032730692</v>
      </c>
    </row>
    <row r="109" spans="1:6" x14ac:dyDescent="0.25">
      <c r="A109" s="4">
        <v>98</v>
      </c>
      <c r="B109" s="5">
        <v>0.412495</v>
      </c>
      <c r="C109">
        <f t="shared" si="11"/>
        <v>5.5201639797086942E-2</v>
      </c>
      <c r="D109">
        <f t="shared" si="9"/>
        <v>350.90425677793974</v>
      </c>
      <c r="E109">
        <f t="shared" si="10"/>
        <v>850.68729748952046</v>
      </c>
      <c r="F109">
        <f t="shared" ca="1" si="12"/>
        <v>0.93747468946779633</v>
      </c>
    </row>
    <row r="110" spans="1:6" x14ac:dyDescent="0.25">
      <c r="A110" s="4">
        <v>99</v>
      </c>
      <c r="B110" s="5">
        <v>0.44733400000000001</v>
      </c>
      <c r="C110">
        <f t="shared" si="11"/>
        <v>5.3593825045715478E-2</v>
      </c>
      <c r="D110">
        <f t="shared" si="9"/>
        <v>223.56994673367424</v>
      </c>
      <c r="E110">
        <f t="shared" si="10"/>
        <v>499.78304071158072</v>
      </c>
      <c r="F110">
        <f t="shared" ca="1" si="12"/>
        <v>0.94144548582876764</v>
      </c>
    </row>
    <row r="111" spans="1:6" x14ac:dyDescent="0.25">
      <c r="A111" s="4">
        <v>100</v>
      </c>
      <c r="B111" s="5">
        <v>0.48401</v>
      </c>
      <c r="C111">
        <f t="shared" si="11"/>
        <v>5.2032839850209199E-2</v>
      </c>
      <c r="D111">
        <f t="shared" si="9"/>
        <v>133.68989961624652</v>
      </c>
      <c r="E111">
        <f t="shared" si="10"/>
        <v>276.21309397790651</v>
      </c>
      <c r="F111">
        <f t="shared" ca="1" si="12"/>
        <v>0.94515466919193625</v>
      </c>
    </row>
    <row r="112" spans="1:6" x14ac:dyDescent="0.25">
      <c r="A112" s="4">
        <v>101</v>
      </c>
      <c r="B112" s="5">
        <v>0.522397</v>
      </c>
      <c r="C112">
        <f t="shared" si="11"/>
        <v>5.0517320242921555E-2</v>
      </c>
      <c r="D112">
        <f t="shared" si="9"/>
        <v>74.453689164948088</v>
      </c>
      <c r="E112">
        <f t="shared" si="10"/>
        <v>142.52319436165999</v>
      </c>
      <c r="F112">
        <f t="shared" ca="1" si="12"/>
        <v>0.94866045711679359</v>
      </c>
    </row>
    <row r="113" spans="1:6" x14ac:dyDescent="0.25">
      <c r="A113" s="4">
        <v>102</v>
      </c>
      <c r="B113" s="5">
        <v>0.56231699999999996</v>
      </c>
      <c r="C113">
        <f t="shared" si="11"/>
        <v>4.9045941983418988E-2</v>
      </c>
      <c r="D113">
        <f t="shared" si="9"/>
        <v>38.276639953699444</v>
      </c>
      <c r="E113">
        <f t="shared" si="10"/>
        <v>68.069505196711901</v>
      </c>
      <c r="F113">
        <f t="shared" ca="1" si="12"/>
        <v>0.9520946703230454</v>
      </c>
    </row>
    <row r="114" spans="1:6" x14ac:dyDescent="0.25">
      <c r="A114" s="4">
        <v>103</v>
      </c>
      <c r="B114" s="5">
        <v>0.60353900000000005</v>
      </c>
      <c r="C114">
        <f t="shared" si="11"/>
        <v>4.7617419401377661E-2</v>
      </c>
      <c r="D114">
        <f t="shared" si="9"/>
        <v>17.981156095902495</v>
      </c>
      <c r="E114">
        <f t="shared" si="10"/>
        <v>29.792865243012457</v>
      </c>
      <c r="F114">
        <f t="shared" ca="1" si="12"/>
        <v>0.95580708054170893</v>
      </c>
    </row>
    <row r="115" spans="1:6" x14ac:dyDescent="0.25">
      <c r="A115" s="4">
        <v>104</v>
      </c>
      <c r="B115" s="5">
        <v>0.64576999999999996</v>
      </c>
      <c r="C115">
        <f t="shared" si="11"/>
        <v>4.6230504273182198E-2</v>
      </c>
      <c r="D115">
        <f t="shared" si="9"/>
        <v>7.6276474159292</v>
      </c>
      <c r="E115">
        <f t="shared" si="10"/>
        <v>11.811709147109962</v>
      </c>
      <c r="F115">
        <f t="shared" ca="1" si="12"/>
        <v>0.96085691394099348</v>
      </c>
    </row>
    <row r="116" spans="1:6" x14ac:dyDescent="0.25">
      <c r="A116" s="4">
        <v>105</v>
      </c>
      <c r="B116" s="5">
        <v>1</v>
      </c>
      <c r="C116">
        <f t="shared" si="11"/>
        <v>4.4883984731244851E-2</v>
      </c>
      <c r="D116">
        <f t="shared" si="9"/>
        <v>4.184061731180762</v>
      </c>
      <c r="E116">
        <f t="shared" si="10"/>
        <v>4.184061731180762</v>
      </c>
      <c r="F116">
        <f t="shared" ca="1" si="12"/>
        <v>0.970873786407767</v>
      </c>
    </row>
  </sheetData>
  <scenarios current="0" show="0" sqref="D6">
    <scenario name="投保年龄10" locked="1" count="1" user="hxy" comment="创建者 hxy 日期 2017/11/23">
      <inputCells r="C1" val="10"/>
    </scenario>
    <scenario name="投保年龄20" locked="1" count="1" user="hxy" comment="创建者 hxy 日期 2017/11/23">
      <inputCells r="C1" val="20"/>
    </scenario>
    <scenario name="投保年龄30" locked="1" count="1" user="hxy" comment="创建者 hxy 日期 2017/11/23">
      <inputCells r="C1" val="30"/>
    </scenario>
    <scenario name="投保年龄40" locked="1" count="1" user="hxy" comment="创建者 hxy 日期 2017/11/23">
      <inputCells r="C1" val="40"/>
    </scenario>
    <scenario name="保险期间10" count="1" user="hxy" comment="创建者 hxy 日期 2017/11/23">
      <inputCells r="C3" val="10"/>
    </scenario>
    <scenario name="保险期间20" locked="1" count="1" user="hxy" comment="创建者 hxy 日期 2017/11/23">
      <inputCells r="C3" val="20"/>
    </scenario>
    <scenario name="保险期间30" locked="1" count="1" user="hxy" comment="创建者 hxy 日期 2017/11/23_x000a_修改者 hxy 日期 2017/11/23">
      <inputCells r="C3" val="30"/>
    </scenario>
    <scenario name="定价利率3" locked="1" count="1" user="hxy" comment="创建者 hxy 日期 2017/11/23">
      <inputCells r="C5" val="0.03" numFmtId="10"/>
    </scenario>
    <scenario name="定价利率4" locked="1" count="1" user="hxy" comment="创建者 hxy 日期 2017/11/23">
      <inputCells r="C5" val="0.04" numFmtId="10"/>
    </scenario>
    <scenario name="定价利率5" locked="1" count="1" user="hxy" comment="创建者 hxy 日期 2017/11/23_x000a_修改者 hxy 日期 2017/11/23">
      <inputCells r="C5" val="0.05" numFmtId="10"/>
    </scenario>
  </scenarios>
  <phoneticPr fontId="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>
              <from>
                <xdr:col>3</xdr:col>
                <xdr:colOff>129540</xdr:colOff>
                <xdr:row>8</xdr:row>
                <xdr:rowOff>53340</xdr:rowOff>
              </from>
              <to>
                <xdr:col>3</xdr:col>
                <xdr:colOff>2065020</xdr:colOff>
                <xdr:row>12</xdr:row>
                <xdr:rowOff>53340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autoPict="0" r:id="rId7">
            <anchor moveWithCells="1">
              <from>
                <xdr:col>5</xdr:col>
                <xdr:colOff>45720</xdr:colOff>
                <xdr:row>7</xdr:row>
                <xdr:rowOff>60960</xdr:rowOff>
              </from>
              <to>
                <xdr:col>5</xdr:col>
                <xdr:colOff>556260</xdr:colOff>
                <xdr:row>9</xdr:row>
                <xdr:rowOff>114300</xdr:rowOff>
              </to>
            </anchor>
          </objectPr>
        </oleObject>
      </mc:Choice>
      <mc:Fallback>
        <oleObject progId="Equation.DSMT4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6</vt:i4>
      </vt:variant>
    </vt:vector>
  </HeadingPairs>
  <TitlesOfParts>
    <vt:vector size="9" baseType="lpstr">
      <vt:lpstr>方案摘要</vt:lpstr>
      <vt:lpstr>方案数据透视表</vt:lpstr>
      <vt:lpstr>Sheet1</vt:lpstr>
      <vt:lpstr>g</vt:lpstr>
      <vt:lpstr>h</vt:lpstr>
      <vt:lpstr>i</vt:lpstr>
      <vt:lpstr>n</vt:lpstr>
      <vt:lpstr>v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hxy</dc:creator>
  <cp:lastModifiedBy>hxy</cp:lastModifiedBy>
  <dcterms:created xsi:type="dcterms:W3CDTF">2017-11-23T02:18:29Z</dcterms:created>
  <dcterms:modified xsi:type="dcterms:W3CDTF">2018-09-11T08:24:17Z</dcterms:modified>
</cp:coreProperties>
</file>