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精算建模2017课程\"/>
    </mc:Choice>
  </mc:AlternateContent>
  <xr:revisionPtr revIDLastSave="0" documentId="13_ncr:1_{D8593CC3-A969-4507-BF6C-8565B040BFD3}" xr6:coauthVersionLast="44" xr6:coauthVersionMax="44" xr10:uidLastSave="{00000000-0000-0000-0000-000000000000}"/>
  <bookViews>
    <workbookView xWindow="-120" yWindow="-120" windowWidth="20730" windowHeight="11160" xr2:uid="{DF4D873F-8D81-43B1-A20B-644C4A639BA4}"/>
  </bookViews>
  <sheets>
    <sheet name="Sheet1" sheetId="1" r:id="rId1"/>
  </sheets>
  <definedNames>
    <definedName name="保额">Sheet1!$B$3</definedName>
    <definedName name="保费">Sheet1!$B$1</definedName>
    <definedName name="交费期">Sheet1!$B$4</definedName>
    <definedName name="利率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B9" i="1" s="1"/>
  <c r="F15" i="1"/>
  <c r="E15" i="1"/>
  <c r="D15" i="1"/>
  <c r="F12" i="1"/>
  <c r="F13" i="1" s="1"/>
  <c r="E12" i="1"/>
  <c r="E13" i="1" s="1"/>
  <c r="D12" i="1"/>
  <c r="D13" i="1" s="1"/>
  <c r="F10" i="1"/>
  <c r="E10" i="1"/>
  <c r="D10" i="1"/>
  <c r="C10" i="1"/>
  <c r="C12" i="1"/>
  <c r="C13" i="1" s="1"/>
  <c r="C15" i="1"/>
  <c r="B10" i="1"/>
  <c r="B15" i="1"/>
  <c r="B12" i="1"/>
  <c r="B13" i="1" s="1"/>
  <c r="B11" i="1" l="1"/>
  <c r="B14" i="1" s="1"/>
  <c r="B16" i="1" l="1"/>
  <c r="C7" i="1"/>
  <c r="C9" i="1" s="1"/>
  <c r="C11" i="1" l="1"/>
  <c r="C14" i="1" s="1"/>
  <c r="C16" i="1" l="1"/>
  <c r="D7" i="1"/>
  <c r="D9" i="1" s="1"/>
  <c r="D11" i="1" l="1"/>
  <c r="D14" i="1" s="1"/>
  <c r="D16" i="1" l="1"/>
  <c r="E7" i="1"/>
  <c r="E9" i="1" s="1"/>
  <c r="E11" i="1" l="1"/>
  <c r="E14" i="1" s="1"/>
  <c r="F7" i="1" l="1"/>
  <c r="F9" i="1" s="1"/>
  <c r="E16" i="1"/>
  <c r="F11" i="1" l="1"/>
  <c r="F14" i="1" s="1"/>
  <c r="F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hxy</author>
  </authors>
  <commentList>
    <comment ref="A8" authorId="0" shapeId="0" xr:uid="{8C13DB7E-E543-4F29-A7E9-1F36BEDD4623}">
      <text>
        <r>
          <rPr>
            <b/>
            <sz val="9"/>
            <color indexed="81"/>
            <rFont val="宋体"/>
            <family val="3"/>
            <charset val="134"/>
          </rPr>
          <t>hxy:</t>
        </r>
        <r>
          <rPr>
            <sz val="9"/>
            <color indexed="81"/>
            <rFont val="宋体"/>
            <family val="3"/>
            <charset val="134"/>
          </rPr>
          <t xml:space="preserve">
会有交费期的问题。</t>
        </r>
      </text>
    </comment>
  </commentList>
</comments>
</file>

<file path=xl/sharedStrings.xml><?xml version="1.0" encoding="utf-8"?>
<sst xmlns="http://schemas.openxmlformats.org/spreadsheetml/2006/main" count="19" uniqueCount="19">
  <si>
    <t>年交责任保费</t>
    <phoneticPr fontId="3" type="noConversion"/>
  </si>
  <si>
    <t>利率</t>
    <phoneticPr fontId="3" type="noConversion"/>
  </si>
  <si>
    <t>年初有效保单数</t>
    <phoneticPr fontId="3" type="noConversion"/>
  </si>
  <si>
    <t>年初基金</t>
    <phoneticPr fontId="3" type="noConversion"/>
  </si>
  <si>
    <t>年初保费收入</t>
    <phoneticPr fontId="3" type="noConversion"/>
  </si>
  <si>
    <t>年初可投资资产</t>
    <phoneticPr fontId="3" type="noConversion"/>
  </si>
  <si>
    <t>本期投资收益率</t>
    <phoneticPr fontId="3" type="noConversion"/>
  </si>
  <si>
    <t>本期投资收益</t>
    <phoneticPr fontId="3" type="noConversion"/>
  </si>
  <si>
    <t>本期死亡数</t>
    <phoneticPr fontId="3" type="noConversion"/>
  </si>
  <si>
    <t>本期死亡给付</t>
    <phoneticPr fontId="3" type="noConversion"/>
  </si>
  <si>
    <t>年末基金</t>
    <phoneticPr fontId="3" type="noConversion"/>
  </si>
  <si>
    <t>年末有效保单数</t>
    <phoneticPr fontId="3" type="noConversion"/>
  </si>
  <si>
    <t>保额</t>
    <phoneticPr fontId="3" type="noConversion"/>
  </si>
  <si>
    <t>交费期</t>
    <phoneticPr fontId="3" type="noConversion"/>
  </si>
  <si>
    <t>评估利率</t>
    <phoneticPr fontId="3" type="noConversion"/>
  </si>
  <si>
    <t>定价利率</t>
    <phoneticPr fontId="3" type="noConversion"/>
  </si>
  <si>
    <t>准备金</t>
    <phoneticPr fontId="3" type="noConversion"/>
  </si>
  <si>
    <t>毛保费</t>
    <phoneticPr fontId="3" type="noConversion"/>
  </si>
  <si>
    <t>资产份额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</si>
</sst>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EBA3-0A9C-4F2E-9B25-CA9840AC6441}">
  <dimension ref="A1:G16"/>
  <sheetViews>
    <sheetView tabSelected="1" zoomScale="130" zoomScaleNormal="130" workbookViewId="0">
      <selection activeCell="I11" sqref="I11"/>
    </sheetView>
  </sheetViews>
  <sheetFormatPr defaultRowHeight="14.25" x14ac:dyDescent="0.2"/>
  <cols>
    <col min="1" max="1" width="17.625" customWidth="1"/>
    <col min="2" max="2" width="10" customWidth="1"/>
    <col min="6" max="6" width="9.125" customWidth="1"/>
  </cols>
  <sheetData>
    <row r="1" spans="1:7" x14ac:dyDescent="0.2">
      <c r="A1" t="s">
        <v>0</v>
      </c>
      <c r="B1">
        <v>6.34</v>
      </c>
      <c r="E1" t="s">
        <v>14</v>
      </c>
      <c r="F1" t="s">
        <v>16</v>
      </c>
    </row>
    <row r="2" spans="1:7" x14ac:dyDescent="0.2">
      <c r="A2" t="s">
        <v>1</v>
      </c>
      <c r="B2" s="1">
        <v>0.04</v>
      </c>
      <c r="E2" t="s">
        <v>15</v>
      </c>
      <c r="F2" t="s">
        <v>17</v>
      </c>
    </row>
    <row r="3" spans="1:7" x14ac:dyDescent="0.2">
      <c r="A3" t="s">
        <v>12</v>
      </c>
      <c r="B3">
        <v>1000</v>
      </c>
    </row>
    <row r="4" spans="1:7" x14ac:dyDescent="0.2">
      <c r="A4" t="s">
        <v>13</v>
      </c>
      <c r="B4">
        <v>3</v>
      </c>
    </row>
    <row r="5" spans="1:7" x14ac:dyDescent="0.2">
      <c r="B5">
        <v>1</v>
      </c>
      <c r="C5">
        <v>2</v>
      </c>
      <c r="D5">
        <v>3</v>
      </c>
      <c r="E5">
        <v>4</v>
      </c>
      <c r="F5">
        <v>5</v>
      </c>
    </row>
    <row r="6" spans="1:7" s="6" customFormat="1" x14ac:dyDescent="0.2">
      <c r="A6" s="6" t="s">
        <v>2</v>
      </c>
      <c r="B6" s="6">
        <v>949840</v>
      </c>
      <c r="C6" s="6">
        <v>946449</v>
      </c>
      <c r="D6" s="6">
        <v>942808</v>
      </c>
      <c r="E6" s="6">
        <v>938912</v>
      </c>
      <c r="F6" s="6">
        <v>934749</v>
      </c>
      <c r="G6" s="6">
        <v>930283</v>
      </c>
    </row>
    <row r="7" spans="1:7" x14ac:dyDescent="0.2">
      <c r="A7" t="s">
        <v>3</v>
      </c>
      <c r="B7">
        <v>0</v>
      </c>
      <c r="C7" s="5">
        <f>B14</f>
        <v>2871865.0239999993</v>
      </c>
      <c r="D7" s="5">
        <f t="shared" ref="D7:F7" si="0">C14</f>
        <v>5586245.751360001</v>
      </c>
      <c r="E7" s="5">
        <f t="shared" si="0"/>
        <v>8130194.4102144018</v>
      </c>
      <c r="F7" s="5">
        <f t="shared" si="0"/>
        <v>4292402.1866229773</v>
      </c>
    </row>
    <row r="8" spans="1:7" x14ac:dyDescent="0.2">
      <c r="A8" s="3" t="s">
        <v>4</v>
      </c>
      <c r="B8">
        <f>IF(B5&lt;=交费期,B6*保费,0)</f>
        <v>6021985.5999999996</v>
      </c>
      <c r="C8">
        <f>IF(C5&lt;=交费期,C6*保费,0)</f>
        <v>6000486.6600000001</v>
      </c>
      <c r="D8">
        <f>IF(D5&lt;=交费期,D6*保费,0)</f>
        <v>5977402.7199999997</v>
      </c>
      <c r="E8">
        <f>IF(E5&lt;=交费期,E6*保费,0)</f>
        <v>0</v>
      </c>
      <c r="F8">
        <f>IF(F5&lt;=交费期,F6*保费,0)</f>
        <v>0</v>
      </c>
    </row>
    <row r="9" spans="1:7" x14ac:dyDescent="0.2">
      <c r="A9" t="s">
        <v>5</v>
      </c>
      <c r="B9">
        <f>B7+B8</f>
        <v>6021985.5999999996</v>
      </c>
      <c r="C9">
        <f>C7+C8</f>
        <v>8872351.6840000004</v>
      </c>
      <c r="D9">
        <f t="shared" ref="D9:F9" si="1">D7+D8</f>
        <v>11563648.471360002</v>
      </c>
      <c r="E9">
        <f t="shared" si="1"/>
        <v>8130194.4102144018</v>
      </c>
      <c r="F9">
        <f t="shared" si="1"/>
        <v>4292402.1866229773</v>
      </c>
    </row>
    <row r="10" spans="1:7" x14ac:dyDescent="0.2">
      <c r="A10" t="s">
        <v>6</v>
      </c>
      <c r="B10" s="2">
        <f>利率</f>
        <v>0.04</v>
      </c>
      <c r="C10" s="2">
        <f>利率</f>
        <v>0.04</v>
      </c>
      <c r="D10" s="2">
        <f>利率</f>
        <v>0.04</v>
      </c>
      <c r="E10" s="2">
        <f>利率</f>
        <v>0.04</v>
      </c>
      <c r="F10" s="2">
        <f>利率</f>
        <v>0.04</v>
      </c>
    </row>
    <row r="11" spans="1:7" x14ac:dyDescent="0.2">
      <c r="A11" t="s">
        <v>7</v>
      </c>
      <c r="B11">
        <f>B9*B10</f>
        <v>240879.424</v>
      </c>
      <c r="C11">
        <f>C9*C10</f>
        <v>354894.06736000004</v>
      </c>
      <c r="D11">
        <f t="shared" ref="D11:F11" si="2">D9*D10</f>
        <v>462545.93885440007</v>
      </c>
      <c r="E11">
        <f t="shared" si="2"/>
        <v>325207.77640857606</v>
      </c>
      <c r="F11">
        <f t="shared" si="2"/>
        <v>171696.08746491908</v>
      </c>
    </row>
    <row r="12" spans="1:7" x14ac:dyDescent="0.2">
      <c r="A12" t="s">
        <v>8</v>
      </c>
      <c r="B12">
        <f>B6-C6</f>
        <v>3391</v>
      </c>
      <c r="C12">
        <f>C6-D6</f>
        <v>3641</v>
      </c>
      <c r="D12">
        <f t="shared" ref="D12:F12" si="3">D6-E6</f>
        <v>3896</v>
      </c>
      <c r="E12">
        <f t="shared" si="3"/>
        <v>4163</v>
      </c>
      <c r="F12">
        <f t="shared" si="3"/>
        <v>4466</v>
      </c>
    </row>
    <row r="13" spans="1:7" x14ac:dyDescent="0.2">
      <c r="A13" t="s">
        <v>9</v>
      </c>
      <c r="B13">
        <f>保额*B12</f>
        <v>3391000</v>
      </c>
      <c r="C13">
        <f>保额*C12</f>
        <v>3641000</v>
      </c>
      <c r="D13">
        <f>保额*D12</f>
        <v>3896000</v>
      </c>
      <c r="E13">
        <f>保额*E12</f>
        <v>4163000</v>
      </c>
      <c r="F13">
        <f>保额*F12</f>
        <v>4466000</v>
      </c>
    </row>
    <row r="14" spans="1:7" x14ac:dyDescent="0.2">
      <c r="A14" t="s">
        <v>10</v>
      </c>
      <c r="B14">
        <f>B9+B11-B13</f>
        <v>2871865.0239999993</v>
      </c>
      <c r="C14">
        <f>C9+C11-C13</f>
        <v>5586245.751360001</v>
      </c>
      <c r="D14">
        <f t="shared" ref="D14:F14" si="4">D9+D11-D13</f>
        <v>8130194.4102144018</v>
      </c>
      <c r="E14">
        <f t="shared" si="4"/>
        <v>4292402.1866229773</v>
      </c>
      <c r="F14" s="4">
        <f t="shared" si="4"/>
        <v>-1901.7259121034294</v>
      </c>
    </row>
    <row r="15" spans="1:7" x14ac:dyDescent="0.2">
      <c r="A15" t="s">
        <v>11</v>
      </c>
      <c r="B15">
        <f>C6</f>
        <v>946449</v>
      </c>
      <c r="C15">
        <f>D6</f>
        <v>942808</v>
      </c>
      <c r="D15">
        <f t="shared" ref="D15:F15" si="5">E6</f>
        <v>938912</v>
      </c>
      <c r="E15">
        <f t="shared" si="5"/>
        <v>934749</v>
      </c>
      <c r="F15">
        <f t="shared" si="5"/>
        <v>930283</v>
      </c>
    </row>
    <row r="16" spans="1:7" x14ac:dyDescent="0.2">
      <c r="A16" t="s">
        <v>18</v>
      </c>
      <c r="B16">
        <f>B14/B15</f>
        <v>3.0343579252553483</v>
      </c>
      <c r="C16">
        <f>C14/C15</f>
        <v>5.9251149240990753</v>
      </c>
      <c r="D16">
        <f t="shared" ref="D16:F16" si="6">D14/D15</f>
        <v>8.6591655130772658</v>
      </c>
      <c r="E16">
        <f t="shared" si="6"/>
        <v>4.5920372063762329</v>
      </c>
      <c r="F16">
        <f t="shared" si="6"/>
        <v>-2.0442445063528296E-3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保额</vt:lpstr>
      <vt:lpstr>保费</vt:lpstr>
      <vt:lpstr>交费期</vt:lpstr>
      <vt:lpstr>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hxy</dc:creator>
  <cp:lastModifiedBy>hxy</cp:lastModifiedBy>
  <dcterms:created xsi:type="dcterms:W3CDTF">2017-09-21T00:23:33Z</dcterms:created>
  <dcterms:modified xsi:type="dcterms:W3CDTF">2019-09-02T02:04:33Z</dcterms:modified>
</cp:coreProperties>
</file>