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kumar\Downloads\"/>
    </mc:Choice>
  </mc:AlternateContent>
  <xr:revisionPtr revIDLastSave="0" documentId="8_{C1B52B8C-568A-4BE5-A4C6-2A5269AF429F}" xr6:coauthVersionLast="47" xr6:coauthVersionMax="47" xr10:uidLastSave="{00000000-0000-0000-0000-000000000000}"/>
  <bookViews>
    <workbookView xWindow="230" yWindow="230" windowWidth="19420" windowHeight="10300" xr2:uid="{76F2D8FE-0054-4598-9C36-C1C28E4F078D}"/>
  </bookViews>
  <sheets>
    <sheet name="Summary" sheetId="1" r:id="rId1"/>
    <sheet name="Sheet3" sheetId="4" r:id="rId2"/>
  </sheets>
  <definedNames>
    <definedName name="_xlnm._FilterDatabase" localSheetId="0" hidden="1">Summary!$F$1:$Y$246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4" i="1"/>
  <c r="D13" i="1"/>
  <c r="D12" i="1"/>
  <c r="C14" i="1"/>
  <c r="B14" i="1"/>
  <c r="C13" i="1"/>
  <c r="B13" i="1"/>
  <c r="B12" i="1"/>
  <c r="Q2" i="1"/>
  <c r="R2" i="1" s="1"/>
  <c r="R6" i="1"/>
  <c r="P3" i="1"/>
  <c r="P4" i="1"/>
  <c r="P5" i="1"/>
  <c r="P6" i="1"/>
  <c r="Q6" i="1" s="1"/>
  <c r="P7" i="1"/>
  <c r="Q7" i="1" s="1"/>
  <c r="R7" i="1" s="1"/>
  <c r="P8" i="1"/>
  <c r="Q8" i="1" s="1"/>
  <c r="P9" i="1"/>
  <c r="Q9" i="1" s="1"/>
  <c r="R9" i="1" s="1"/>
  <c r="P10" i="1"/>
  <c r="Q10" i="1" s="1"/>
  <c r="P11" i="1"/>
  <c r="Q11" i="1" s="1"/>
  <c r="R11" i="1" s="1"/>
  <c r="P12" i="1"/>
  <c r="Q12" i="1" s="1"/>
  <c r="P13" i="1"/>
  <c r="Q13" i="1" s="1"/>
  <c r="R13" i="1" s="1"/>
  <c r="P14" i="1"/>
  <c r="Q14" i="1" s="1"/>
  <c r="P15" i="1"/>
  <c r="Q15" i="1" s="1"/>
  <c r="P16" i="1"/>
  <c r="Q16" i="1" s="1"/>
  <c r="P17" i="1"/>
  <c r="Q17" i="1" s="1"/>
  <c r="R17" i="1" s="1"/>
  <c r="P18" i="1"/>
  <c r="Q18" i="1" s="1"/>
  <c r="P19" i="1"/>
  <c r="Q19" i="1" s="1"/>
  <c r="P20" i="1"/>
  <c r="Q20" i="1" s="1"/>
  <c r="R20" i="1" s="1"/>
  <c r="P21" i="1"/>
  <c r="Q21" i="1" s="1"/>
  <c r="P22" i="1"/>
  <c r="Q22" i="1" s="1"/>
  <c r="R22" i="1" s="1"/>
  <c r="P23" i="1"/>
  <c r="Q23" i="1" s="1"/>
  <c r="P24" i="1"/>
  <c r="Q24" i="1" s="1"/>
  <c r="R24" i="1" s="1"/>
  <c r="P25" i="1"/>
  <c r="Q25" i="1" s="1"/>
  <c r="R25" i="1" s="1"/>
  <c r="P26" i="1"/>
  <c r="Q26" i="1" s="1"/>
  <c r="P27" i="1"/>
  <c r="P28" i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P34" i="1"/>
  <c r="Q34" i="1" s="1"/>
  <c r="P35" i="1"/>
  <c r="Q35" i="1" s="1"/>
  <c r="R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P42" i="1"/>
  <c r="Q42" i="1" s="1"/>
  <c r="P43" i="1"/>
  <c r="Q43" i="1" s="1"/>
  <c r="P44" i="1"/>
  <c r="P45" i="1"/>
  <c r="Q45" i="1" s="1"/>
  <c r="P46" i="1"/>
  <c r="Q46" i="1" s="1"/>
  <c r="R46" i="1" s="1"/>
  <c r="P47" i="1"/>
  <c r="Q47" i="1" s="1"/>
  <c r="P48" i="1"/>
  <c r="Q48" i="1" s="1"/>
  <c r="P49" i="1"/>
  <c r="Q49" i="1" s="1"/>
  <c r="R49" i="1" s="1"/>
  <c r="P50" i="1"/>
  <c r="Q50" i="1" s="1"/>
  <c r="P51" i="1"/>
  <c r="P52" i="1"/>
  <c r="P53" i="1"/>
  <c r="P54" i="1"/>
  <c r="Q54" i="1" s="1"/>
  <c r="P55" i="1"/>
  <c r="Q55" i="1" s="1"/>
  <c r="R55" i="1" s="1"/>
  <c r="P56" i="1"/>
  <c r="Q56" i="1" s="1"/>
  <c r="R56" i="1" s="1"/>
  <c r="P57" i="1"/>
  <c r="Q57" i="1" s="1"/>
  <c r="P58" i="1"/>
  <c r="Q58" i="1" s="1"/>
  <c r="P59" i="1"/>
  <c r="Q59" i="1" s="1"/>
  <c r="P60" i="1"/>
  <c r="Q60" i="1" s="1"/>
  <c r="R60" i="1" s="1"/>
  <c r="P61" i="1"/>
  <c r="Q61" i="1" s="1"/>
  <c r="R61" i="1" s="1"/>
  <c r="P62" i="1"/>
  <c r="Q62" i="1" s="1"/>
  <c r="R62" i="1" s="1"/>
  <c r="P63" i="1"/>
  <c r="P64" i="1"/>
  <c r="P65" i="1"/>
  <c r="P66" i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P76" i="1"/>
  <c r="Q76" i="1" s="1"/>
  <c r="P77" i="1"/>
  <c r="Q77" i="1" s="1"/>
  <c r="P78" i="1"/>
  <c r="P79" i="1"/>
  <c r="Q79" i="1" s="1"/>
  <c r="R79" i="1" s="1"/>
  <c r="P80" i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P95" i="1"/>
  <c r="Q95" i="1" s="1"/>
  <c r="P96" i="1"/>
  <c r="Q96" i="1" s="1"/>
  <c r="R96" i="1" s="1"/>
  <c r="P97" i="1"/>
  <c r="Q97" i="1" s="1"/>
  <c r="P98" i="1"/>
  <c r="Q98" i="1" s="1"/>
  <c r="P99" i="1"/>
  <c r="P100" i="1"/>
  <c r="P101" i="1"/>
  <c r="P102" i="1"/>
  <c r="P103" i="1"/>
  <c r="Q103" i="1" s="1"/>
  <c r="R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R110" i="1" s="1"/>
  <c r="P111" i="1"/>
  <c r="P112" i="1"/>
  <c r="P113" i="1"/>
  <c r="P114" i="1"/>
  <c r="Q114" i="1" s="1"/>
  <c r="P115" i="1"/>
  <c r="Q115" i="1" s="1"/>
  <c r="R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P124" i="1"/>
  <c r="P125" i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P134" i="1"/>
  <c r="Q134" i="1" s="1"/>
  <c r="P135" i="1"/>
  <c r="P136" i="1"/>
  <c r="Q136" i="1" s="1"/>
  <c r="P137" i="1"/>
  <c r="Q137" i="1" s="1"/>
  <c r="P138" i="1"/>
  <c r="Q138" i="1" s="1"/>
  <c r="P139" i="1"/>
  <c r="Q139" i="1" s="1"/>
  <c r="P140" i="1"/>
  <c r="Q140" i="1" s="1"/>
  <c r="R140" i="1" s="1"/>
  <c r="P141" i="1"/>
  <c r="Q141" i="1" s="1"/>
  <c r="R141" i="1" s="1"/>
  <c r="P142" i="1"/>
  <c r="Q142" i="1" s="1"/>
  <c r="P143" i="1"/>
  <c r="Q143" i="1" s="1"/>
  <c r="R143" i="1" s="1"/>
  <c r="P144" i="1"/>
  <c r="Q144" i="1" s="1"/>
  <c r="P145" i="1"/>
  <c r="Q145" i="1" s="1"/>
  <c r="R145" i="1" s="1"/>
  <c r="P146" i="1"/>
  <c r="Q146" i="1" s="1"/>
  <c r="P147" i="1"/>
  <c r="Q147" i="1" s="1"/>
  <c r="P148" i="1"/>
  <c r="Q148" i="1" s="1"/>
  <c r="P149" i="1"/>
  <c r="Q149" i="1" s="1"/>
  <c r="P150" i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P155" i="1"/>
  <c r="Q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P160" i="1"/>
  <c r="P161" i="1"/>
  <c r="P162" i="1"/>
  <c r="Q162" i="1" s="1"/>
  <c r="R162" i="1" s="1"/>
  <c r="P163" i="1"/>
  <c r="Q163" i="1" s="1"/>
  <c r="P164" i="1"/>
  <c r="Q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P170" i="1"/>
  <c r="Q170" i="1" s="1"/>
  <c r="P171" i="1"/>
  <c r="P172" i="1"/>
  <c r="P173" i="1"/>
  <c r="P174" i="1"/>
  <c r="Q174" i="1" s="1"/>
  <c r="R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P184" i="1"/>
  <c r="P185" i="1"/>
  <c r="Q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P193" i="1"/>
  <c r="Q193" i="1" s="1"/>
  <c r="R193" i="1" s="1"/>
  <c r="P194" i="1"/>
  <c r="Q194" i="1" s="1"/>
  <c r="P195" i="1"/>
  <c r="P196" i="1"/>
  <c r="Q196" i="1" s="1"/>
  <c r="P197" i="1"/>
  <c r="Q197" i="1" s="1"/>
  <c r="P198" i="1"/>
  <c r="Q198" i="1" s="1"/>
  <c r="R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R209" i="1" s="1"/>
  <c r="P210" i="1"/>
  <c r="Q210" i="1" s="1"/>
  <c r="P211" i="1"/>
  <c r="Q211" i="1" s="1"/>
  <c r="P212" i="1"/>
  <c r="Q212" i="1" s="1"/>
  <c r="R212" i="1" s="1"/>
  <c r="P213" i="1"/>
  <c r="Q213" i="1" s="1"/>
  <c r="R213" i="1" s="1"/>
  <c r="P214" i="1"/>
  <c r="Q214" i="1" s="1"/>
  <c r="P215" i="1"/>
  <c r="Q215" i="1" s="1"/>
  <c r="P216" i="1"/>
  <c r="Q216" i="1" s="1"/>
  <c r="R216" i="1" s="1"/>
  <c r="P217" i="1"/>
  <c r="Q217" i="1" s="1"/>
  <c r="P218" i="1"/>
  <c r="Q218" i="1" s="1"/>
  <c r="P219" i="1"/>
  <c r="Q219" i="1" s="1"/>
  <c r="P220" i="1"/>
  <c r="Q220" i="1" s="1"/>
  <c r="P221" i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P230" i="1"/>
  <c r="Q230" i="1" s="1"/>
  <c r="P231" i="1"/>
  <c r="P232" i="1"/>
  <c r="P233" i="1"/>
  <c r="P234" i="1"/>
  <c r="P235" i="1"/>
  <c r="Q235" i="1" s="1"/>
  <c r="P236" i="1"/>
  <c r="Q236" i="1" s="1"/>
  <c r="R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P244" i="1"/>
  <c r="P245" i="1"/>
  <c r="P246" i="1"/>
  <c r="Q246" i="1" s="1"/>
  <c r="R246" i="1" s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138" i="1"/>
  <c r="R54" i="1"/>
  <c r="R90" i="1"/>
  <c r="R39" i="1" l="1"/>
  <c r="R18" i="1"/>
  <c r="R197" i="1"/>
  <c r="R33" i="1"/>
  <c r="R149" i="1"/>
  <c r="R147" i="1"/>
  <c r="R196" i="1"/>
  <c r="R40" i="1"/>
  <c r="R207" i="1"/>
  <c r="R77" i="1"/>
  <c r="R210" i="1"/>
  <c r="Q80" i="1"/>
  <c r="R80" i="1" s="1"/>
  <c r="Q44" i="1"/>
  <c r="R44" i="1" s="1"/>
  <c r="R16" i="1"/>
  <c r="R15" i="1"/>
  <c r="R219" i="1"/>
  <c r="R208" i="1"/>
  <c r="R94" i="1"/>
  <c r="R81" i="1"/>
  <c r="R148" i="1"/>
  <c r="R76" i="1"/>
  <c r="R185" i="1"/>
  <c r="Q244" i="1"/>
  <c r="R244" i="1" s="1"/>
  <c r="Q172" i="1"/>
  <c r="R172" i="1" s="1"/>
  <c r="Q160" i="1"/>
  <c r="R160" i="1" s="1"/>
  <c r="Q124" i="1"/>
  <c r="R124" i="1" s="1"/>
  <c r="Q100" i="1"/>
  <c r="R100" i="1" s="1"/>
  <c r="Q64" i="1"/>
  <c r="R64" i="1" s="1"/>
  <c r="Q183" i="1"/>
  <c r="R183" i="1" s="1"/>
  <c r="Q159" i="1"/>
  <c r="R159" i="1" s="1"/>
  <c r="Q123" i="1"/>
  <c r="R123" i="1" s="1"/>
  <c r="Q99" i="1"/>
  <c r="R99" i="1" s="1"/>
  <c r="Q63" i="1"/>
  <c r="R63" i="1" s="1"/>
  <c r="Q27" i="1"/>
  <c r="R27" i="1" s="1"/>
  <c r="R211" i="1"/>
  <c r="R67" i="1"/>
  <c r="Q222" i="1"/>
  <c r="R222" i="1" s="1"/>
  <c r="Q66" i="1"/>
  <c r="R66" i="1" s="1"/>
  <c r="Q245" i="1"/>
  <c r="R245" i="1" s="1"/>
  <c r="Q233" i="1"/>
  <c r="R233" i="1" s="1"/>
  <c r="Q221" i="1"/>
  <c r="R221" i="1" s="1"/>
  <c r="Q173" i="1"/>
  <c r="R173" i="1" s="1"/>
  <c r="Q161" i="1"/>
  <c r="R161" i="1"/>
  <c r="Q113" i="1"/>
  <c r="R113" i="1" s="1"/>
  <c r="R137" i="1"/>
  <c r="Q184" i="1"/>
  <c r="R184" i="1" s="1"/>
  <c r="Q28" i="1"/>
  <c r="R28" i="1" s="1"/>
  <c r="Q4" i="1"/>
  <c r="R4" i="1"/>
  <c r="Q231" i="1"/>
  <c r="R231" i="1" s="1"/>
  <c r="Q195" i="1"/>
  <c r="R195" i="1"/>
  <c r="Q3" i="1"/>
  <c r="R3" i="1"/>
  <c r="R88" i="1"/>
  <c r="R42" i="1"/>
  <c r="R214" i="1"/>
  <c r="R139" i="1"/>
  <c r="Q186" i="1"/>
  <c r="R186" i="1" s="1"/>
  <c r="Q150" i="1"/>
  <c r="R150" i="1" s="1"/>
  <c r="Q102" i="1"/>
  <c r="R102" i="1" s="1"/>
  <c r="Q78" i="1"/>
  <c r="R78" i="1" s="1"/>
  <c r="Q125" i="1"/>
  <c r="R125" i="1"/>
  <c r="Q101" i="1"/>
  <c r="R101" i="1" s="1"/>
  <c r="Q65" i="1"/>
  <c r="R65" i="1" s="1"/>
  <c r="Q53" i="1"/>
  <c r="R53" i="1" s="1"/>
  <c r="Q41" i="1"/>
  <c r="R41" i="1" s="1"/>
  <c r="Q29" i="1"/>
  <c r="R29" i="1"/>
  <c r="Q5" i="1"/>
  <c r="R5" i="1"/>
  <c r="R114" i="1"/>
  <c r="Q234" i="1"/>
  <c r="R234" i="1" s="1"/>
  <c r="Q232" i="1"/>
  <c r="R232" i="1" s="1"/>
  <c r="Q112" i="1"/>
  <c r="R112" i="1" s="1"/>
  <c r="Q52" i="1"/>
  <c r="R52" i="1"/>
  <c r="R136" i="1"/>
  <c r="Q243" i="1"/>
  <c r="R243" i="1" s="1"/>
  <c r="Q171" i="1"/>
  <c r="R171" i="1" s="1"/>
  <c r="Q135" i="1"/>
  <c r="R135" i="1" s="1"/>
  <c r="Q111" i="1"/>
  <c r="R111" i="1" s="1"/>
  <c r="Q75" i="1"/>
  <c r="R75" i="1"/>
  <c r="Q51" i="1"/>
  <c r="R51" i="1"/>
  <c r="R89" i="1"/>
  <c r="R220" i="1"/>
  <c r="R87" i="1"/>
  <c r="R155" i="1"/>
  <c r="R235" i="1"/>
  <c r="R199" i="1"/>
  <c r="R175" i="1"/>
  <c r="R163" i="1"/>
  <c r="R43" i="1"/>
  <c r="R19" i="1"/>
  <c r="R237" i="1"/>
  <c r="R117" i="1"/>
  <c r="R69" i="1"/>
  <c r="R57" i="1"/>
  <c r="R45" i="1"/>
  <c r="R21" i="1"/>
  <c r="R201" i="1"/>
  <c r="R177" i="1"/>
  <c r="R105" i="1"/>
  <c r="R200" i="1"/>
  <c r="R176" i="1"/>
  <c r="R164" i="1"/>
  <c r="R116" i="1"/>
  <c r="R104" i="1"/>
  <c r="R68" i="1"/>
  <c r="R8" i="1"/>
  <c r="R230" i="1"/>
  <c r="R182" i="1"/>
  <c r="R122" i="1"/>
  <c r="R74" i="1"/>
  <c r="R26" i="1"/>
  <c r="R241" i="1"/>
  <c r="R229" i="1"/>
  <c r="R217" i="1"/>
  <c r="R205" i="1"/>
  <c r="R181" i="1"/>
  <c r="R169" i="1"/>
  <c r="R133" i="1"/>
  <c r="R121" i="1"/>
  <c r="R109" i="1"/>
  <c r="R97" i="1"/>
  <c r="R85" i="1"/>
  <c r="R73" i="1"/>
  <c r="R37" i="1"/>
  <c r="R218" i="1"/>
  <c r="R170" i="1"/>
  <c r="R98" i="1"/>
  <c r="R50" i="1"/>
  <c r="R14" i="1"/>
  <c r="R240" i="1"/>
  <c r="R204" i="1"/>
  <c r="R192" i="1"/>
  <c r="R180" i="1"/>
  <c r="R144" i="1"/>
  <c r="R120" i="1"/>
  <c r="R108" i="1"/>
  <c r="R84" i="1"/>
  <c r="R72" i="1"/>
  <c r="R48" i="1"/>
  <c r="R36" i="1"/>
  <c r="R12" i="1"/>
  <c r="R242" i="1"/>
  <c r="R206" i="1"/>
  <c r="R134" i="1"/>
  <c r="R86" i="1"/>
  <c r="R239" i="1"/>
  <c r="R215" i="1"/>
  <c r="R203" i="1"/>
  <c r="R179" i="1"/>
  <c r="R119" i="1"/>
  <c r="R107" i="1"/>
  <c r="R95" i="1"/>
  <c r="R83" i="1"/>
  <c r="R71" i="1"/>
  <c r="R59" i="1"/>
  <c r="R47" i="1"/>
  <c r="R23" i="1"/>
  <c r="R194" i="1"/>
  <c r="R146" i="1"/>
  <c r="R38" i="1"/>
  <c r="R238" i="1"/>
  <c r="R202" i="1"/>
  <c r="R178" i="1"/>
  <c r="R154" i="1"/>
  <c r="R142" i="1"/>
  <c r="R118" i="1"/>
  <c r="R106" i="1"/>
  <c r="R82" i="1"/>
  <c r="R70" i="1"/>
  <c r="R58" i="1"/>
  <c r="R34" i="1"/>
  <c r="R10" i="1"/>
  <c r="C12" i="1" l="1"/>
  <c r="B6" i="1"/>
  <c r="C6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<sst xmlns="http://schemas.openxmlformats.org/spreadsheetml/2006/main" count="1742" uniqueCount="156">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</sst>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F1F1F"/>
      <name val="Unset"/>
    </font>
    <font>
      <b/>
      <sz val="9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165" fontId="0" fillId="5" borderId="0" xfId="1" applyNumberFormat="1" applyFont="1" applyFill="1"/>
    <xf numFmtId="165" fontId="0" fillId="5" borderId="0" xfId="1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7" sqref="D7"/>
    </sheetView>
  </sheetViews>
  <sheetFormatPr defaultRowHeight="14.5"/>
  <cols>
    <col min="1" max="1" width="16.81640625" customWidth="1"/>
    <col min="2" max="3" width="9.81640625" bestFit="1" customWidth="1"/>
    <col min="4" max="4" width="13.54296875" customWidth="1"/>
    <col min="5" max="5" width="9.1796875" customWidth="1"/>
    <col min="6" max="6" width="10.1796875" hidden="1" customWidth="1"/>
    <col min="7" max="7" width="15.1796875" bestFit="1" customWidth="1"/>
    <col min="8" max="8" width="17.1796875" customWidth="1"/>
    <col min="9" max="9" width="23.26953125" bestFit="1" customWidth="1"/>
    <col min="10" max="10" width="10.7265625" bestFit="1" customWidth="1"/>
    <col min="11" max="13" width="10.7265625" customWidth="1"/>
    <col min="14" max="14" width="9.26953125" customWidth="1"/>
    <col min="15" max="15" width="13.26953125" bestFit="1" customWidth="1"/>
    <col min="16" max="16" width="12.81640625" customWidth="1"/>
    <col min="17" max="17" width="11.6328125" style="18" customWidth="1"/>
    <col min="18" max="18" width="11" customWidth="1"/>
    <col min="19" max="19" width="13.453125" hidden="1" customWidth="1"/>
    <col min="20" max="20" width="12.453125" hidden="1" customWidth="1"/>
    <col min="21" max="21" width="8.453125" hidden="1" customWidth="1"/>
    <col min="22" max="22" width="10.453125" hidden="1" customWidth="1"/>
    <col min="23" max="23" width="39.7265625" hidden="1" customWidth="1"/>
    <col min="24" max="24" width="0" hidden="1" customWidth="1"/>
    <col min="25" max="25" width="10.54296875" hidden="1" customWidth="1"/>
  </cols>
  <sheetData>
    <row r="1" spans="1:25" ht="31.5" customHeight="1">
      <c r="F1" s="13" t="s">
        <v>0</v>
      </c>
      <c r="G1" s="12" t="s">
        <v>1</v>
      </c>
      <c r="H1" s="6" t="s">
        <v>2</v>
      </c>
      <c r="I1" s="7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6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25">
      <c r="F2" s="14">
        <v>1049</v>
      </c>
      <c r="G2" s="14" t="s">
        <v>149</v>
      </c>
      <c r="H2" s="14" t="s">
        <v>20</v>
      </c>
      <c r="I2" s="14" t="s">
        <v>21</v>
      </c>
      <c r="J2" s="15">
        <v>44562</v>
      </c>
      <c r="K2" s="14">
        <f>MONTH(J2)</f>
        <v>1</v>
      </c>
      <c r="L2" s="14">
        <f>YEAR(J2)</f>
        <v>2022</v>
      </c>
      <c r="M2" s="16">
        <v>840</v>
      </c>
      <c r="N2" s="16">
        <v>1200</v>
      </c>
      <c r="O2" s="14">
        <v>2</v>
      </c>
      <c r="P2" s="16">
        <f>N2*O2</f>
        <v>2400</v>
      </c>
      <c r="Q2" s="17">
        <f>IF(P2&gt;2000,P2*5%," 0")</f>
        <v>120</v>
      </c>
      <c r="R2" s="16">
        <f>P2+Q2</f>
        <v>2520</v>
      </c>
      <c r="S2" s="14" t="s">
        <v>22</v>
      </c>
      <c r="T2" s="14" t="s">
        <v>23</v>
      </c>
      <c r="U2" s="14">
        <v>2001</v>
      </c>
      <c r="V2" s="14">
        <v>3001</v>
      </c>
      <c r="W2" s="14" t="s">
        <v>24</v>
      </c>
      <c r="X2" s="14" t="s">
        <v>25</v>
      </c>
      <c r="Y2" s="14">
        <v>25</v>
      </c>
    </row>
    <row r="3" spans="1:25">
      <c r="F3" s="14">
        <v>1059</v>
      </c>
      <c r="G3" s="14" t="s">
        <v>152</v>
      </c>
      <c r="H3" s="14" t="s">
        <v>91</v>
      </c>
      <c r="I3" s="14" t="s">
        <v>92</v>
      </c>
      <c r="J3" s="15">
        <v>44562</v>
      </c>
      <c r="K3" s="14">
        <f t="shared" ref="K3:K66" si="0">MONTH(J3)</f>
        <v>1</v>
      </c>
      <c r="L3" s="14">
        <f t="shared" ref="L3:L66" si="1">YEAR(J3)</f>
        <v>2022</v>
      </c>
      <c r="M3" s="16">
        <v>1460</v>
      </c>
      <c r="N3" s="16">
        <v>2000</v>
      </c>
      <c r="O3" s="14">
        <v>2</v>
      </c>
      <c r="P3" s="16">
        <f t="shared" ref="P3:P66" si="2">N3*O3</f>
        <v>4000</v>
      </c>
      <c r="Q3" s="17">
        <f t="shared" ref="Q3:Q66" si="3">IF(P3&gt;2000,P3*5%," 0")</f>
        <v>200</v>
      </c>
      <c r="R3" s="16">
        <f>P3+Q3</f>
        <v>4200</v>
      </c>
      <c r="S3" s="14" t="s">
        <v>22</v>
      </c>
      <c r="T3" s="14" t="s">
        <v>23</v>
      </c>
      <c r="U3" s="14">
        <v>2061</v>
      </c>
      <c r="V3" s="14">
        <v>3061</v>
      </c>
      <c r="W3" s="14" t="s">
        <v>93</v>
      </c>
      <c r="X3" s="14" t="s">
        <v>25</v>
      </c>
      <c r="Y3" s="14">
        <v>35</v>
      </c>
    </row>
    <row r="4" spans="1:25">
      <c r="A4" s="9" t="s">
        <v>147</v>
      </c>
      <c r="B4" s="9"/>
      <c r="C4" s="9"/>
      <c r="D4" s="9"/>
      <c r="F4" s="14">
        <v>1065</v>
      </c>
      <c r="G4" s="14" t="s">
        <v>149</v>
      </c>
      <c r="H4" s="14" t="s">
        <v>20</v>
      </c>
      <c r="I4" s="14" t="s">
        <v>21</v>
      </c>
      <c r="J4" s="15">
        <v>44562</v>
      </c>
      <c r="K4" s="14">
        <f t="shared" si="0"/>
        <v>1</v>
      </c>
      <c r="L4" s="14">
        <f t="shared" si="1"/>
        <v>2022</v>
      </c>
      <c r="M4" s="16">
        <v>840</v>
      </c>
      <c r="N4" s="16">
        <v>1200</v>
      </c>
      <c r="O4" s="14">
        <v>2</v>
      </c>
      <c r="P4" s="16">
        <f t="shared" si="2"/>
        <v>2400</v>
      </c>
      <c r="Q4" s="17">
        <f t="shared" si="3"/>
        <v>120</v>
      </c>
      <c r="R4" s="16">
        <f>P4+Q4</f>
        <v>2520</v>
      </c>
      <c r="S4" s="14" t="s">
        <v>22</v>
      </c>
      <c r="T4" s="14" t="s">
        <v>23</v>
      </c>
      <c r="U4" s="14">
        <v>2001</v>
      </c>
      <c r="V4" s="14">
        <v>3001</v>
      </c>
      <c r="W4" s="14" t="s">
        <v>24</v>
      </c>
      <c r="X4" s="14" t="s">
        <v>25</v>
      </c>
      <c r="Y4" s="14">
        <v>25</v>
      </c>
    </row>
    <row r="5" spans="1:25">
      <c r="B5" s="10">
        <v>2022</v>
      </c>
      <c r="C5" s="10">
        <v>2023</v>
      </c>
      <c r="D5" s="11" t="s">
        <v>35</v>
      </c>
      <c r="F5" s="14">
        <v>1050</v>
      </c>
      <c r="G5" s="14" t="s">
        <v>149</v>
      </c>
      <c r="H5" s="14" t="s">
        <v>20</v>
      </c>
      <c r="I5" s="14" t="s">
        <v>26</v>
      </c>
      <c r="J5" s="15">
        <v>44563</v>
      </c>
      <c r="K5" s="14">
        <f t="shared" si="0"/>
        <v>1</v>
      </c>
      <c r="L5" s="14">
        <f t="shared" si="1"/>
        <v>2022</v>
      </c>
      <c r="M5" s="16">
        <v>1050</v>
      </c>
      <c r="N5" s="16">
        <v>1500</v>
      </c>
      <c r="O5" s="14">
        <v>1</v>
      </c>
      <c r="P5" s="16">
        <f t="shared" si="2"/>
        <v>1500</v>
      </c>
      <c r="Q5" s="17" t="str">
        <f t="shared" si="3"/>
        <v xml:space="preserve"> 0</v>
      </c>
      <c r="R5" s="16">
        <f>P5+Q5</f>
        <v>1500</v>
      </c>
      <c r="S5" s="14" t="s">
        <v>27</v>
      </c>
      <c r="T5" s="14" t="s">
        <v>28</v>
      </c>
      <c r="U5" s="14">
        <v>2002</v>
      </c>
      <c r="V5" s="14">
        <v>3002</v>
      </c>
      <c r="W5" s="14" t="s">
        <v>29</v>
      </c>
      <c r="X5" s="14" t="s">
        <v>30</v>
      </c>
      <c r="Y5" s="14">
        <v>22</v>
      </c>
    </row>
    <row r="6" spans="1:25">
      <c r="B6" s="3">
        <f>SUMIF(L2:L246,2022,R2:R246)</f>
        <v>330500</v>
      </c>
      <c r="C6" s="3">
        <f>SUMIF(L2:L246,2023,R2:R246)</f>
        <v>453830</v>
      </c>
      <c r="D6" s="4">
        <f>(C6-B6)/B6</f>
        <v>0.37316187594553707</v>
      </c>
      <c r="E6" s="4"/>
      <c r="F6" s="14">
        <v>1060</v>
      </c>
      <c r="G6" s="14" t="s">
        <v>152</v>
      </c>
      <c r="H6" s="14" t="s">
        <v>91</v>
      </c>
      <c r="I6" s="14" t="s">
        <v>94</v>
      </c>
      <c r="J6" s="15">
        <v>44563</v>
      </c>
      <c r="K6" s="14">
        <f t="shared" si="0"/>
        <v>1</v>
      </c>
      <c r="L6" s="14">
        <f t="shared" si="1"/>
        <v>2022</v>
      </c>
      <c r="M6" s="16">
        <v>1825</v>
      </c>
      <c r="N6" s="16">
        <v>2500</v>
      </c>
      <c r="O6" s="14">
        <v>1</v>
      </c>
      <c r="P6" s="16">
        <f t="shared" si="2"/>
        <v>2500</v>
      </c>
      <c r="Q6" s="17">
        <f t="shared" si="3"/>
        <v>125</v>
      </c>
      <c r="R6" s="16">
        <f>P6+Q6</f>
        <v>2625</v>
      </c>
      <c r="S6" s="14" t="s">
        <v>27</v>
      </c>
      <c r="T6" s="14" t="s">
        <v>28</v>
      </c>
      <c r="U6" s="14">
        <v>2062</v>
      </c>
      <c r="V6" s="14">
        <v>3062</v>
      </c>
      <c r="W6" s="14" t="s">
        <v>95</v>
      </c>
      <c r="X6" s="14" t="s">
        <v>30</v>
      </c>
      <c r="Y6" s="14">
        <v>33</v>
      </c>
    </row>
    <row r="7" spans="1:25">
      <c r="B7" s="3"/>
      <c r="C7" s="3"/>
      <c r="D7" s="4"/>
      <c r="E7" s="4"/>
      <c r="F7" s="14">
        <v>1066</v>
      </c>
      <c r="G7" s="14" t="s">
        <v>149</v>
      </c>
      <c r="H7" s="14" t="s">
        <v>20</v>
      </c>
      <c r="I7" s="14" t="s">
        <v>26</v>
      </c>
      <c r="J7" s="15">
        <v>44563</v>
      </c>
      <c r="K7" s="14">
        <f t="shared" si="0"/>
        <v>1</v>
      </c>
      <c r="L7" s="14">
        <f t="shared" si="1"/>
        <v>2022</v>
      </c>
      <c r="M7" s="16">
        <v>1050</v>
      </c>
      <c r="N7" s="16">
        <v>1500</v>
      </c>
      <c r="O7" s="14">
        <v>1</v>
      </c>
      <c r="P7" s="16">
        <f t="shared" si="2"/>
        <v>1500</v>
      </c>
      <c r="Q7" s="17" t="str">
        <f t="shared" si="3"/>
        <v xml:space="preserve"> 0</v>
      </c>
      <c r="R7" s="16">
        <f>P7+Q7</f>
        <v>1500</v>
      </c>
      <c r="S7" s="14" t="s">
        <v>27</v>
      </c>
      <c r="T7" s="14" t="s">
        <v>28</v>
      </c>
      <c r="U7" s="14">
        <v>2002</v>
      </c>
      <c r="V7" s="14">
        <v>3002</v>
      </c>
      <c r="W7" s="14" t="s">
        <v>29</v>
      </c>
      <c r="X7" s="14" t="s">
        <v>30</v>
      </c>
      <c r="Y7" s="14">
        <v>22</v>
      </c>
    </row>
    <row r="8" spans="1:25">
      <c r="B8" s="3"/>
      <c r="C8" s="3"/>
      <c r="D8" s="4"/>
      <c r="E8" s="4"/>
      <c r="F8" s="14">
        <v>1051</v>
      </c>
      <c r="G8" s="14" t="s">
        <v>150</v>
      </c>
      <c r="H8" s="14" t="s">
        <v>31</v>
      </c>
      <c r="I8" s="14" t="s">
        <v>32</v>
      </c>
      <c r="J8" s="15">
        <v>44564</v>
      </c>
      <c r="K8" s="14">
        <f t="shared" si="0"/>
        <v>1</v>
      </c>
      <c r="L8" s="14">
        <f t="shared" si="1"/>
        <v>2022</v>
      </c>
      <c r="M8" s="16">
        <v>1260</v>
      </c>
      <c r="N8" s="16">
        <v>1800</v>
      </c>
      <c r="O8" s="14">
        <v>3</v>
      </c>
      <c r="P8" s="16">
        <f t="shared" si="2"/>
        <v>5400</v>
      </c>
      <c r="Q8" s="17">
        <f t="shared" si="3"/>
        <v>270</v>
      </c>
      <c r="R8" s="16">
        <f>P8+Q8</f>
        <v>5670</v>
      </c>
      <c r="S8" s="14" t="s">
        <v>22</v>
      </c>
      <c r="T8" s="14" t="s">
        <v>33</v>
      </c>
      <c r="U8" s="14">
        <v>2003</v>
      </c>
      <c r="V8" s="14">
        <v>3003</v>
      </c>
      <c r="W8" s="14" t="s">
        <v>34</v>
      </c>
      <c r="X8" s="14" t="s">
        <v>25</v>
      </c>
      <c r="Y8" s="14">
        <v>18</v>
      </c>
    </row>
    <row r="9" spans="1:25">
      <c r="D9" s="2"/>
      <c r="E9" s="2"/>
      <c r="F9" s="14">
        <v>1067</v>
      </c>
      <c r="G9" s="14" t="s">
        <v>150</v>
      </c>
      <c r="H9" s="14" t="s">
        <v>31</v>
      </c>
      <c r="I9" s="14" t="s">
        <v>32</v>
      </c>
      <c r="J9" s="15">
        <v>44564</v>
      </c>
      <c r="K9" s="14">
        <f t="shared" si="0"/>
        <v>1</v>
      </c>
      <c r="L9" s="14">
        <f t="shared" si="1"/>
        <v>2022</v>
      </c>
      <c r="M9" s="16">
        <v>1260</v>
      </c>
      <c r="N9" s="16">
        <v>1800</v>
      </c>
      <c r="O9" s="14">
        <v>3</v>
      </c>
      <c r="P9" s="16">
        <f t="shared" si="2"/>
        <v>5400</v>
      </c>
      <c r="Q9" s="17">
        <f t="shared" si="3"/>
        <v>270</v>
      </c>
      <c r="R9" s="16">
        <f>P9+Q9</f>
        <v>5670</v>
      </c>
      <c r="S9" s="14" t="s">
        <v>22</v>
      </c>
      <c r="T9" s="14" t="s">
        <v>33</v>
      </c>
      <c r="U9" s="14">
        <v>2003</v>
      </c>
      <c r="V9" s="14">
        <v>3003</v>
      </c>
      <c r="W9" s="14" t="s">
        <v>34</v>
      </c>
      <c r="X9" s="14" t="s">
        <v>25</v>
      </c>
      <c r="Y9" s="14">
        <v>18</v>
      </c>
    </row>
    <row r="10" spans="1:25">
      <c r="A10" s="9" t="s">
        <v>148</v>
      </c>
      <c r="B10" s="9"/>
      <c r="C10" s="9"/>
      <c r="D10" s="9"/>
      <c r="F10" s="14">
        <v>1052</v>
      </c>
      <c r="G10" s="14" t="s">
        <v>150</v>
      </c>
      <c r="H10" s="14" t="s">
        <v>31</v>
      </c>
      <c r="I10" s="14" t="s">
        <v>36</v>
      </c>
      <c r="J10" s="15">
        <v>44565</v>
      </c>
      <c r="K10" s="14">
        <f t="shared" si="0"/>
        <v>1</v>
      </c>
      <c r="L10" s="14">
        <f t="shared" si="1"/>
        <v>2022</v>
      </c>
      <c r="M10" s="16">
        <v>1470</v>
      </c>
      <c r="N10" s="16">
        <v>2100</v>
      </c>
      <c r="O10" s="14">
        <v>1</v>
      </c>
      <c r="P10" s="16">
        <f t="shared" si="2"/>
        <v>2100</v>
      </c>
      <c r="Q10" s="17">
        <f t="shared" si="3"/>
        <v>105</v>
      </c>
      <c r="R10" s="16">
        <f>P10+Q10</f>
        <v>2205</v>
      </c>
      <c r="S10" s="14" t="s">
        <v>22</v>
      </c>
      <c r="T10" s="14" t="s">
        <v>23</v>
      </c>
      <c r="U10" s="14">
        <v>2004</v>
      </c>
      <c r="V10" s="14">
        <v>3004</v>
      </c>
      <c r="W10" s="14" t="s">
        <v>37</v>
      </c>
      <c r="X10" s="14" t="s">
        <v>30</v>
      </c>
      <c r="Y10" s="14">
        <v>16</v>
      </c>
    </row>
    <row r="11" spans="1:25">
      <c r="A11" s="8"/>
      <c r="B11" s="10">
        <v>2022</v>
      </c>
      <c r="C11" s="10">
        <v>2023</v>
      </c>
      <c r="D11" s="11" t="s">
        <v>35</v>
      </c>
      <c r="E11" s="1"/>
      <c r="F11" s="14">
        <v>1068</v>
      </c>
      <c r="G11" s="14" t="s">
        <v>150</v>
      </c>
      <c r="H11" s="14" t="s">
        <v>31</v>
      </c>
      <c r="I11" s="14" t="s">
        <v>36</v>
      </c>
      <c r="J11" s="15">
        <v>44565</v>
      </c>
      <c r="K11" s="14">
        <f t="shared" si="0"/>
        <v>1</v>
      </c>
      <c r="L11" s="14">
        <f t="shared" si="1"/>
        <v>2022</v>
      </c>
      <c r="M11" s="16">
        <v>1470</v>
      </c>
      <c r="N11" s="16">
        <v>2100</v>
      </c>
      <c r="O11" s="14">
        <v>1</v>
      </c>
      <c r="P11" s="16">
        <f t="shared" si="2"/>
        <v>2100</v>
      </c>
      <c r="Q11" s="17">
        <f t="shared" si="3"/>
        <v>105</v>
      </c>
      <c r="R11" s="16">
        <f>P11+Q11</f>
        <v>2205</v>
      </c>
      <c r="S11" s="14" t="s">
        <v>22</v>
      </c>
      <c r="T11" s="14" t="s">
        <v>23</v>
      </c>
      <c r="U11" s="14">
        <v>2004</v>
      </c>
      <c r="V11" s="14">
        <v>3004</v>
      </c>
      <c r="W11" s="14" t="s">
        <v>37</v>
      </c>
      <c r="X11" s="14" t="s">
        <v>30</v>
      </c>
      <c r="Y11" s="14">
        <v>16</v>
      </c>
    </row>
    <row r="12" spans="1:25">
      <c r="A12" t="s">
        <v>53</v>
      </c>
      <c r="B12" s="3">
        <f>SUMIF(K2:K103,1,R2:R103)</f>
        <v>101595</v>
      </c>
      <c r="C12" s="3">
        <f>SUMIF(K104:K256,1,R104:R256)</f>
        <v>143555</v>
      </c>
      <c r="D12" s="2">
        <f>(C12-B12)/B12</f>
        <v>0.41301245140016735</v>
      </c>
      <c r="E12" s="2"/>
      <c r="F12" s="14">
        <v>1053</v>
      </c>
      <c r="G12" s="14" t="s">
        <v>151</v>
      </c>
      <c r="H12" s="14" t="s">
        <v>38</v>
      </c>
      <c r="I12" s="14" t="s">
        <v>39</v>
      </c>
      <c r="J12" s="15">
        <v>44566</v>
      </c>
      <c r="K12" s="14">
        <f t="shared" si="0"/>
        <v>1</v>
      </c>
      <c r="L12" s="14">
        <f t="shared" si="1"/>
        <v>2022</v>
      </c>
      <c r="M12" s="16">
        <v>896.99999999999989</v>
      </c>
      <c r="N12" s="16">
        <v>1300</v>
      </c>
      <c r="O12" s="14">
        <v>2</v>
      </c>
      <c r="P12" s="16">
        <f t="shared" si="2"/>
        <v>2600</v>
      </c>
      <c r="Q12" s="17">
        <f t="shared" si="3"/>
        <v>130</v>
      </c>
      <c r="R12" s="16">
        <f>P12+Q12</f>
        <v>2730</v>
      </c>
      <c r="S12" s="14" t="s">
        <v>27</v>
      </c>
      <c r="T12" s="14" t="s">
        <v>28</v>
      </c>
      <c r="U12" s="14">
        <v>2005</v>
      </c>
      <c r="V12" s="14">
        <v>3005</v>
      </c>
      <c r="W12" s="14" t="s">
        <v>40</v>
      </c>
      <c r="X12" s="14" t="s">
        <v>25</v>
      </c>
      <c r="Y12" s="14">
        <v>27</v>
      </c>
    </row>
    <row r="13" spans="1:25">
      <c r="A13" t="s">
        <v>57</v>
      </c>
      <c r="B13" s="3">
        <f>SUMIF(K2:K103,2,R2:R103)</f>
        <v>113445</v>
      </c>
      <c r="C13" s="3">
        <f>SUMIF(K104:K246,2,R104:R246)</f>
        <v>145535</v>
      </c>
      <c r="D13" s="2">
        <f>(C13-B13)/B13</f>
        <v>0.28286835030190843</v>
      </c>
      <c r="E13" s="2"/>
      <c r="F13" s="14">
        <v>1069</v>
      </c>
      <c r="G13" s="14" t="s">
        <v>151</v>
      </c>
      <c r="H13" s="14" t="s">
        <v>38</v>
      </c>
      <c r="I13" s="14" t="s">
        <v>39</v>
      </c>
      <c r="J13" s="15">
        <v>44566</v>
      </c>
      <c r="K13" s="14">
        <f t="shared" si="0"/>
        <v>1</v>
      </c>
      <c r="L13" s="14">
        <f t="shared" si="1"/>
        <v>2022</v>
      </c>
      <c r="M13" s="16">
        <v>896.99999999999989</v>
      </c>
      <c r="N13" s="16">
        <v>1300</v>
      </c>
      <c r="O13" s="14">
        <v>2</v>
      </c>
      <c r="P13" s="16">
        <f t="shared" si="2"/>
        <v>2600</v>
      </c>
      <c r="Q13" s="17">
        <f t="shared" si="3"/>
        <v>130</v>
      </c>
      <c r="R13" s="16">
        <f>P13+Q13</f>
        <v>2730</v>
      </c>
      <c r="S13" s="14" t="s">
        <v>27</v>
      </c>
      <c r="T13" s="14" t="s">
        <v>28</v>
      </c>
      <c r="U13" s="14">
        <v>2005</v>
      </c>
      <c r="V13" s="14">
        <v>3005</v>
      </c>
      <c r="W13" s="14" t="s">
        <v>40</v>
      </c>
      <c r="X13" s="14" t="s">
        <v>25</v>
      </c>
      <c r="Y13" s="14">
        <v>27</v>
      </c>
    </row>
    <row r="14" spans="1:25">
      <c r="A14" t="s">
        <v>60</v>
      </c>
      <c r="B14" s="3">
        <f>SUMIF(K2:K103,3,R2:R103)</f>
        <v>115460</v>
      </c>
      <c r="C14" s="3">
        <f>SUMIF(K104:K246,3,R104:R246)</f>
        <v>164740</v>
      </c>
      <c r="D14" s="2">
        <f>(C14-B14)/B14</f>
        <v>0.42681448120561233</v>
      </c>
      <c r="E14" s="2"/>
      <c r="F14" s="14">
        <v>1054</v>
      </c>
      <c r="G14" s="14" t="s">
        <v>151</v>
      </c>
      <c r="H14" s="14" t="s">
        <v>38</v>
      </c>
      <c r="I14" s="14" t="s">
        <v>41</v>
      </c>
      <c r="J14" s="15">
        <v>44567</v>
      </c>
      <c r="K14" s="14">
        <f t="shared" si="0"/>
        <v>1</v>
      </c>
      <c r="L14" s="14">
        <f t="shared" si="1"/>
        <v>2022</v>
      </c>
      <c r="M14" s="16">
        <v>1104</v>
      </c>
      <c r="N14" s="16">
        <v>1600</v>
      </c>
      <c r="O14" s="14">
        <v>1</v>
      </c>
      <c r="P14" s="16">
        <f t="shared" si="2"/>
        <v>1600</v>
      </c>
      <c r="Q14" s="17" t="str">
        <f t="shared" si="3"/>
        <v xml:space="preserve"> 0</v>
      </c>
      <c r="R14" s="16">
        <f>P14+Q14</f>
        <v>1600</v>
      </c>
      <c r="S14" s="14" t="s">
        <v>22</v>
      </c>
      <c r="T14" s="14" t="s">
        <v>23</v>
      </c>
      <c r="U14" s="14">
        <v>2006</v>
      </c>
      <c r="V14" s="14">
        <v>3006</v>
      </c>
      <c r="W14" s="14" t="s">
        <v>42</v>
      </c>
      <c r="X14" s="14" t="s">
        <v>30</v>
      </c>
      <c r="Y14" s="14">
        <v>24</v>
      </c>
    </row>
    <row r="15" spans="1:25">
      <c r="F15" s="14">
        <v>1070</v>
      </c>
      <c r="G15" s="14" t="s">
        <v>151</v>
      </c>
      <c r="H15" s="14" t="s">
        <v>38</v>
      </c>
      <c r="I15" s="14" t="s">
        <v>41</v>
      </c>
      <c r="J15" s="15">
        <v>44567</v>
      </c>
      <c r="K15" s="14">
        <f t="shared" si="0"/>
        <v>1</v>
      </c>
      <c r="L15" s="14">
        <f t="shared" si="1"/>
        <v>2022</v>
      </c>
      <c r="M15" s="16">
        <v>1104</v>
      </c>
      <c r="N15" s="16">
        <v>1600</v>
      </c>
      <c r="O15" s="14">
        <v>1</v>
      </c>
      <c r="P15" s="16">
        <f t="shared" si="2"/>
        <v>1600</v>
      </c>
      <c r="Q15" s="17" t="str">
        <f t="shared" si="3"/>
        <v xml:space="preserve"> 0</v>
      </c>
      <c r="R15" s="16">
        <f>P15+Q15</f>
        <v>1600</v>
      </c>
      <c r="S15" s="14" t="s">
        <v>22</v>
      </c>
      <c r="T15" s="14" t="s">
        <v>23</v>
      </c>
      <c r="U15" s="14">
        <v>2006</v>
      </c>
      <c r="V15" s="14">
        <v>3006</v>
      </c>
      <c r="W15" s="14" t="s">
        <v>42</v>
      </c>
      <c r="X15" s="14" t="s">
        <v>30</v>
      </c>
      <c r="Y15" s="14">
        <v>24</v>
      </c>
    </row>
    <row r="16" spans="1:25">
      <c r="F16" s="14">
        <v>1071</v>
      </c>
      <c r="G16" s="14" t="s">
        <v>149</v>
      </c>
      <c r="H16" s="14" t="s">
        <v>43</v>
      </c>
      <c r="I16" s="14" t="s">
        <v>44</v>
      </c>
      <c r="J16" s="15">
        <v>44568</v>
      </c>
      <c r="K16" s="14">
        <f t="shared" si="0"/>
        <v>1</v>
      </c>
      <c r="L16" s="14">
        <f t="shared" si="1"/>
        <v>2022</v>
      </c>
      <c r="M16" s="16">
        <v>1496</v>
      </c>
      <c r="N16" s="16">
        <v>2200</v>
      </c>
      <c r="O16" s="14">
        <v>2</v>
      </c>
      <c r="P16" s="16">
        <f t="shared" si="2"/>
        <v>4400</v>
      </c>
      <c r="Q16" s="17">
        <f t="shared" si="3"/>
        <v>220</v>
      </c>
      <c r="R16" s="16">
        <f>P16+Q16</f>
        <v>4620</v>
      </c>
      <c r="S16" s="14" t="s">
        <v>27</v>
      </c>
      <c r="T16" s="14" t="s">
        <v>23</v>
      </c>
      <c r="U16" s="14">
        <v>2007</v>
      </c>
      <c r="V16" s="14">
        <v>3007</v>
      </c>
      <c r="W16" s="14" t="s">
        <v>45</v>
      </c>
      <c r="X16" s="14" t="s">
        <v>25</v>
      </c>
      <c r="Y16" s="14">
        <v>29</v>
      </c>
    </row>
    <row r="17" spans="2:25">
      <c r="B17" s="1"/>
      <c r="C17" s="1"/>
      <c r="F17" s="14">
        <v>1072</v>
      </c>
      <c r="G17" s="14" t="s">
        <v>149</v>
      </c>
      <c r="H17" s="14" t="s">
        <v>43</v>
      </c>
      <c r="I17" s="14" t="s">
        <v>46</v>
      </c>
      <c r="J17" s="15">
        <v>44569</v>
      </c>
      <c r="K17" s="14">
        <f t="shared" si="0"/>
        <v>1</v>
      </c>
      <c r="L17" s="14">
        <f t="shared" si="1"/>
        <v>2022</v>
      </c>
      <c r="M17" s="16">
        <v>1700.0000000000002</v>
      </c>
      <c r="N17" s="16">
        <v>2500</v>
      </c>
      <c r="O17" s="14">
        <v>1</v>
      </c>
      <c r="P17" s="16">
        <f t="shared" si="2"/>
        <v>2500</v>
      </c>
      <c r="Q17" s="17">
        <f t="shared" si="3"/>
        <v>125</v>
      </c>
      <c r="R17" s="16">
        <f>P17+Q17</f>
        <v>2625</v>
      </c>
      <c r="S17" s="14" t="s">
        <v>22</v>
      </c>
      <c r="T17" s="14" t="s">
        <v>28</v>
      </c>
      <c r="U17" s="14">
        <v>2008</v>
      </c>
      <c r="V17" s="14">
        <v>3008</v>
      </c>
      <c r="W17" s="14" t="s">
        <v>47</v>
      </c>
      <c r="X17" s="14" t="s">
        <v>30</v>
      </c>
      <c r="Y17" s="14">
        <v>27</v>
      </c>
    </row>
    <row r="18" spans="2:25">
      <c r="F18" s="14">
        <v>1061</v>
      </c>
      <c r="G18" s="14" t="s">
        <v>150</v>
      </c>
      <c r="H18" s="14" t="s">
        <v>76</v>
      </c>
      <c r="I18" s="14" t="s">
        <v>77</v>
      </c>
      <c r="J18" s="15">
        <v>44574</v>
      </c>
      <c r="K18" s="14">
        <f t="shared" si="0"/>
        <v>1</v>
      </c>
      <c r="L18" s="14">
        <f t="shared" si="1"/>
        <v>2022</v>
      </c>
      <c r="M18" s="16">
        <v>1292</v>
      </c>
      <c r="N18" s="16">
        <v>1900</v>
      </c>
      <c r="O18" s="14">
        <v>3</v>
      </c>
      <c r="P18" s="16">
        <f t="shared" si="2"/>
        <v>5700</v>
      </c>
      <c r="Q18" s="17">
        <f t="shared" si="3"/>
        <v>285</v>
      </c>
      <c r="R18" s="16">
        <f>P18+Q18</f>
        <v>5985</v>
      </c>
      <c r="S18" s="14" t="s">
        <v>22</v>
      </c>
      <c r="T18" s="14" t="s">
        <v>33</v>
      </c>
      <c r="U18" s="14">
        <v>2043</v>
      </c>
      <c r="V18" s="14">
        <v>3043</v>
      </c>
      <c r="W18" s="14" t="s">
        <v>78</v>
      </c>
      <c r="X18" s="14" t="s">
        <v>25</v>
      </c>
      <c r="Y18" s="14">
        <v>21</v>
      </c>
    </row>
    <row r="19" spans="2:25">
      <c r="F19" s="14">
        <v>1062</v>
      </c>
      <c r="G19" s="14" t="s">
        <v>150</v>
      </c>
      <c r="H19" s="14" t="s">
        <v>76</v>
      </c>
      <c r="I19" s="14" t="s">
        <v>79</v>
      </c>
      <c r="J19" s="15">
        <v>44575</v>
      </c>
      <c r="K19" s="14">
        <f t="shared" si="0"/>
        <v>1</v>
      </c>
      <c r="L19" s="14">
        <f t="shared" si="1"/>
        <v>2022</v>
      </c>
      <c r="M19" s="16">
        <v>1496</v>
      </c>
      <c r="N19" s="16">
        <v>2200</v>
      </c>
      <c r="O19" s="14">
        <v>1</v>
      </c>
      <c r="P19" s="16">
        <f t="shared" si="2"/>
        <v>2200</v>
      </c>
      <c r="Q19" s="17">
        <f t="shared" si="3"/>
        <v>110</v>
      </c>
      <c r="R19" s="16">
        <f>P19+Q19</f>
        <v>2310</v>
      </c>
      <c r="S19" s="14" t="s">
        <v>22</v>
      </c>
      <c r="T19" s="14" t="s">
        <v>23</v>
      </c>
      <c r="U19" s="14">
        <v>2044</v>
      </c>
      <c r="V19" s="14">
        <v>3044</v>
      </c>
      <c r="W19" s="14" t="s">
        <v>80</v>
      </c>
      <c r="X19" s="14" t="s">
        <v>30</v>
      </c>
      <c r="Y19" s="14">
        <v>19</v>
      </c>
    </row>
    <row r="20" spans="2:25">
      <c r="F20" s="14">
        <v>1055</v>
      </c>
      <c r="G20" s="14" t="s">
        <v>151</v>
      </c>
      <c r="H20" s="14" t="s">
        <v>81</v>
      </c>
      <c r="I20" s="14" t="s">
        <v>82</v>
      </c>
      <c r="J20" s="15">
        <v>44576</v>
      </c>
      <c r="K20" s="14">
        <f t="shared" si="0"/>
        <v>1</v>
      </c>
      <c r="L20" s="14">
        <f t="shared" si="1"/>
        <v>2022</v>
      </c>
      <c r="M20" s="16">
        <v>1340</v>
      </c>
      <c r="N20" s="16">
        <v>2000</v>
      </c>
      <c r="O20" s="14">
        <v>2</v>
      </c>
      <c r="P20" s="16">
        <f t="shared" si="2"/>
        <v>4000</v>
      </c>
      <c r="Q20" s="17">
        <f t="shared" si="3"/>
        <v>200</v>
      </c>
      <c r="R20" s="16">
        <f>P20+Q20</f>
        <v>4200</v>
      </c>
      <c r="S20" s="14" t="s">
        <v>27</v>
      </c>
      <c r="T20" s="14" t="s">
        <v>28</v>
      </c>
      <c r="U20" s="14">
        <v>2045</v>
      </c>
      <c r="V20" s="14">
        <v>3045</v>
      </c>
      <c r="W20" s="14" t="s">
        <v>83</v>
      </c>
      <c r="X20" s="14" t="s">
        <v>25</v>
      </c>
      <c r="Y20" s="14">
        <v>36</v>
      </c>
    </row>
    <row r="21" spans="2:25">
      <c r="F21" s="14">
        <v>1063</v>
      </c>
      <c r="G21" s="14" t="s">
        <v>151</v>
      </c>
      <c r="H21" s="14" t="s">
        <v>81</v>
      </c>
      <c r="I21" s="14" t="s">
        <v>82</v>
      </c>
      <c r="J21" s="15">
        <v>44576</v>
      </c>
      <c r="K21" s="14">
        <f t="shared" si="0"/>
        <v>1</v>
      </c>
      <c r="L21" s="14">
        <f t="shared" si="1"/>
        <v>2022</v>
      </c>
      <c r="M21" s="16">
        <v>1340</v>
      </c>
      <c r="N21" s="16">
        <v>2000</v>
      </c>
      <c r="O21" s="14">
        <v>2</v>
      </c>
      <c r="P21" s="16">
        <f t="shared" si="2"/>
        <v>4000</v>
      </c>
      <c r="Q21" s="17">
        <f t="shared" si="3"/>
        <v>200</v>
      </c>
      <c r="R21" s="16">
        <f>P21+Q21</f>
        <v>4200</v>
      </c>
      <c r="S21" s="14" t="s">
        <v>27</v>
      </c>
      <c r="T21" s="14" t="s">
        <v>28</v>
      </c>
      <c r="U21" s="14">
        <v>2045</v>
      </c>
      <c r="V21" s="14">
        <v>3045</v>
      </c>
      <c r="W21" s="14" t="s">
        <v>83</v>
      </c>
      <c r="X21" s="14" t="s">
        <v>25</v>
      </c>
      <c r="Y21" s="14">
        <v>36</v>
      </c>
    </row>
    <row r="22" spans="2:25">
      <c r="F22" s="14">
        <v>1056</v>
      </c>
      <c r="G22" s="14" t="s">
        <v>151</v>
      </c>
      <c r="H22" s="14" t="s">
        <v>81</v>
      </c>
      <c r="I22" s="14" t="s">
        <v>84</v>
      </c>
      <c r="J22" s="15">
        <v>44577</v>
      </c>
      <c r="K22" s="14">
        <f t="shared" si="0"/>
        <v>1</v>
      </c>
      <c r="L22" s="14">
        <f t="shared" si="1"/>
        <v>2022</v>
      </c>
      <c r="M22" s="16">
        <v>1541</v>
      </c>
      <c r="N22" s="16">
        <v>2300</v>
      </c>
      <c r="O22" s="14">
        <v>1</v>
      </c>
      <c r="P22" s="16">
        <f t="shared" si="2"/>
        <v>2300</v>
      </c>
      <c r="Q22" s="17">
        <f t="shared" si="3"/>
        <v>115</v>
      </c>
      <c r="R22" s="16">
        <f>P22+Q22</f>
        <v>2415</v>
      </c>
      <c r="S22" s="14" t="s">
        <v>22</v>
      </c>
      <c r="T22" s="14" t="s">
        <v>23</v>
      </c>
      <c r="U22" s="14">
        <v>2046</v>
      </c>
      <c r="V22" s="14">
        <v>3046</v>
      </c>
      <c r="W22" s="14" t="s">
        <v>85</v>
      </c>
      <c r="X22" s="14" t="s">
        <v>30</v>
      </c>
      <c r="Y22" s="14">
        <v>34</v>
      </c>
    </row>
    <row r="23" spans="2:25">
      <c r="F23" s="14">
        <v>1064</v>
      </c>
      <c r="G23" s="14" t="s">
        <v>151</v>
      </c>
      <c r="H23" s="14" t="s">
        <v>81</v>
      </c>
      <c r="I23" s="14" t="s">
        <v>84</v>
      </c>
      <c r="J23" s="15">
        <v>44577</v>
      </c>
      <c r="K23" s="14">
        <f t="shared" si="0"/>
        <v>1</v>
      </c>
      <c r="L23" s="14">
        <f t="shared" si="1"/>
        <v>2022</v>
      </c>
      <c r="M23" s="16">
        <v>1541</v>
      </c>
      <c r="N23" s="16">
        <v>2300</v>
      </c>
      <c r="O23" s="14">
        <v>1</v>
      </c>
      <c r="P23" s="16">
        <f t="shared" si="2"/>
        <v>2300</v>
      </c>
      <c r="Q23" s="17">
        <f t="shared" si="3"/>
        <v>115</v>
      </c>
      <c r="R23" s="16">
        <f>P23+Q23</f>
        <v>2415</v>
      </c>
      <c r="S23" s="14" t="s">
        <v>22</v>
      </c>
      <c r="T23" s="14" t="s">
        <v>23</v>
      </c>
      <c r="U23" s="14">
        <v>2046</v>
      </c>
      <c r="V23" s="14">
        <v>3046</v>
      </c>
      <c r="W23" s="14" t="s">
        <v>85</v>
      </c>
      <c r="X23" s="14" t="s">
        <v>30</v>
      </c>
      <c r="Y23" s="14">
        <v>34</v>
      </c>
    </row>
    <row r="24" spans="2:25">
      <c r="F24" s="14">
        <v>1057</v>
      </c>
      <c r="G24" s="14" t="s">
        <v>149</v>
      </c>
      <c r="H24" s="14" t="s">
        <v>86</v>
      </c>
      <c r="I24" s="14" t="s">
        <v>87</v>
      </c>
      <c r="J24" s="15">
        <v>44578</v>
      </c>
      <c r="K24" s="14">
        <f t="shared" si="0"/>
        <v>1</v>
      </c>
      <c r="L24" s="14">
        <f t="shared" si="1"/>
        <v>2022</v>
      </c>
      <c r="M24" s="16">
        <v>2250</v>
      </c>
      <c r="N24" s="16">
        <v>3000</v>
      </c>
      <c r="O24" s="14">
        <v>2</v>
      </c>
      <c r="P24" s="16">
        <f t="shared" si="2"/>
        <v>6000</v>
      </c>
      <c r="Q24" s="17">
        <f t="shared" si="3"/>
        <v>300</v>
      </c>
      <c r="R24" s="16">
        <f>P24+Q24</f>
        <v>6300</v>
      </c>
      <c r="S24" s="14" t="s">
        <v>27</v>
      </c>
      <c r="T24" s="14" t="s">
        <v>23</v>
      </c>
      <c r="U24" s="14">
        <v>2047</v>
      </c>
      <c r="V24" s="14">
        <v>3047</v>
      </c>
      <c r="W24" s="14" t="s">
        <v>88</v>
      </c>
      <c r="X24" s="14" t="s">
        <v>25</v>
      </c>
      <c r="Y24" s="14">
        <v>40</v>
      </c>
    </row>
    <row r="25" spans="2:25">
      <c r="F25" s="14">
        <v>1058</v>
      </c>
      <c r="G25" s="14" t="s">
        <v>149</v>
      </c>
      <c r="H25" s="14" t="s">
        <v>86</v>
      </c>
      <c r="I25" s="14" t="s">
        <v>89</v>
      </c>
      <c r="J25" s="15">
        <v>44579</v>
      </c>
      <c r="K25" s="14">
        <f t="shared" si="0"/>
        <v>1</v>
      </c>
      <c r="L25" s="14">
        <f t="shared" si="1"/>
        <v>2022</v>
      </c>
      <c r="M25" s="16">
        <v>2625</v>
      </c>
      <c r="N25" s="16">
        <v>3500</v>
      </c>
      <c r="O25" s="14">
        <v>1</v>
      </c>
      <c r="P25" s="16">
        <f t="shared" si="2"/>
        <v>3500</v>
      </c>
      <c r="Q25" s="17">
        <f t="shared" si="3"/>
        <v>175</v>
      </c>
      <c r="R25" s="16">
        <f>P25+Q25</f>
        <v>3675</v>
      </c>
      <c r="S25" s="14" t="s">
        <v>22</v>
      </c>
      <c r="T25" s="14" t="s">
        <v>28</v>
      </c>
      <c r="U25" s="14">
        <v>2048</v>
      </c>
      <c r="V25" s="14">
        <v>3048</v>
      </c>
      <c r="W25" s="14" t="s">
        <v>90</v>
      </c>
      <c r="X25" s="14" t="s">
        <v>30</v>
      </c>
      <c r="Y25" s="14">
        <v>38</v>
      </c>
    </row>
    <row r="26" spans="2:25">
      <c r="F26" s="14">
        <v>1073</v>
      </c>
      <c r="G26" s="14" t="s">
        <v>149</v>
      </c>
      <c r="H26" s="14" t="s">
        <v>48</v>
      </c>
      <c r="I26" s="14" t="s">
        <v>49</v>
      </c>
      <c r="J26" s="15">
        <v>44582</v>
      </c>
      <c r="K26" s="14">
        <f t="shared" si="0"/>
        <v>1</v>
      </c>
      <c r="L26" s="14">
        <f t="shared" si="1"/>
        <v>2022</v>
      </c>
      <c r="M26" s="16">
        <v>737</v>
      </c>
      <c r="N26" s="16">
        <v>1100</v>
      </c>
      <c r="O26" s="14">
        <v>2</v>
      </c>
      <c r="P26" s="16">
        <f t="shared" si="2"/>
        <v>2200</v>
      </c>
      <c r="Q26" s="17">
        <f t="shared" si="3"/>
        <v>110</v>
      </c>
      <c r="R26" s="16">
        <f>P26+Q26</f>
        <v>2310</v>
      </c>
      <c r="S26" s="14" t="s">
        <v>22</v>
      </c>
      <c r="T26" s="14" t="s">
        <v>23</v>
      </c>
      <c r="U26" s="14">
        <v>2021</v>
      </c>
      <c r="V26" s="14">
        <v>3021</v>
      </c>
      <c r="W26" s="14" t="s">
        <v>50</v>
      </c>
      <c r="X26" s="14" t="s">
        <v>25</v>
      </c>
      <c r="Y26" s="14">
        <v>24</v>
      </c>
    </row>
    <row r="27" spans="2:25">
      <c r="F27" s="14">
        <v>1074</v>
      </c>
      <c r="G27" s="14" t="s">
        <v>149</v>
      </c>
      <c r="H27" s="14" t="s">
        <v>48</v>
      </c>
      <c r="I27" s="14" t="s">
        <v>51</v>
      </c>
      <c r="J27" s="15">
        <v>44583</v>
      </c>
      <c r="K27" s="14">
        <f t="shared" si="0"/>
        <v>1</v>
      </c>
      <c r="L27" s="14">
        <f t="shared" si="1"/>
        <v>2022</v>
      </c>
      <c r="M27" s="16">
        <v>938</v>
      </c>
      <c r="N27" s="16">
        <v>1400</v>
      </c>
      <c r="O27" s="14">
        <v>1</v>
      </c>
      <c r="P27" s="16">
        <f t="shared" si="2"/>
        <v>1400</v>
      </c>
      <c r="Q27" s="17" t="str">
        <f t="shared" si="3"/>
        <v xml:space="preserve"> 0</v>
      </c>
      <c r="R27" s="16">
        <f>P27+Q27</f>
        <v>1400</v>
      </c>
      <c r="S27" s="14" t="s">
        <v>27</v>
      </c>
      <c r="T27" s="14" t="s">
        <v>28</v>
      </c>
      <c r="U27" s="14">
        <v>2022</v>
      </c>
      <c r="V27" s="14">
        <v>3022</v>
      </c>
      <c r="W27" s="14" t="s">
        <v>52</v>
      </c>
      <c r="X27" s="14" t="s">
        <v>30</v>
      </c>
      <c r="Y27" s="14">
        <v>21</v>
      </c>
    </row>
    <row r="28" spans="2:25">
      <c r="F28" s="14">
        <v>1075</v>
      </c>
      <c r="G28" s="14" t="s">
        <v>150</v>
      </c>
      <c r="H28" s="14" t="s">
        <v>54</v>
      </c>
      <c r="I28" s="14" t="s">
        <v>55</v>
      </c>
      <c r="J28" s="15">
        <v>44584</v>
      </c>
      <c r="K28" s="14">
        <f t="shared" si="0"/>
        <v>1</v>
      </c>
      <c r="L28" s="14">
        <f t="shared" si="1"/>
        <v>2022</v>
      </c>
      <c r="M28" s="16">
        <v>1190</v>
      </c>
      <c r="N28" s="16">
        <v>1700</v>
      </c>
      <c r="O28" s="14">
        <v>3</v>
      </c>
      <c r="P28" s="16">
        <f t="shared" si="2"/>
        <v>5100</v>
      </c>
      <c r="Q28" s="17">
        <f t="shared" si="3"/>
        <v>255</v>
      </c>
      <c r="R28" s="16">
        <f>P28+Q28</f>
        <v>5355</v>
      </c>
      <c r="S28" s="14" t="s">
        <v>22</v>
      </c>
      <c r="T28" s="14" t="s">
        <v>33</v>
      </c>
      <c r="U28" s="14">
        <v>2023</v>
      </c>
      <c r="V28" s="14">
        <v>3023</v>
      </c>
      <c r="W28" s="14" t="s">
        <v>56</v>
      </c>
      <c r="X28" s="14" t="s">
        <v>25</v>
      </c>
      <c r="Y28" s="14">
        <v>20</v>
      </c>
    </row>
    <row r="29" spans="2:25">
      <c r="F29" s="14">
        <v>1076</v>
      </c>
      <c r="G29" s="14" t="s">
        <v>150</v>
      </c>
      <c r="H29" s="14" t="s">
        <v>54</v>
      </c>
      <c r="I29" s="14" t="s">
        <v>58</v>
      </c>
      <c r="J29" s="15">
        <v>44585</v>
      </c>
      <c r="K29" s="14">
        <f t="shared" si="0"/>
        <v>1</v>
      </c>
      <c r="L29" s="14">
        <f t="shared" si="1"/>
        <v>2022</v>
      </c>
      <c r="M29" s="16">
        <v>1400</v>
      </c>
      <c r="N29" s="16">
        <v>2000</v>
      </c>
      <c r="O29" s="14">
        <v>1</v>
      </c>
      <c r="P29" s="16">
        <f t="shared" si="2"/>
        <v>2000</v>
      </c>
      <c r="Q29" s="17" t="str">
        <f t="shared" si="3"/>
        <v xml:space="preserve"> 0</v>
      </c>
      <c r="R29" s="16">
        <f>P29+Q29</f>
        <v>2000</v>
      </c>
      <c r="S29" s="14" t="s">
        <v>22</v>
      </c>
      <c r="T29" s="14" t="s">
        <v>23</v>
      </c>
      <c r="U29" s="14">
        <v>2024</v>
      </c>
      <c r="V29" s="14">
        <v>3024</v>
      </c>
      <c r="W29" s="14" t="s">
        <v>59</v>
      </c>
      <c r="X29" s="14" t="s">
        <v>30</v>
      </c>
      <c r="Y29" s="14">
        <v>18</v>
      </c>
    </row>
    <row r="30" spans="2:25">
      <c r="F30" s="14">
        <v>1077</v>
      </c>
      <c r="G30" s="14" t="s">
        <v>151</v>
      </c>
      <c r="H30" s="14" t="s">
        <v>61</v>
      </c>
      <c r="I30" s="14" t="s">
        <v>62</v>
      </c>
      <c r="J30" s="15">
        <v>44586</v>
      </c>
      <c r="K30" s="14">
        <f t="shared" si="0"/>
        <v>1</v>
      </c>
      <c r="L30" s="14">
        <f t="shared" si="1"/>
        <v>2022</v>
      </c>
      <c r="M30" s="16">
        <v>975</v>
      </c>
      <c r="N30" s="16">
        <v>1500</v>
      </c>
      <c r="O30" s="14">
        <v>2</v>
      </c>
      <c r="P30" s="16">
        <f t="shared" si="2"/>
        <v>3000</v>
      </c>
      <c r="Q30" s="17">
        <f t="shared" si="3"/>
        <v>150</v>
      </c>
      <c r="R30" s="16">
        <f>P30+Q30</f>
        <v>3150</v>
      </c>
      <c r="S30" s="14" t="s">
        <v>27</v>
      </c>
      <c r="T30" s="14" t="s">
        <v>28</v>
      </c>
      <c r="U30" s="14">
        <v>2025</v>
      </c>
      <c r="V30" s="14">
        <v>3025</v>
      </c>
      <c r="W30" s="14" t="s">
        <v>63</v>
      </c>
      <c r="X30" s="14" t="s">
        <v>25</v>
      </c>
      <c r="Y30" s="14">
        <v>28</v>
      </c>
    </row>
    <row r="31" spans="2:25">
      <c r="F31" s="14">
        <v>1078</v>
      </c>
      <c r="G31" s="14" t="s">
        <v>151</v>
      </c>
      <c r="H31" s="14" t="s">
        <v>61</v>
      </c>
      <c r="I31" s="14" t="s">
        <v>64</v>
      </c>
      <c r="J31" s="15">
        <v>44587</v>
      </c>
      <c r="K31" s="14">
        <f t="shared" si="0"/>
        <v>1</v>
      </c>
      <c r="L31" s="14">
        <f t="shared" si="1"/>
        <v>2022</v>
      </c>
      <c r="M31" s="16">
        <v>1170</v>
      </c>
      <c r="N31" s="16">
        <v>1800</v>
      </c>
      <c r="O31" s="14">
        <v>1</v>
      </c>
      <c r="P31" s="16">
        <f t="shared" si="2"/>
        <v>1800</v>
      </c>
      <c r="Q31" s="17" t="str">
        <f t="shared" si="3"/>
        <v xml:space="preserve"> 0</v>
      </c>
      <c r="R31" s="16">
        <f>P31+Q31</f>
        <v>1800</v>
      </c>
      <c r="S31" s="14" t="s">
        <v>22</v>
      </c>
      <c r="T31" s="14" t="s">
        <v>23</v>
      </c>
      <c r="U31" s="14">
        <v>2026</v>
      </c>
      <c r="V31" s="14">
        <v>3026</v>
      </c>
      <c r="W31" s="14" t="s">
        <v>65</v>
      </c>
      <c r="X31" s="14" t="s">
        <v>30</v>
      </c>
      <c r="Y31" s="14">
        <v>26</v>
      </c>
    </row>
    <row r="32" spans="2:25">
      <c r="F32" s="14">
        <v>1079</v>
      </c>
      <c r="G32" s="14" t="s">
        <v>149</v>
      </c>
      <c r="H32" s="14" t="s">
        <v>66</v>
      </c>
      <c r="I32" s="14" t="s">
        <v>67</v>
      </c>
      <c r="J32" s="15">
        <v>44588</v>
      </c>
      <c r="K32" s="14">
        <f t="shared" si="0"/>
        <v>1</v>
      </c>
      <c r="L32" s="14">
        <f t="shared" si="1"/>
        <v>2022</v>
      </c>
      <c r="M32" s="16">
        <v>1656</v>
      </c>
      <c r="N32" s="16">
        <v>2300</v>
      </c>
      <c r="O32" s="14">
        <v>2</v>
      </c>
      <c r="P32" s="16">
        <f t="shared" si="2"/>
        <v>4600</v>
      </c>
      <c r="Q32" s="17">
        <f t="shared" si="3"/>
        <v>230</v>
      </c>
      <c r="R32" s="16">
        <f>P32+Q32</f>
        <v>4830</v>
      </c>
      <c r="S32" s="14" t="s">
        <v>27</v>
      </c>
      <c r="T32" s="14" t="s">
        <v>23</v>
      </c>
      <c r="U32" s="14">
        <v>2027</v>
      </c>
      <c r="V32" s="14">
        <v>3027</v>
      </c>
      <c r="W32" s="14" t="s">
        <v>68</v>
      </c>
      <c r="X32" s="14" t="s">
        <v>25</v>
      </c>
      <c r="Y32" s="14">
        <v>30</v>
      </c>
    </row>
    <row r="33" spans="6:25">
      <c r="F33" s="14">
        <v>1080</v>
      </c>
      <c r="G33" s="14" t="s">
        <v>149</v>
      </c>
      <c r="H33" s="14" t="s">
        <v>66</v>
      </c>
      <c r="I33" s="14" t="s">
        <v>69</v>
      </c>
      <c r="J33" s="15">
        <v>44589</v>
      </c>
      <c r="K33" s="14">
        <f t="shared" si="0"/>
        <v>1</v>
      </c>
      <c r="L33" s="14">
        <f t="shared" si="1"/>
        <v>2022</v>
      </c>
      <c r="M33" s="16">
        <v>1872</v>
      </c>
      <c r="N33" s="16">
        <v>2600</v>
      </c>
      <c r="O33" s="14">
        <v>1</v>
      </c>
      <c r="P33" s="16">
        <f t="shared" si="2"/>
        <v>2600</v>
      </c>
      <c r="Q33" s="17">
        <f t="shared" si="3"/>
        <v>130</v>
      </c>
      <c r="R33" s="16">
        <f>P33+Q33</f>
        <v>2730</v>
      </c>
      <c r="S33" s="14" t="s">
        <v>22</v>
      </c>
      <c r="T33" s="14" t="s">
        <v>28</v>
      </c>
      <c r="U33" s="14">
        <v>2028</v>
      </c>
      <c r="V33" s="14">
        <v>3028</v>
      </c>
      <c r="W33" s="14" t="s">
        <v>70</v>
      </c>
      <c r="X33" s="14" t="s">
        <v>30</v>
      </c>
      <c r="Y33" s="14">
        <v>28</v>
      </c>
    </row>
    <row r="34" spans="6:25">
      <c r="F34" s="14">
        <v>1182</v>
      </c>
      <c r="G34" s="14" t="s">
        <v>152</v>
      </c>
      <c r="H34" s="14" t="s">
        <v>91</v>
      </c>
      <c r="I34" s="14" t="s">
        <v>92</v>
      </c>
      <c r="J34" s="15">
        <v>44593</v>
      </c>
      <c r="K34" s="14">
        <f t="shared" si="0"/>
        <v>2</v>
      </c>
      <c r="L34" s="14">
        <f t="shared" si="1"/>
        <v>2022</v>
      </c>
      <c r="M34" s="16">
        <v>1460</v>
      </c>
      <c r="N34" s="16">
        <v>2000</v>
      </c>
      <c r="O34" s="14">
        <v>2</v>
      </c>
      <c r="P34" s="16">
        <f t="shared" si="2"/>
        <v>4000</v>
      </c>
      <c r="Q34" s="17">
        <f t="shared" si="3"/>
        <v>200</v>
      </c>
      <c r="R34" s="16">
        <f>P34+Q34</f>
        <v>4200</v>
      </c>
      <c r="S34" s="14" t="s">
        <v>22</v>
      </c>
      <c r="T34" s="14" t="s">
        <v>23</v>
      </c>
      <c r="U34" s="14">
        <v>2061</v>
      </c>
      <c r="V34" s="14">
        <v>3061</v>
      </c>
      <c r="W34" s="14" t="s">
        <v>93</v>
      </c>
      <c r="X34" s="14" t="s">
        <v>25</v>
      </c>
      <c r="Y34" s="14">
        <v>35</v>
      </c>
    </row>
    <row r="35" spans="6:25">
      <c r="F35" s="14">
        <v>1190</v>
      </c>
      <c r="G35" s="14" t="s">
        <v>149</v>
      </c>
      <c r="H35" s="14" t="s">
        <v>20</v>
      </c>
      <c r="I35" s="14" t="s">
        <v>21</v>
      </c>
      <c r="J35" s="15">
        <v>44593</v>
      </c>
      <c r="K35" s="14">
        <f t="shared" si="0"/>
        <v>2</v>
      </c>
      <c r="L35" s="14">
        <f t="shared" si="1"/>
        <v>2022</v>
      </c>
      <c r="M35" s="16">
        <v>840</v>
      </c>
      <c r="N35" s="16">
        <v>1200</v>
      </c>
      <c r="O35" s="14">
        <v>2</v>
      </c>
      <c r="P35" s="16">
        <f t="shared" si="2"/>
        <v>2400</v>
      </c>
      <c r="Q35" s="17">
        <f t="shared" si="3"/>
        <v>120</v>
      </c>
      <c r="R35" s="16">
        <f>P35+Q35</f>
        <v>2520</v>
      </c>
      <c r="S35" s="14" t="s">
        <v>22</v>
      </c>
      <c r="T35" s="14" t="s">
        <v>23</v>
      </c>
      <c r="U35" s="14">
        <v>2001</v>
      </c>
      <c r="V35" s="14">
        <v>3001</v>
      </c>
      <c r="W35" s="14" t="s">
        <v>24</v>
      </c>
      <c r="X35" s="14" t="s">
        <v>25</v>
      </c>
      <c r="Y35" s="14">
        <v>25</v>
      </c>
    </row>
    <row r="36" spans="6:25">
      <c r="F36" s="14">
        <v>1183</v>
      </c>
      <c r="G36" s="14" t="s">
        <v>152</v>
      </c>
      <c r="H36" s="14" t="s">
        <v>91</v>
      </c>
      <c r="I36" s="14" t="s">
        <v>94</v>
      </c>
      <c r="J36" s="15">
        <v>44594</v>
      </c>
      <c r="K36" s="14">
        <f t="shared" si="0"/>
        <v>2</v>
      </c>
      <c r="L36" s="14">
        <f t="shared" si="1"/>
        <v>2022</v>
      </c>
      <c r="M36" s="16">
        <v>1825</v>
      </c>
      <c r="N36" s="16">
        <v>2500</v>
      </c>
      <c r="O36" s="14">
        <v>1</v>
      </c>
      <c r="P36" s="16">
        <f t="shared" si="2"/>
        <v>2500</v>
      </c>
      <c r="Q36" s="17">
        <f t="shared" si="3"/>
        <v>125</v>
      </c>
      <c r="R36" s="16">
        <f>P36+Q36</f>
        <v>2625</v>
      </c>
      <c r="S36" s="14" t="s">
        <v>27</v>
      </c>
      <c r="T36" s="14" t="s">
        <v>28</v>
      </c>
      <c r="U36" s="14">
        <v>2062</v>
      </c>
      <c r="V36" s="14">
        <v>3062</v>
      </c>
      <c r="W36" s="14" t="s">
        <v>95</v>
      </c>
      <c r="X36" s="14" t="s">
        <v>30</v>
      </c>
      <c r="Y36" s="14">
        <v>33</v>
      </c>
    </row>
    <row r="37" spans="6:25">
      <c r="F37" s="14">
        <v>1191</v>
      </c>
      <c r="G37" s="14" t="s">
        <v>149</v>
      </c>
      <c r="H37" s="14" t="s">
        <v>20</v>
      </c>
      <c r="I37" s="14" t="s">
        <v>26</v>
      </c>
      <c r="J37" s="15">
        <v>44594</v>
      </c>
      <c r="K37" s="14">
        <f t="shared" si="0"/>
        <v>2</v>
      </c>
      <c r="L37" s="14">
        <f t="shared" si="1"/>
        <v>2022</v>
      </c>
      <c r="M37" s="16">
        <v>1050</v>
      </c>
      <c r="N37" s="16">
        <v>1500</v>
      </c>
      <c r="O37" s="14">
        <v>1</v>
      </c>
      <c r="P37" s="16">
        <f t="shared" si="2"/>
        <v>1500</v>
      </c>
      <c r="Q37" s="17" t="str">
        <f t="shared" si="3"/>
        <v xml:space="preserve"> 0</v>
      </c>
      <c r="R37" s="16">
        <f>P37+Q37</f>
        <v>1500</v>
      </c>
      <c r="S37" s="14" t="s">
        <v>27</v>
      </c>
      <c r="T37" s="14" t="s">
        <v>28</v>
      </c>
      <c r="U37" s="14">
        <v>2002</v>
      </c>
      <c r="V37" s="14">
        <v>3002</v>
      </c>
      <c r="W37" s="14" t="s">
        <v>29</v>
      </c>
      <c r="X37" s="14" t="s">
        <v>30</v>
      </c>
      <c r="Y37" s="14">
        <v>22</v>
      </c>
    </row>
    <row r="38" spans="6:25">
      <c r="F38" s="14">
        <v>1184</v>
      </c>
      <c r="G38" s="14" t="s">
        <v>150</v>
      </c>
      <c r="H38" s="14" t="s">
        <v>96</v>
      </c>
      <c r="I38" s="14" t="s">
        <v>97</v>
      </c>
      <c r="J38" s="15">
        <v>44595</v>
      </c>
      <c r="K38" s="14">
        <f t="shared" si="0"/>
        <v>2</v>
      </c>
      <c r="L38" s="14">
        <f t="shared" si="1"/>
        <v>2022</v>
      </c>
      <c r="M38" s="16">
        <v>1105</v>
      </c>
      <c r="N38" s="16">
        <v>1700</v>
      </c>
      <c r="O38" s="14">
        <v>3</v>
      </c>
      <c r="P38" s="16">
        <f t="shared" si="2"/>
        <v>5100</v>
      </c>
      <c r="Q38" s="17">
        <f t="shared" si="3"/>
        <v>255</v>
      </c>
      <c r="R38" s="16">
        <f>P38+Q38</f>
        <v>5355</v>
      </c>
      <c r="S38" s="14" t="s">
        <v>22</v>
      </c>
      <c r="T38" s="14" t="s">
        <v>33</v>
      </c>
      <c r="U38" s="14">
        <v>2063</v>
      </c>
      <c r="V38" s="14">
        <v>3063</v>
      </c>
      <c r="W38" s="14" t="s">
        <v>98</v>
      </c>
      <c r="X38" s="14" t="s">
        <v>25</v>
      </c>
      <c r="Y38" s="14">
        <v>22</v>
      </c>
    </row>
    <row r="39" spans="6:25">
      <c r="F39" s="14">
        <v>1192</v>
      </c>
      <c r="G39" s="14" t="s">
        <v>150</v>
      </c>
      <c r="H39" s="14" t="s">
        <v>31</v>
      </c>
      <c r="I39" s="14" t="s">
        <v>32</v>
      </c>
      <c r="J39" s="15">
        <v>44595</v>
      </c>
      <c r="K39" s="14">
        <f t="shared" si="0"/>
        <v>2</v>
      </c>
      <c r="L39" s="14">
        <f t="shared" si="1"/>
        <v>2022</v>
      </c>
      <c r="M39" s="16">
        <v>1260</v>
      </c>
      <c r="N39" s="16">
        <v>1800</v>
      </c>
      <c r="O39" s="14">
        <v>3</v>
      </c>
      <c r="P39" s="16">
        <f t="shared" si="2"/>
        <v>5400</v>
      </c>
      <c r="Q39" s="17">
        <f t="shared" si="3"/>
        <v>270</v>
      </c>
      <c r="R39" s="16">
        <f>P39+Q39</f>
        <v>5670</v>
      </c>
      <c r="S39" s="14" t="s">
        <v>22</v>
      </c>
      <c r="T39" s="14" t="s">
        <v>33</v>
      </c>
      <c r="U39" s="14">
        <v>2003</v>
      </c>
      <c r="V39" s="14">
        <v>3003</v>
      </c>
      <c r="W39" s="14" t="s">
        <v>34</v>
      </c>
      <c r="X39" s="14" t="s">
        <v>25</v>
      </c>
      <c r="Y39" s="14">
        <v>18</v>
      </c>
    </row>
    <row r="40" spans="6:25">
      <c r="F40" s="14">
        <v>1185</v>
      </c>
      <c r="G40" s="14" t="s">
        <v>150</v>
      </c>
      <c r="H40" s="14" t="s">
        <v>96</v>
      </c>
      <c r="I40" s="14" t="s">
        <v>99</v>
      </c>
      <c r="J40" s="15">
        <v>44596</v>
      </c>
      <c r="K40" s="14">
        <f t="shared" si="0"/>
        <v>2</v>
      </c>
      <c r="L40" s="14">
        <f t="shared" si="1"/>
        <v>2022</v>
      </c>
      <c r="M40" s="16">
        <v>1365</v>
      </c>
      <c r="N40" s="16">
        <v>2100</v>
      </c>
      <c r="O40" s="14">
        <v>1</v>
      </c>
      <c r="P40" s="16">
        <f t="shared" si="2"/>
        <v>2100</v>
      </c>
      <c r="Q40" s="17">
        <f t="shared" si="3"/>
        <v>105</v>
      </c>
      <c r="R40" s="16">
        <f>P40+Q40</f>
        <v>2205</v>
      </c>
      <c r="S40" s="14" t="s">
        <v>22</v>
      </c>
      <c r="T40" s="14" t="s">
        <v>23</v>
      </c>
      <c r="U40" s="14">
        <v>2064</v>
      </c>
      <c r="V40" s="14">
        <v>3064</v>
      </c>
      <c r="W40" s="14" t="s">
        <v>100</v>
      </c>
      <c r="X40" s="14" t="s">
        <v>30</v>
      </c>
      <c r="Y40" s="14">
        <v>20</v>
      </c>
    </row>
    <row r="41" spans="6:25">
      <c r="F41" s="14">
        <v>1193</v>
      </c>
      <c r="G41" s="14" t="s">
        <v>150</v>
      </c>
      <c r="H41" s="14" t="s">
        <v>31</v>
      </c>
      <c r="I41" s="14" t="s">
        <v>36</v>
      </c>
      <c r="J41" s="15">
        <v>44596</v>
      </c>
      <c r="K41" s="14">
        <f t="shared" si="0"/>
        <v>2</v>
      </c>
      <c r="L41" s="14">
        <f t="shared" si="1"/>
        <v>2022</v>
      </c>
      <c r="M41" s="16">
        <v>1470</v>
      </c>
      <c r="N41" s="16">
        <v>2100</v>
      </c>
      <c r="O41" s="14">
        <v>1</v>
      </c>
      <c r="P41" s="16">
        <f t="shared" si="2"/>
        <v>2100</v>
      </c>
      <c r="Q41" s="17">
        <f t="shared" si="3"/>
        <v>105</v>
      </c>
      <c r="R41" s="16">
        <f>P41+Q41</f>
        <v>2205</v>
      </c>
      <c r="S41" s="14" t="s">
        <v>22</v>
      </c>
      <c r="T41" s="14" t="s">
        <v>23</v>
      </c>
      <c r="U41" s="14">
        <v>2004</v>
      </c>
      <c r="V41" s="14">
        <v>3004</v>
      </c>
      <c r="W41" s="14" t="s">
        <v>37</v>
      </c>
      <c r="X41" s="14" t="s">
        <v>30</v>
      </c>
      <c r="Y41" s="14">
        <v>16</v>
      </c>
    </row>
    <row r="42" spans="6:25">
      <c r="F42" s="14">
        <v>1186</v>
      </c>
      <c r="G42" s="14" t="s">
        <v>151</v>
      </c>
      <c r="H42" s="14" t="s">
        <v>101</v>
      </c>
      <c r="I42" s="14" t="s">
        <v>102</v>
      </c>
      <c r="J42" s="15">
        <v>44597</v>
      </c>
      <c r="K42" s="14">
        <f t="shared" si="0"/>
        <v>2</v>
      </c>
      <c r="L42" s="14">
        <f t="shared" si="1"/>
        <v>2022</v>
      </c>
      <c r="M42" s="16">
        <v>1035</v>
      </c>
      <c r="N42" s="16">
        <v>1500</v>
      </c>
      <c r="O42" s="14">
        <v>2</v>
      </c>
      <c r="P42" s="16">
        <f t="shared" si="2"/>
        <v>3000</v>
      </c>
      <c r="Q42" s="17">
        <f t="shared" si="3"/>
        <v>150</v>
      </c>
      <c r="R42" s="16">
        <f>P42+Q42</f>
        <v>3150</v>
      </c>
      <c r="S42" s="14" t="s">
        <v>27</v>
      </c>
      <c r="T42" s="14" t="s">
        <v>28</v>
      </c>
      <c r="U42" s="14">
        <v>2065</v>
      </c>
      <c r="V42" s="14">
        <v>3065</v>
      </c>
      <c r="W42" s="14" t="s">
        <v>103</v>
      </c>
      <c r="X42" s="14" t="s">
        <v>25</v>
      </c>
      <c r="Y42" s="14">
        <v>30</v>
      </c>
    </row>
    <row r="43" spans="6:25">
      <c r="F43" s="14">
        <v>1194</v>
      </c>
      <c r="G43" s="14" t="s">
        <v>151</v>
      </c>
      <c r="H43" s="14" t="s">
        <v>38</v>
      </c>
      <c r="I43" s="14" t="s">
        <v>39</v>
      </c>
      <c r="J43" s="15">
        <v>44597</v>
      </c>
      <c r="K43" s="14">
        <f t="shared" si="0"/>
        <v>2</v>
      </c>
      <c r="L43" s="14">
        <f t="shared" si="1"/>
        <v>2022</v>
      </c>
      <c r="M43" s="16">
        <v>896.99999999999989</v>
      </c>
      <c r="N43" s="16">
        <v>1300</v>
      </c>
      <c r="O43" s="14">
        <v>2</v>
      </c>
      <c r="P43" s="16">
        <f t="shared" si="2"/>
        <v>2600</v>
      </c>
      <c r="Q43" s="17">
        <f t="shared" si="3"/>
        <v>130</v>
      </c>
      <c r="R43" s="16">
        <f>P43+Q43</f>
        <v>2730</v>
      </c>
      <c r="S43" s="14" t="s">
        <v>27</v>
      </c>
      <c r="T43" s="14" t="s">
        <v>28</v>
      </c>
      <c r="U43" s="14">
        <v>2005</v>
      </c>
      <c r="V43" s="14">
        <v>3005</v>
      </c>
      <c r="W43" s="14" t="s">
        <v>40</v>
      </c>
      <c r="X43" s="14" t="s">
        <v>25</v>
      </c>
      <c r="Y43" s="14">
        <v>27</v>
      </c>
    </row>
    <row r="44" spans="6:25">
      <c r="F44" s="14">
        <v>1187</v>
      </c>
      <c r="G44" s="14" t="s">
        <v>151</v>
      </c>
      <c r="H44" s="14" t="s">
        <v>101</v>
      </c>
      <c r="I44" s="14" t="s">
        <v>104</v>
      </c>
      <c r="J44" s="15">
        <v>44598</v>
      </c>
      <c r="K44" s="14">
        <f t="shared" si="0"/>
        <v>2</v>
      </c>
      <c r="L44" s="14">
        <f t="shared" si="1"/>
        <v>2022</v>
      </c>
      <c r="M44" s="16">
        <v>1242</v>
      </c>
      <c r="N44" s="16">
        <v>1800</v>
      </c>
      <c r="O44" s="14">
        <v>1</v>
      </c>
      <c r="P44" s="16">
        <f t="shared" si="2"/>
        <v>1800</v>
      </c>
      <c r="Q44" s="17" t="str">
        <f t="shared" si="3"/>
        <v xml:space="preserve"> 0</v>
      </c>
      <c r="R44" s="16">
        <f>P44+Q44</f>
        <v>1800</v>
      </c>
      <c r="S44" s="14" t="s">
        <v>22</v>
      </c>
      <c r="T44" s="14" t="s">
        <v>23</v>
      </c>
      <c r="U44" s="14">
        <v>2066</v>
      </c>
      <c r="V44" s="14">
        <v>3066</v>
      </c>
      <c r="W44" s="14" t="s">
        <v>105</v>
      </c>
      <c r="X44" s="14" t="s">
        <v>30</v>
      </c>
      <c r="Y44" s="14">
        <v>28</v>
      </c>
    </row>
    <row r="45" spans="6:25">
      <c r="F45" s="14">
        <v>1195</v>
      </c>
      <c r="G45" s="14" t="s">
        <v>151</v>
      </c>
      <c r="H45" s="14" t="s">
        <v>38</v>
      </c>
      <c r="I45" s="14" t="s">
        <v>41</v>
      </c>
      <c r="J45" s="15">
        <v>44598</v>
      </c>
      <c r="K45" s="14">
        <f t="shared" si="0"/>
        <v>2</v>
      </c>
      <c r="L45" s="14">
        <f t="shared" si="1"/>
        <v>2022</v>
      </c>
      <c r="M45" s="16">
        <v>1104</v>
      </c>
      <c r="N45" s="16">
        <v>1600</v>
      </c>
      <c r="O45" s="14">
        <v>1</v>
      </c>
      <c r="P45" s="16">
        <f t="shared" si="2"/>
        <v>1600</v>
      </c>
      <c r="Q45" s="17" t="str">
        <f t="shared" si="3"/>
        <v xml:space="preserve"> 0</v>
      </c>
      <c r="R45" s="16">
        <f>P45+Q45</f>
        <v>1600</v>
      </c>
      <c r="S45" s="14" t="s">
        <v>22</v>
      </c>
      <c r="T45" s="14" t="s">
        <v>23</v>
      </c>
      <c r="U45" s="14">
        <v>2006</v>
      </c>
      <c r="V45" s="14">
        <v>3006</v>
      </c>
      <c r="W45" s="14" t="s">
        <v>42</v>
      </c>
      <c r="X45" s="14" t="s">
        <v>30</v>
      </c>
      <c r="Y45" s="14">
        <v>24</v>
      </c>
    </row>
    <row r="46" spans="6:25">
      <c r="F46" s="14">
        <v>1188</v>
      </c>
      <c r="G46" s="14" t="s">
        <v>152</v>
      </c>
      <c r="H46" s="14" t="s">
        <v>106</v>
      </c>
      <c r="I46" s="14" t="s">
        <v>107</v>
      </c>
      <c r="J46" s="15">
        <v>44599</v>
      </c>
      <c r="K46" s="14">
        <f t="shared" si="0"/>
        <v>2</v>
      </c>
      <c r="L46" s="14">
        <f t="shared" si="1"/>
        <v>2022</v>
      </c>
      <c r="M46" s="16">
        <v>2080</v>
      </c>
      <c r="N46" s="16">
        <v>3200</v>
      </c>
      <c r="O46" s="14">
        <v>2</v>
      </c>
      <c r="P46" s="16">
        <f t="shared" si="2"/>
        <v>6400</v>
      </c>
      <c r="Q46" s="17">
        <f t="shared" si="3"/>
        <v>320</v>
      </c>
      <c r="R46" s="16">
        <f>P46+Q46</f>
        <v>6720</v>
      </c>
      <c r="S46" s="14" t="s">
        <v>27</v>
      </c>
      <c r="T46" s="14" t="s">
        <v>23</v>
      </c>
      <c r="U46" s="14">
        <v>2067</v>
      </c>
      <c r="V46" s="14">
        <v>3067</v>
      </c>
      <c r="W46" s="14" t="s">
        <v>88</v>
      </c>
      <c r="X46" s="14" t="s">
        <v>25</v>
      </c>
      <c r="Y46" s="14">
        <v>42</v>
      </c>
    </row>
    <row r="47" spans="6:25">
      <c r="F47" s="14">
        <v>1196</v>
      </c>
      <c r="G47" s="14" t="s">
        <v>149</v>
      </c>
      <c r="H47" s="14" t="s">
        <v>43</v>
      </c>
      <c r="I47" s="14" t="s">
        <v>44</v>
      </c>
      <c r="J47" s="15">
        <v>44599</v>
      </c>
      <c r="K47" s="14">
        <f t="shared" si="0"/>
        <v>2</v>
      </c>
      <c r="L47" s="14">
        <f t="shared" si="1"/>
        <v>2022</v>
      </c>
      <c r="M47" s="16">
        <v>1496</v>
      </c>
      <c r="N47" s="16">
        <v>2200</v>
      </c>
      <c r="O47" s="14">
        <v>2</v>
      </c>
      <c r="P47" s="16">
        <f t="shared" si="2"/>
        <v>4400</v>
      </c>
      <c r="Q47" s="17">
        <f t="shared" si="3"/>
        <v>220</v>
      </c>
      <c r="R47" s="16">
        <f>P47+Q47</f>
        <v>4620</v>
      </c>
      <c r="S47" s="14" t="s">
        <v>27</v>
      </c>
      <c r="T47" s="14" t="s">
        <v>23</v>
      </c>
      <c r="U47" s="14">
        <v>2007</v>
      </c>
      <c r="V47" s="14">
        <v>3007</v>
      </c>
      <c r="W47" s="14" t="s">
        <v>45</v>
      </c>
      <c r="X47" s="14" t="s">
        <v>25</v>
      </c>
      <c r="Y47" s="14">
        <v>29</v>
      </c>
    </row>
    <row r="48" spans="6:25">
      <c r="F48" s="14">
        <v>1198</v>
      </c>
      <c r="G48" s="14" t="s">
        <v>149</v>
      </c>
      <c r="H48" s="14" t="s">
        <v>43</v>
      </c>
      <c r="I48" s="14" t="s">
        <v>44</v>
      </c>
      <c r="J48" s="15">
        <v>44599</v>
      </c>
      <c r="K48" s="14">
        <f t="shared" si="0"/>
        <v>2</v>
      </c>
      <c r="L48" s="14">
        <f t="shared" si="1"/>
        <v>2022</v>
      </c>
      <c r="M48" s="16">
        <v>1496</v>
      </c>
      <c r="N48" s="16">
        <v>2200</v>
      </c>
      <c r="O48" s="14">
        <v>2</v>
      </c>
      <c r="P48" s="16">
        <f t="shared" si="2"/>
        <v>4400</v>
      </c>
      <c r="Q48" s="17">
        <f t="shared" si="3"/>
        <v>220</v>
      </c>
      <c r="R48" s="16">
        <f>P48+Q48</f>
        <v>4620</v>
      </c>
      <c r="S48" s="14" t="s">
        <v>27</v>
      </c>
      <c r="T48" s="14" t="s">
        <v>23</v>
      </c>
      <c r="U48" s="14">
        <v>2007</v>
      </c>
      <c r="V48" s="14">
        <v>3007</v>
      </c>
      <c r="W48" s="14" t="s">
        <v>45</v>
      </c>
      <c r="X48" s="14" t="s">
        <v>25</v>
      </c>
      <c r="Y48" s="14">
        <v>29</v>
      </c>
    </row>
    <row r="49" spans="6:25">
      <c r="F49" s="14">
        <v>1189</v>
      </c>
      <c r="G49" s="14" t="s">
        <v>152</v>
      </c>
      <c r="H49" s="14" t="s">
        <v>106</v>
      </c>
      <c r="I49" s="14" t="s">
        <v>108</v>
      </c>
      <c r="J49" s="15">
        <v>44600</v>
      </c>
      <c r="K49" s="14">
        <f t="shared" si="0"/>
        <v>2</v>
      </c>
      <c r="L49" s="14">
        <f t="shared" si="1"/>
        <v>2022</v>
      </c>
      <c r="M49" s="16">
        <v>2405</v>
      </c>
      <c r="N49" s="16">
        <v>3700</v>
      </c>
      <c r="O49" s="14">
        <v>1</v>
      </c>
      <c r="P49" s="16">
        <f t="shared" si="2"/>
        <v>3700</v>
      </c>
      <c r="Q49" s="17">
        <f t="shared" si="3"/>
        <v>185</v>
      </c>
      <c r="R49" s="16">
        <f>P49+Q49</f>
        <v>3885</v>
      </c>
      <c r="S49" s="14" t="s">
        <v>22</v>
      </c>
      <c r="T49" s="14" t="s">
        <v>28</v>
      </c>
      <c r="U49" s="14">
        <v>2068</v>
      </c>
      <c r="V49" s="14">
        <v>3068</v>
      </c>
      <c r="W49" s="14" t="s">
        <v>90</v>
      </c>
      <c r="X49" s="14" t="s">
        <v>30</v>
      </c>
      <c r="Y49" s="14">
        <v>40</v>
      </c>
    </row>
    <row r="50" spans="6:25">
      <c r="F50" s="14">
        <v>1197</v>
      </c>
      <c r="G50" s="14" t="s">
        <v>149</v>
      </c>
      <c r="H50" s="14" t="s">
        <v>43</v>
      </c>
      <c r="I50" s="14" t="s">
        <v>46</v>
      </c>
      <c r="J50" s="15">
        <v>44600</v>
      </c>
      <c r="K50" s="14">
        <f t="shared" si="0"/>
        <v>2</v>
      </c>
      <c r="L50" s="14">
        <f t="shared" si="1"/>
        <v>2022</v>
      </c>
      <c r="M50" s="16">
        <v>1700.0000000000002</v>
      </c>
      <c r="N50" s="16">
        <v>2500</v>
      </c>
      <c r="O50" s="14">
        <v>1</v>
      </c>
      <c r="P50" s="16">
        <f t="shared" si="2"/>
        <v>2500</v>
      </c>
      <c r="Q50" s="17">
        <f t="shared" si="3"/>
        <v>125</v>
      </c>
      <c r="R50" s="16">
        <f>P50+Q50</f>
        <v>2625</v>
      </c>
      <c r="S50" s="14" t="s">
        <v>22</v>
      </c>
      <c r="T50" s="14" t="s">
        <v>28</v>
      </c>
      <c r="U50" s="14">
        <v>2008</v>
      </c>
      <c r="V50" s="14">
        <v>3008</v>
      </c>
      <c r="W50" s="14" t="s">
        <v>47</v>
      </c>
      <c r="X50" s="14" t="s">
        <v>30</v>
      </c>
      <c r="Y50" s="14">
        <v>27</v>
      </c>
    </row>
    <row r="51" spans="6:25">
      <c r="F51" s="14">
        <v>1199</v>
      </c>
      <c r="G51" s="14" t="s">
        <v>149</v>
      </c>
      <c r="H51" s="14" t="s">
        <v>43</v>
      </c>
      <c r="I51" s="14" t="s">
        <v>46</v>
      </c>
      <c r="J51" s="15">
        <v>44600</v>
      </c>
      <c r="K51" s="14">
        <f t="shared" si="0"/>
        <v>2</v>
      </c>
      <c r="L51" s="14">
        <f t="shared" si="1"/>
        <v>2022</v>
      </c>
      <c r="M51" s="16">
        <v>1700.0000000000002</v>
      </c>
      <c r="N51" s="16">
        <v>2500</v>
      </c>
      <c r="O51" s="14">
        <v>1</v>
      </c>
      <c r="P51" s="16">
        <f t="shared" si="2"/>
        <v>2500</v>
      </c>
      <c r="Q51" s="17">
        <f t="shared" si="3"/>
        <v>125</v>
      </c>
      <c r="R51" s="16">
        <f>P51+Q51</f>
        <v>2625</v>
      </c>
      <c r="S51" s="14" t="s">
        <v>22</v>
      </c>
      <c r="T51" s="14" t="s">
        <v>28</v>
      </c>
      <c r="U51" s="14">
        <v>2008</v>
      </c>
      <c r="V51" s="14">
        <v>3008</v>
      </c>
      <c r="W51" s="14" t="s">
        <v>47</v>
      </c>
      <c r="X51" s="14" t="s">
        <v>30</v>
      </c>
      <c r="Y51" s="14">
        <v>27</v>
      </c>
    </row>
    <row r="52" spans="6:25">
      <c r="F52" s="14">
        <v>1208</v>
      </c>
      <c r="G52" s="14" t="s">
        <v>149</v>
      </c>
      <c r="H52" s="14" t="s">
        <v>71</v>
      </c>
      <c r="I52" s="14" t="s">
        <v>72</v>
      </c>
      <c r="J52" s="15">
        <v>44603</v>
      </c>
      <c r="K52" s="14">
        <f t="shared" si="0"/>
        <v>2</v>
      </c>
      <c r="L52" s="14">
        <f t="shared" si="1"/>
        <v>2022</v>
      </c>
      <c r="M52" s="16">
        <v>780</v>
      </c>
      <c r="N52" s="16">
        <v>1300</v>
      </c>
      <c r="O52" s="14">
        <v>2</v>
      </c>
      <c r="P52" s="16">
        <f t="shared" si="2"/>
        <v>2600</v>
      </c>
      <c r="Q52" s="17">
        <f t="shared" si="3"/>
        <v>130</v>
      </c>
      <c r="R52" s="16">
        <f>P52+Q52</f>
        <v>2730</v>
      </c>
      <c r="S52" s="14" t="s">
        <v>22</v>
      </c>
      <c r="T52" s="14" t="s">
        <v>23</v>
      </c>
      <c r="U52" s="14">
        <v>2041</v>
      </c>
      <c r="V52" s="14">
        <v>3041</v>
      </c>
      <c r="W52" s="14" t="s">
        <v>73</v>
      </c>
      <c r="X52" s="14" t="s">
        <v>25</v>
      </c>
      <c r="Y52" s="14">
        <v>32</v>
      </c>
    </row>
    <row r="53" spans="6:25">
      <c r="F53" s="14">
        <v>1209</v>
      </c>
      <c r="G53" s="14" t="s">
        <v>149</v>
      </c>
      <c r="H53" s="14" t="s">
        <v>71</v>
      </c>
      <c r="I53" s="14" t="s">
        <v>74</v>
      </c>
      <c r="J53" s="15">
        <v>44604</v>
      </c>
      <c r="K53" s="14">
        <f t="shared" si="0"/>
        <v>2</v>
      </c>
      <c r="L53" s="14">
        <f t="shared" si="1"/>
        <v>2022</v>
      </c>
      <c r="M53" s="16">
        <v>960</v>
      </c>
      <c r="N53" s="16">
        <v>1600</v>
      </c>
      <c r="O53" s="14">
        <v>1</v>
      </c>
      <c r="P53" s="16">
        <f t="shared" si="2"/>
        <v>1600</v>
      </c>
      <c r="Q53" s="17" t="str">
        <f t="shared" si="3"/>
        <v xml:space="preserve"> 0</v>
      </c>
      <c r="R53" s="16">
        <f>P53+Q53</f>
        <v>1600</v>
      </c>
      <c r="S53" s="14" t="s">
        <v>27</v>
      </c>
      <c r="T53" s="14" t="s">
        <v>28</v>
      </c>
      <c r="U53" s="14">
        <v>2042</v>
      </c>
      <c r="V53" s="14">
        <v>3042</v>
      </c>
      <c r="W53" s="14" t="s">
        <v>75</v>
      </c>
      <c r="X53" s="14" t="s">
        <v>30</v>
      </c>
      <c r="Y53" s="14">
        <v>29</v>
      </c>
    </row>
    <row r="54" spans="6:25">
      <c r="F54" s="14">
        <v>1176</v>
      </c>
      <c r="G54" s="14" t="s">
        <v>150</v>
      </c>
      <c r="H54" s="14" t="s">
        <v>76</v>
      </c>
      <c r="I54" s="14" t="s">
        <v>77</v>
      </c>
      <c r="J54" s="15">
        <v>44605</v>
      </c>
      <c r="K54" s="14">
        <f t="shared" si="0"/>
        <v>2</v>
      </c>
      <c r="L54" s="14">
        <f t="shared" si="1"/>
        <v>2022</v>
      </c>
      <c r="M54" s="16">
        <v>1292</v>
      </c>
      <c r="N54" s="16">
        <v>1900</v>
      </c>
      <c r="O54" s="14">
        <v>3</v>
      </c>
      <c r="P54" s="16">
        <f t="shared" si="2"/>
        <v>5700</v>
      </c>
      <c r="Q54" s="17">
        <f t="shared" si="3"/>
        <v>285</v>
      </c>
      <c r="R54" s="16">
        <f>P54+Q54</f>
        <v>5985</v>
      </c>
      <c r="S54" s="14" t="s">
        <v>22</v>
      </c>
      <c r="T54" s="14" t="s">
        <v>33</v>
      </c>
      <c r="U54" s="14">
        <v>2043</v>
      </c>
      <c r="V54" s="14">
        <v>3043</v>
      </c>
      <c r="W54" s="14" t="s">
        <v>78</v>
      </c>
      <c r="X54" s="14" t="s">
        <v>25</v>
      </c>
      <c r="Y54" s="14">
        <v>21</v>
      </c>
    </row>
    <row r="55" spans="6:25">
      <c r="F55" s="14">
        <v>1177</v>
      </c>
      <c r="G55" s="14" t="s">
        <v>150</v>
      </c>
      <c r="H55" s="14" t="s">
        <v>76</v>
      </c>
      <c r="I55" s="14" t="s">
        <v>79</v>
      </c>
      <c r="J55" s="15">
        <v>44606</v>
      </c>
      <c r="K55" s="14">
        <f t="shared" si="0"/>
        <v>2</v>
      </c>
      <c r="L55" s="14">
        <f t="shared" si="1"/>
        <v>2022</v>
      </c>
      <c r="M55" s="16">
        <v>1496</v>
      </c>
      <c r="N55" s="16">
        <v>2200</v>
      </c>
      <c r="O55" s="14">
        <v>1</v>
      </c>
      <c r="P55" s="16">
        <f t="shared" si="2"/>
        <v>2200</v>
      </c>
      <c r="Q55" s="17">
        <f t="shared" si="3"/>
        <v>110</v>
      </c>
      <c r="R55" s="16">
        <f>P55+Q55</f>
        <v>2310</v>
      </c>
      <c r="S55" s="14" t="s">
        <v>22</v>
      </c>
      <c r="T55" s="14" t="s">
        <v>23</v>
      </c>
      <c r="U55" s="14">
        <v>2044</v>
      </c>
      <c r="V55" s="14">
        <v>3044</v>
      </c>
      <c r="W55" s="14" t="s">
        <v>80</v>
      </c>
      <c r="X55" s="14" t="s">
        <v>30</v>
      </c>
      <c r="Y55" s="14">
        <v>19</v>
      </c>
    </row>
    <row r="56" spans="6:25">
      <c r="F56" s="14">
        <v>1178</v>
      </c>
      <c r="G56" s="14" t="s">
        <v>151</v>
      </c>
      <c r="H56" s="14" t="s">
        <v>81</v>
      </c>
      <c r="I56" s="14" t="s">
        <v>82</v>
      </c>
      <c r="J56" s="15">
        <v>44607</v>
      </c>
      <c r="K56" s="14">
        <f t="shared" si="0"/>
        <v>2</v>
      </c>
      <c r="L56" s="14">
        <f t="shared" si="1"/>
        <v>2022</v>
      </c>
      <c r="M56" s="16">
        <v>1340</v>
      </c>
      <c r="N56" s="16">
        <v>2000</v>
      </c>
      <c r="O56" s="14">
        <v>2</v>
      </c>
      <c r="P56" s="16">
        <f t="shared" si="2"/>
        <v>4000</v>
      </c>
      <c r="Q56" s="17">
        <f t="shared" si="3"/>
        <v>200</v>
      </c>
      <c r="R56" s="16">
        <f>P56+Q56</f>
        <v>4200</v>
      </c>
      <c r="S56" s="14" t="s">
        <v>27</v>
      </c>
      <c r="T56" s="14" t="s">
        <v>28</v>
      </c>
      <c r="U56" s="14">
        <v>2045</v>
      </c>
      <c r="V56" s="14">
        <v>3045</v>
      </c>
      <c r="W56" s="14" t="s">
        <v>83</v>
      </c>
      <c r="X56" s="14" t="s">
        <v>25</v>
      </c>
      <c r="Y56" s="14">
        <v>36</v>
      </c>
    </row>
    <row r="57" spans="6:25">
      <c r="F57" s="14">
        <v>1179</v>
      </c>
      <c r="G57" s="14" t="s">
        <v>151</v>
      </c>
      <c r="H57" s="14" t="s">
        <v>81</v>
      </c>
      <c r="I57" s="14" t="s">
        <v>84</v>
      </c>
      <c r="J57" s="15">
        <v>44608</v>
      </c>
      <c r="K57" s="14">
        <f t="shared" si="0"/>
        <v>2</v>
      </c>
      <c r="L57" s="14">
        <f t="shared" si="1"/>
        <v>2022</v>
      </c>
      <c r="M57" s="16">
        <v>1541</v>
      </c>
      <c r="N57" s="16">
        <v>2300</v>
      </c>
      <c r="O57" s="14">
        <v>1</v>
      </c>
      <c r="P57" s="16">
        <f t="shared" si="2"/>
        <v>2300</v>
      </c>
      <c r="Q57" s="17">
        <f t="shared" si="3"/>
        <v>115</v>
      </c>
      <c r="R57" s="16">
        <f>P57+Q57</f>
        <v>2415</v>
      </c>
      <c r="S57" s="14" t="s">
        <v>22</v>
      </c>
      <c r="T57" s="14" t="s">
        <v>23</v>
      </c>
      <c r="U57" s="14">
        <v>2046</v>
      </c>
      <c r="V57" s="14">
        <v>3046</v>
      </c>
      <c r="W57" s="14" t="s">
        <v>85</v>
      </c>
      <c r="X57" s="14" t="s">
        <v>30</v>
      </c>
      <c r="Y57" s="14">
        <v>34</v>
      </c>
    </row>
    <row r="58" spans="6:25">
      <c r="F58" s="14">
        <v>1180</v>
      </c>
      <c r="G58" s="14" t="s">
        <v>149</v>
      </c>
      <c r="H58" s="14" t="s">
        <v>86</v>
      </c>
      <c r="I58" s="14" t="s">
        <v>87</v>
      </c>
      <c r="J58" s="15">
        <v>44609</v>
      </c>
      <c r="K58" s="14">
        <f t="shared" si="0"/>
        <v>2</v>
      </c>
      <c r="L58" s="14">
        <f t="shared" si="1"/>
        <v>2022</v>
      </c>
      <c r="M58" s="16">
        <v>2250</v>
      </c>
      <c r="N58" s="16">
        <v>3000</v>
      </c>
      <c r="O58" s="14">
        <v>2</v>
      </c>
      <c r="P58" s="16">
        <f t="shared" si="2"/>
        <v>6000</v>
      </c>
      <c r="Q58" s="17">
        <f t="shared" si="3"/>
        <v>300</v>
      </c>
      <c r="R58" s="16">
        <f>P58+Q58</f>
        <v>6300</v>
      </c>
      <c r="S58" s="14" t="s">
        <v>27</v>
      </c>
      <c r="T58" s="14" t="s">
        <v>23</v>
      </c>
      <c r="U58" s="14">
        <v>2047</v>
      </c>
      <c r="V58" s="14">
        <v>3047</v>
      </c>
      <c r="W58" s="14" t="s">
        <v>88</v>
      </c>
      <c r="X58" s="14" t="s">
        <v>25</v>
      </c>
      <c r="Y58" s="14">
        <v>40</v>
      </c>
    </row>
    <row r="59" spans="6:25">
      <c r="F59" s="14">
        <v>1181</v>
      </c>
      <c r="G59" s="14" t="s">
        <v>149</v>
      </c>
      <c r="H59" s="14" t="s">
        <v>86</v>
      </c>
      <c r="I59" s="14" t="s">
        <v>89</v>
      </c>
      <c r="J59" s="15">
        <v>44610</v>
      </c>
      <c r="K59" s="14">
        <f t="shared" si="0"/>
        <v>2</v>
      </c>
      <c r="L59" s="14">
        <f t="shared" si="1"/>
        <v>2022</v>
      </c>
      <c r="M59" s="16">
        <v>2625</v>
      </c>
      <c r="N59" s="16">
        <v>3500</v>
      </c>
      <c r="O59" s="14">
        <v>1</v>
      </c>
      <c r="P59" s="16">
        <f t="shared" si="2"/>
        <v>3500</v>
      </c>
      <c r="Q59" s="17">
        <f t="shared" si="3"/>
        <v>175</v>
      </c>
      <c r="R59" s="16">
        <f>P59+Q59</f>
        <v>3675</v>
      </c>
      <c r="S59" s="14" t="s">
        <v>22</v>
      </c>
      <c r="T59" s="14" t="s">
        <v>28</v>
      </c>
      <c r="U59" s="14">
        <v>2048</v>
      </c>
      <c r="V59" s="14">
        <v>3048</v>
      </c>
      <c r="W59" s="14" t="s">
        <v>90</v>
      </c>
      <c r="X59" s="14" t="s">
        <v>30</v>
      </c>
      <c r="Y59" s="14">
        <v>38</v>
      </c>
    </row>
    <row r="60" spans="6:25">
      <c r="F60" s="14">
        <v>1200</v>
      </c>
      <c r="G60" s="14" t="s">
        <v>149</v>
      </c>
      <c r="H60" s="14" t="s">
        <v>48</v>
      </c>
      <c r="I60" s="14" t="s">
        <v>49</v>
      </c>
      <c r="J60" s="15">
        <v>44613</v>
      </c>
      <c r="K60" s="14">
        <f t="shared" si="0"/>
        <v>2</v>
      </c>
      <c r="L60" s="14">
        <f t="shared" si="1"/>
        <v>2022</v>
      </c>
      <c r="M60" s="16">
        <v>737</v>
      </c>
      <c r="N60" s="16">
        <v>1100</v>
      </c>
      <c r="O60" s="14">
        <v>2</v>
      </c>
      <c r="P60" s="16">
        <f t="shared" si="2"/>
        <v>2200</v>
      </c>
      <c r="Q60" s="17">
        <f t="shared" si="3"/>
        <v>110</v>
      </c>
      <c r="R60" s="16">
        <f>P60+Q60</f>
        <v>2310</v>
      </c>
      <c r="S60" s="14" t="s">
        <v>22</v>
      </c>
      <c r="T60" s="14" t="s">
        <v>23</v>
      </c>
      <c r="U60" s="14">
        <v>2021</v>
      </c>
      <c r="V60" s="14">
        <v>3021</v>
      </c>
      <c r="W60" s="14" t="s">
        <v>50</v>
      </c>
      <c r="X60" s="14" t="s">
        <v>25</v>
      </c>
      <c r="Y60" s="14">
        <v>24</v>
      </c>
    </row>
    <row r="61" spans="6:25">
      <c r="F61" s="14">
        <v>1201</v>
      </c>
      <c r="G61" s="14" t="s">
        <v>149</v>
      </c>
      <c r="H61" s="14" t="s">
        <v>48</v>
      </c>
      <c r="I61" s="14" t="s">
        <v>51</v>
      </c>
      <c r="J61" s="15">
        <v>44614</v>
      </c>
      <c r="K61" s="14">
        <f t="shared" si="0"/>
        <v>2</v>
      </c>
      <c r="L61" s="14">
        <f t="shared" si="1"/>
        <v>2022</v>
      </c>
      <c r="M61" s="16">
        <v>938</v>
      </c>
      <c r="N61" s="16">
        <v>1400</v>
      </c>
      <c r="O61" s="14">
        <v>1</v>
      </c>
      <c r="P61" s="16">
        <f t="shared" si="2"/>
        <v>1400</v>
      </c>
      <c r="Q61" s="17" t="str">
        <f t="shared" si="3"/>
        <v xml:space="preserve"> 0</v>
      </c>
      <c r="R61" s="16">
        <f>P61+Q61</f>
        <v>1400</v>
      </c>
      <c r="S61" s="14" t="s">
        <v>27</v>
      </c>
      <c r="T61" s="14" t="s">
        <v>28</v>
      </c>
      <c r="U61" s="14">
        <v>2022</v>
      </c>
      <c r="V61" s="14">
        <v>3022</v>
      </c>
      <c r="W61" s="14" t="s">
        <v>52</v>
      </c>
      <c r="X61" s="14" t="s">
        <v>30</v>
      </c>
      <c r="Y61" s="14">
        <v>21</v>
      </c>
    </row>
    <row r="62" spans="6:25">
      <c r="F62" s="14">
        <v>1202</v>
      </c>
      <c r="G62" s="14" t="s">
        <v>150</v>
      </c>
      <c r="H62" s="14" t="s">
        <v>54</v>
      </c>
      <c r="I62" s="14" t="s">
        <v>55</v>
      </c>
      <c r="J62" s="15">
        <v>44615</v>
      </c>
      <c r="K62" s="14">
        <f t="shared" si="0"/>
        <v>2</v>
      </c>
      <c r="L62" s="14">
        <f t="shared" si="1"/>
        <v>2022</v>
      </c>
      <c r="M62" s="16">
        <v>1190</v>
      </c>
      <c r="N62" s="16">
        <v>1700</v>
      </c>
      <c r="O62" s="14">
        <v>3</v>
      </c>
      <c r="P62" s="16">
        <f t="shared" si="2"/>
        <v>5100</v>
      </c>
      <c r="Q62" s="17">
        <f t="shared" si="3"/>
        <v>255</v>
      </c>
      <c r="R62" s="16">
        <f>P62+Q62</f>
        <v>5355</v>
      </c>
      <c r="S62" s="14" t="s">
        <v>22</v>
      </c>
      <c r="T62" s="14" t="s">
        <v>33</v>
      </c>
      <c r="U62" s="14">
        <v>2023</v>
      </c>
      <c r="V62" s="14">
        <v>3023</v>
      </c>
      <c r="W62" s="14" t="s">
        <v>56</v>
      </c>
      <c r="X62" s="14" t="s">
        <v>25</v>
      </c>
      <c r="Y62" s="14">
        <v>20</v>
      </c>
    </row>
    <row r="63" spans="6:25">
      <c r="F63" s="14">
        <v>1203</v>
      </c>
      <c r="G63" s="14" t="s">
        <v>150</v>
      </c>
      <c r="H63" s="14" t="s">
        <v>54</v>
      </c>
      <c r="I63" s="14" t="s">
        <v>58</v>
      </c>
      <c r="J63" s="15">
        <v>44616</v>
      </c>
      <c r="K63" s="14">
        <f t="shared" si="0"/>
        <v>2</v>
      </c>
      <c r="L63" s="14">
        <f t="shared" si="1"/>
        <v>2022</v>
      </c>
      <c r="M63" s="16">
        <v>1400</v>
      </c>
      <c r="N63" s="16">
        <v>2000</v>
      </c>
      <c r="O63" s="14">
        <v>1</v>
      </c>
      <c r="P63" s="16">
        <f t="shared" si="2"/>
        <v>2000</v>
      </c>
      <c r="Q63" s="17" t="str">
        <f t="shared" si="3"/>
        <v xml:space="preserve"> 0</v>
      </c>
      <c r="R63" s="16">
        <f>P63+Q63</f>
        <v>2000</v>
      </c>
      <c r="S63" s="14" t="s">
        <v>22</v>
      </c>
      <c r="T63" s="14" t="s">
        <v>23</v>
      </c>
      <c r="U63" s="14">
        <v>2024</v>
      </c>
      <c r="V63" s="14">
        <v>3024</v>
      </c>
      <c r="W63" s="14" t="s">
        <v>59</v>
      </c>
      <c r="X63" s="14" t="s">
        <v>30</v>
      </c>
      <c r="Y63" s="14">
        <v>18</v>
      </c>
    </row>
    <row r="64" spans="6:25">
      <c r="F64" s="14">
        <v>1204</v>
      </c>
      <c r="G64" s="14" t="s">
        <v>151</v>
      </c>
      <c r="H64" s="14" t="s">
        <v>61</v>
      </c>
      <c r="I64" s="14" t="s">
        <v>62</v>
      </c>
      <c r="J64" s="15">
        <v>44617</v>
      </c>
      <c r="K64" s="14">
        <f t="shared" si="0"/>
        <v>2</v>
      </c>
      <c r="L64" s="14">
        <f t="shared" si="1"/>
        <v>2022</v>
      </c>
      <c r="M64" s="16">
        <v>975</v>
      </c>
      <c r="N64" s="16">
        <v>1500</v>
      </c>
      <c r="O64" s="14">
        <v>2</v>
      </c>
      <c r="P64" s="16">
        <f t="shared" si="2"/>
        <v>3000</v>
      </c>
      <c r="Q64" s="17">
        <f t="shared" si="3"/>
        <v>150</v>
      </c>
      <c r="R64" s="16">
        <f>P64+Q64</f>
        <v>3150</v>
      </c>
      <c r="S64" s="14" t="s">
        <v>27</v>
      </c>
      <c r="T64" s="14" t="s">
        <v>28</v>
      </c>
      <c r="U64" s="14">
        <v>2025</v>
      </c>
      <c r="V64" s="14">
        <v>3025</v>
      </c>
      <c r="W64" s="14" t="s">
        <v>63</v>
      </c>
      <c r="X64" s="14" t="s">
        <v>25</v>
      </c>
      <c r="Y64" s="14">
        <v>28</v>
      </c>
    </row>
    <row r="65" spans="6:25">
      <c r="F65" s="14">
        <v>1205</v>
      </c>
      <c r="G65" s="14" t="s">
        <v>151</v>
      </c>
      <c r="H65" s="14" t="s">
        <v>61</v>
      </c>
      <c r="I65" s="14" t="s">
        <v>64</v>
      </c>
      <c r="J65" s="15">
        <v>44618</v>
      </c>
      <c r="K65" s="14">
        <f t="shared" si="0"/>
        <v>2</v>
      </c>
      <c r="L65" s="14">
        <f t="shared" si="1"/>
        <v>2022</v>
      </c>
      <c r="M65" s="16">
        <v>1170</v>
      </c>
      <c r="N65" s="16">
        <v>1800</v>
      </c>
      <c r="O65" s="14">
        <v>1</v>
      </c>
      <c r="P65" s="16">
        <f t="shared" si="2"/>
        <v>1800</v>
      </c>
      <c r="Q65" s="17" t="str">
        <f t="shared" si="3"/>
        <v xml:space="preserve"> 0</v>
      </c>
      <c r="R65" s="16">
        <f>P65+Q65</f>
        <v>1800</v>
      </c>
      <c r="S65" s="14" t="s">
        <v>22</v>
      </c>
      <c r="T65" s="14" t="s">
        <v>23</v>
      </c>
      <c r="U65" s="14">
        <v>2026</v>
      </c>
      <c r="V65" s="14">
        <v>3026</v>
      </c>
      <c r="W65" s="14" t="s">
        <v>65</v>
      </c>
      <c r="X65" s="14" t="s">
        <v>30</v>
      </c>
      <c r="Y65" s="14">
        <v>26</v>
      </c>
    </row>
    <row r="66" spans="6:25">
      <c r="F66" s="14">
        <v>1206</v>
      </c>
      <c r="G66" s="14" t="s">
        <v>149</v>
      </c>
      <c r="H66" s="14" t="s">
        <v>66</v>
      </c>
      <c r="I66" s="14" t="s">
        <v>67</v>
      </c>
      <c r="J66" s="15">
        <v>44619</v>
      </c>
      <c r="K66" s="14">
        <f t="shared" si="0"/>
        <v>2</v>
      </c>
      <c r="L66" s="14">
        <f t="shared" si="1"/>
        <v>2022</v>
      </c>
      <c r="M66" s="16">
        <v>1656</v>
      </c>
      <c r="N66" s="16">
        <v>2300</v>
      </c>
      <c r="O66" s="14">
        <v>2</v>
      </c>
      <c r="P66" s="16">
        <f t="shared" si="2"/>
        <v>4600</v>
      </c>
      <c r="Q66" s="17">
        <f t="shared" si="3"/>
        <v>230</v>
      </c>
      <c r="R66" s="16">
        <f>P66+Q66</f>
        <v>4830</v>
      </c>
      <c r="S66" s="14" t="s">
        <v>27</v>
      </c>
      <c r="T66" s="14" t="s">
        <v>23</v>
      </c>
      <c r="U66" s="14">
        <v>2027</v>
      </c>
      <c r="V66" s="14">
        <v>3027</v>
      </c>
      <c r="W66" s="14" t="s">
        <v>68</v>
      </c>
      <c r="X66" s="14" t="s">
        <v>25</v>
      </c>
      <c r="Y66" s="14">
        <v>30</v>
      </c>
    </row>
    <row r="67" spans="6:25">
      <c r="F67" s="14">
        <v>1207</v>
      </c>
      <c r="G67" s="14" t="s">
        <v>149</v>
      </c>
      <c r="H67" s="14" t="s">
        <v>66</v>
      </c>
      <c r="I67" s="14" t="s">
        <v>69</v>
      </c>
      <c r="J67" s="15">
        <v>44620</v>
      </c>
      <c r="K67" s="14">
        <f t="shared" ref="K67:K130" si="4">MONTH(J67)</f>
        <v>2</v>
      </c>
      <c r="L67" s="14">
        <f t="shared" ref="L67:L130" si="5">YEAR(J67)</f>
        <v>2022</v>
      </c>
      <c r="M67" s="16">
        <v>1872</v>
      </c>
      <c r="N67" s="16">
        <v>2600</v>
      </c>
      <c r="O67" s="14">
        <v>1</v>
      </c>
      <c r="P67" s="16">
        <f t="shared" ref="P67:P130" si="6">N67*O67</f>
        <v>2600</v>
      </c>
      <c r="Q67" s="17">
        <f t="shared" ref="Q67:Q130" si="7">IF(P67&gt;2000,P67*5%," 0")</f>
        <v>130</v>
      </c>
      <c r="R67" s="16">
        <f>P67+Q67</f>
        <v>2730</v>
      </c>
      <c r="S67" s="14" t="s">
        <v>22</v>
      </c>
      <c r="T67" s="14" t="s">
        <v>28</v>
      </c>
      <c r="U67" s="14">
        <v>2028</v>
      </c>
      <c r="V67" s="14">
        <v>3028</v>
      </c>
      <c r="W67" s="14" t="s">
        <v>70</v>
      </c>
      <c r="X67" s="14" t="s">
        <v>30</v>
      </c>
      <c r="Y67" s="14">
        <v>28</v>
      </c>
    </row>
    <row r="68" spans="6:25">
      <c r="F68" s="14">
        <v>1216</v>
      </c>
      <c r="G68" s="14" t="s">
        <v>149</v>
      </c>
      <c r="H68" s="14" t="s">
        <v>20</v>
      </c>
      <c r="I68" s="14" t="s">
        <v>21</v>
      </c>
      <c r="J68" s="15">
        <v>44621</v>
      </c>
      <c r="K68" s="14">
        <f t="shared" si="4"/>
        <v>3</v>
      </c>
      <c r="L68" s="14">
        <f t="shared" si="5"/>
        <v>2022</v>
      </c>
      <c r="M68" s="16">
        <v>840</v>
      </c>
      <c r="N68" s="16">
        <v>1200</v>
      </c>
      <c r="O68" s="14">
        <v>2</v>
      </c>
      <c r="P68" s="16">
        <f t="shared" si="6"/>
        <v>2400</v>
      </c>
      <c r="Q68" s="17">
        <f t="shared" si="7"/>
        <v>120</v>
      </c>
      <c r="R68" s="16">
        <f>P68+Q68</f>
        <v>2520</v>
      </c>
      <c r="S68" s="14" t="s">
        <v>22</v>
      </c>
      <c r="T68" s="14" t="s">
        <v>23</v>
      </c>
      <c r="U68" s="14">
        <v>2001</v>
      </c>
      <c r="V68" s="14">
        <v>3001</v>
      </c>
      <c r="W68" s="14" t="s">
        <v>24</v>
      </c>
      <c r="X68" s="14" t="s">
        <v>25</v>
      </c>
      <c r="Y68" s="14">
        <v>25</v>
      </c>
    </row>
    <row r="69" spans="6:25">
      <c r="F69" s="14">
        <v>1240</v>
      </c>
      <c r="G69" s="14" t="s">
        <v>152</v>
      </c>
      <c r="H69" s="14" t="s">
        <v>91</v>
      </c>
      <c r="I69" s="14" t="s">
        <v>92</v>
      </c>
      <c r="J69" s="15">
        <v>44621</v>
      </c>
      <c r="K69" s="14">
        <f t="shared" si="4"/>
        <v>3</v>
      </c>
      <c r="L69" s="14">
        <f t="shared" si="5"/>
        <v>2022</v>
      </c>
      <c r="M69" s="16">
        <v>1460</v>
      </c>
      <c r="N69" s="16">
        <v>2000</v>
      </c>
      <c r="O69" s="14">
        <v>2</v>
      </c>
      <c r="P69" s="16">
        <f t="shared" si="6"/>
        <v>4000</v>
      </c>
      <c r="Q69" s="17">
        <f t="shared" si="7"/>
        <v>200</v>
      </c>
      <c r="R69" s="16">
        <f>P69+Q69</f>
        <v>4200</v>
      </c>
      <c r="S69" s="14" t="s">
        <v>22</v>
      </c>
      <c r="T69" s="14" t="s">
        <v>23</v>
      </c>
      <c r="U69" s="14">
        <v>2061</v>
      </c>
      <c r="V69" s="14">
        <v>3061</v>
      </c>
      <c r="W69" s="14" t="s">
        <v>93</v>
      </c>
      <c r="X69" s="14" t="s">
        <v>25</v>
      </c>
      <c r="Y69" s="14">
        <v>35</v>
      </c>
    </row>
    <row r="70" spans="6:25">
      <c r="F70" s="14">
        <v>1217</v>
      </c>
      <c r="G70" s="14" t="s">
        <v>149</v>
      </c>
      <c r="H70" s="14" t="s">
        <v>20</v>
      </c>
      <c r="I70" s="14" t="s">
        <v>26</v>
      </c>
      <c r="J70" s="15">
        <v>44622</v>
      </c>
      <c r="K70" s="14">
        <f t="shared" si="4"/>
        <v>3</v>
      </c>
      <c r="L70" s="14">
        <f t="shared" si="5"/>
        <v>2022</v>
      </c>
      <c r="M70" s="16">
        <v>1050</v>
      </c>
      <c r="N70" s="16">
        <v>1500</v>
      </c>
      <c r="O70" s="14">
        <v>1</v>
      </c>
      <c r="P70" s="16">
        <f t="shared" si="6"/>
        <v>1500</v>
      </c>
      <c r="Q70" s="17" t="str">
        <f t="shared" si="7"/>
        <v xml:space="preserve"> 0</v>
      </c>
      <c r="R70" s="16">
        <f>P70+Q70</f>
        <v>1500</v>
      </c>
      <c r="S70" s="14" t="s">
        <v>27</v>
      </c>
      <c r="T70" s="14" t="s">
        <v>28</v>
      </c>
      <c r="U70" s="14">
        <v>2002</v>
      </c>
      <c r="V70" s="14">
        <v>3002</v>
      </c>
      <c r="W70" s="14" t="s">
        <v>29</v>
      </c>
      <c r="X70" s="14" t="s">
        <v>30</v>
      </c>
      <c r="Y70" s="14">
        <v>22</v>
      </c>
    </row>
    <row r="71" spans="6:25">
      <c r="F71" s="14">
        <v>1241</v>
      </c>
      <c r="G71" s="14" t="s">
        <v>152</v>
      </c>
      <c r="H71" s="14" t="s">
        <v>91</v>
      </c>
      <c r="I71" s="14" t="s">
        <v>94</v>
      </c>
      <c r="J71" s="15">
        <v>44622</v>
      </c>
      <c r="K71" s="14">
        <f t="shared" si="4"/>
        <v>3</v>
      </c>
      <c r="L71" s="14">
        <f t="shared" si="5"/>
        <v>2022</v>
      </c>
      <c r="M71" s="16">
        <v>1825</v>
      </c>
      <c r="N71" s="16">
        <v>2500</v>
      </c>
      <c r="O71" s="14">
        <v>1</v>
      </c>
      <c r="P71" s="16">
        <f t="shared" si="6"/>
        <v>2500</v>
      </c>
      <c r="Q71" s="17">
        <f t="shared" si="7"/>
        <v>125</v>
      </c>
      <c r="R71" s="16">
        <f>P71+Q71</f>
        <v>2625</v>
      </c>
      <c r="S71" s="14" t="s">
        <v>27</v>
      </c>
      <c r="T71" s="14" t="s">
        <v>28</v>
      </c>
      <c r="U71" s="14">
        <v>2062</v>
      </c>
      <c r="V71" s="14">
        <v>3062</v>
      </c>
      <c r="W71" s="14" t="s">
        <v>95</v>
      </c>
      <c r="X71" s="14" t="s">
        <v>30</v>
      </c>
      <c r="Y71" s="14">
        <v>33</v>
      </c>
    </row>
    <row r="72" spans="6:25">
      <c r="F72" s="14">
        <v>1218</v>
      </c>
      <c r="G72" s="14" t="s">
        <v>150</v>
      </c>
      <c r="H72" s="14" t="s">
        <v>31</v>
      </c>
      <c r="I72" s="14" t="s">
        <v>32</v>
      </c>
      <c r="J72" s="15">
        <v>44623</v>
      </c>
      <c r="K72" s="14">
        <f t="shared" si="4"/>
        <v>3</v>
      </c>
      <c r="L72" s="14">
        <f t="shared" si="5"/>
        <v>2022</v>
      </c>
      <c r="M72" s="16">
        <v>1260</v>
      </c>
      <c r="N72" s="16">
        <v>1800</v>
      </c>
      <c r="O72" s="14">
        <v>3</v>
      </c>
      <c r="P72" s="16">
        <f t="shared" si="6"/>
        <v>5400</v>
      </c>
      <c r="Q72" s="17">
        <f t="shared" si="7"/>
        <v>270</v>
      </c>
      <c r="R72" s="16">
        <f>P72+Q72</f>
        <v>5670</v>
      </c>
      <c r="S72" s="14" t="s">
        <v>22</v>
      </c>
      <c r="T72" s="14" t="s">
        <v>33</v>
      </c>
      <c r="U72" s="14">
        <v>2003</v>
      </c>
      <c r="V72" s="14">
        <v>3003</v>
      </c>
      <c r="W72" s="14" t="s">
        <v>34</v>
      </c>
      <c r="X72" s="14" t="s">
        <v>25</v>
      </c>
      <c r="Y72" s="14">
        <v>18</v>
      </c>
    </row>
    <row r="73" spans="6:25">
      <c r="F73" s="14">
        <v>1242</v>
      </c>
      <c r="G73" s="14" t="s">
        <v>150</v>
      </c>
      <c r="H73" s="14" t="s">
        <v>96</v>
      </c>
      <c r="I73" s="14" t="s">
        <v>97</v>
      </c>
      <c r="J73" s="15">
        <v>44623</v>
      </c>
      <c r="K73" s="14">
        <f t="shared" si="4"/>
        <v>3</v>
      </c>
      <c r="L73" s="14">
        <f t="shared" si="5"/>
        <v>2022</v>
      </c>
      <c r="M73" s="16">
        <v>1105</v>
      </c>
      <c r="N73" s="16">
        <v>1700</v>
      </c>
      <c r="O73" s="14">
        <v>3</v>
      </c>
      <c r="P73" s="16">
        <f t="shared" si="6"/>
        <v>5100</v>
      </c>
      <c r="Q73" s="17">
        <f t="shared" si="7"/>
        <v>255</v>
      </c>
      <c r="R73" s="16">
        <f>P73+Q73</f>
        <v>5355</v>
      </c>
      <c r="S73" s="14" t="s">
        <v>22</v>
      </c>
      <c r="T73" s="14" t="s">
        <v>33</v>
      </c>
      <c r="U73" s="14">
        <v>2063</v>
      </c>
      <c r="V73" s="14">
        <v>3063</v>
      </c>
      <c r="W73" s="14" t="s">
        <v>98</v>
      </c>
      <c r="X73" s="14" t="s">
        <v>25</v>
      </c>
      <c r="Y73" s="14">
        <v>22</v>
      </c>
    </row>
    <row r="74" spans="6:25">
      <c r="F74" s="14">
        <v>1219</v>
      </c>
      <c r="G74" s="14" t="s">
        <v>150</v>
      </c>
      <c r="H74" s="14" t="s">
        <v>31</v>
      </c>
      <c r="I74" s="14" t="s">
        <v>36</v>
      </c>
      <c r="J74" s="15">
        <v>44624</v>
      </c>
      <c r="K74" s="14">
        <f t="shared" si="4"/>
        <v>3</v>
      </c>
      <c r="L74" s="14">
        <f t="shared" si="5"/>
        <v>2022</v>
      </c>
      <c r="M74" s="16">
        <v>1470</v>
      </c>
      <c r="N74" s="16">
        <v>2100</v>
      </c>
      <c r="O74" s="14">
        <v>1</v>
      </c>
      <c r="P74" s="16">
        <f t="shared" si="6"/>
        <v>2100</v>
      </c>
      <c r="Q74" s="17">
        <f t="shared" si="7"/>
        <v>105</v>
      </c>
      <c r="R74" s="16">
        <f>P74+Q74</f>
        <v>2205</v>
      </c>
      <c r="S74" s="14" t="s">
        <v>22</v>
      </c>
      <c r="T74" s="14" t="s">
        <v>23</v>
      </c>
      <c r="U74" s="14">
        <v>2004</v>
      </c>
      <c r="V74" s="14">
        <v>3004</v>
      </c>
      <c r="W74" s="14" t="s">
        <v>37</v>
      </c>
      <c r="X74" s="14" t="s">
        <v>30</v>
      </c>
      <c r="Y74" s="14">
        <v>16</v>
      </c>
    </row>
    <row r="75" spans="6:25">
      <c r="F75" s="14">
        <v>1243</v>
      </c>
      <c r="G75" s="14" t="s">
        <v>150</v>
      </c>
      <c r="H75" s="14" t="s">
        <v>96</v>
      </c>
      <c r="I75" s="14" t="s">
        <v>99</v>
      </c>
      <c r="J75" s="15">
        <v>44624</v>
      </c>
      <c r="K75" s="14">
        <f t="shared" si="4"/>
        <v>3</v>
      </c>
      <c r="L75" s="14">
        <f t="shared" si="5"/>
        <v>2022</v>
      </c>
      <c r="M75" s="16">
        <v>1365</v>
      </c>
      <c r="N75" s="16">
        <v>2100</v>
      </c>
      <c r="O75" s="14">
        <v>1</v>
      </c>
      <c r="P75" s="16">
        <f t="shared" si="6"/>
        <v>2100</v>
      </c>
      <c r="Q75" s="17">
        <f t="shared" si="7"/>
        <v>105</v>
      </c>
      <c r="R75" s="16">
        <f>P75+Q75</f>
        <v>2205</v>
      </c>
      <c r="S75" s="14" t="s">
        <v>22</v>
      </c>
      <c r="T75" s="14" t="s">
        <v>23</v>
      </c>
      <c r="U75" s="14">
        <v>2064</v>
      </c>
      <c r="V75" s="14">
        <v>3064</v>
      </c>
      <c r="W75" s="14" t="s">
        <v>100</v>
      </c>
      <c r="X75" s="14" t="s">
        <v>30</v>
      </c>
      <c r="Y75" s="14">
        <v>20</v>
      </c>
    </row>
    <row r="76" spans="6:25">
      <c r="F76" s="14">
        <v>1220</v>
      </c>
      <c r="G76" s="14" t="s">
        <v>151</v>
      </c>
      <c r="H76" s="14" t="s">
        <v>38</v>
      </c>
      <c r="I76" s="14" t="s">
        <v>39</v>
      </c>
      <c r="J76" s="15">
        <v>44625</v>
      </c>
      <c r="K76" s="14">
        <f t="shared" si="4"/>
        <v>3</v>
      </c>
      <c r="L76" s="14">
        <f t="shared" si="5"/>
        <v>2022</v>
      </c>
      <c r="M76" s="16">
        <v>896.99999999999989</v>
      </c>
      <c r="N76" s="16">
        <v>1300</v>
      </c>
      <c r="O76" s="14">
        <v>2</v>
      </c>
      <c r="P76" s="16">
        <f t="shared" si="6"/>
        <v>2600</v>
      </c>
      <c r="Q76" s="17">
        <f t="shared" si="7"/>
        <v>130</v>
      </c>
      <c r="R76" s="16">
        <f>P76+Q76</f>
        <v>2730</v>
      </c>
      <c r="S76" s="14" t="s">
        <v>27</v>
      </c>
      <c r="T76" s="14" t="s">
        <v>28</v>
      </c>
      <c r="U76" s="14">
        <v>2005</v>
      </c>
      <c r="V76" s="14">
        <v>3005</v>
      </c>
      <c r="W76" s="14" t="s">
        <v>40</v>
      </c>
      <c r="X76" s="14" t="s">
        <v>25</v>
      </c>
      <c r="Y76" s="14">
        <v>27</v>
      </c>
    </row>
    <row r="77" spans="6:25">
      <c r="F77" s="14">
        <v>1244</v>
      </c>
      <c r="G77" s="14" t="s">
        <v>151</v>
      </c>
      <c r="H77" s="14" t="s">
        <v>101</v>
      </c>
      <c r="I77" s="14" t="s">
        <v>102</v>
      </c>
      <c r="J77" s="15">
        <v>44625</v>
      </c>
      <c r="K77" s="14">
        <f t="shared" si="4"/>
        <v>3</v>
      </c>
      <c r="L77" s="14">
        <f t="shared" si="5"/>
        <v>2022</v>
      </c>
      <c r="M77" s="16">
        <v>1035</v>
      </c>
      <c r="N77" s="16">
        <v>1500</v>
      </c>
      <c r="O77" s="14">
        <v>2</v>
      </c>
      <c r="P77" s="16">
        <f t="shared" si="6"/>
        <v>3000</v>
      </c>
      <c r="Q77" s="17">
        <f t="shared" si="7"/>
        <v>150</v>
      </c>
      <c r="R77" s="16">
        <f>P77+Q77</f>
        <v>3150</v>
      </c>
      <c r="S77" s="14" t="s">
        <v>27</v>
      </c>
      <c r="T77" s="14" t="s">
        <v>28</v>
      </c>
      <c r="U77" s="14">
        <v>2065</v>
      </c>
      <c r="V77" s="14">
        <v>3065</v>
      </c>
      <c r="W77" s="14" t="s">
        <v>103</v>
      </c>
      <c r="X77" s="14" t="s">
        <v>25</v>
      </c>
      <c r="Y77" s="14">
        <v>30</v>
      </c>
    </row>
    <row r="78" spans="6:25">
      <c r="F78" s="14">
        <v>1221</v>
      </c>
      <c r="G78" s="14" t="s">
        <v>151</v>
      </c>
      <c r="H78" s="14" t="s">
        <v>38</v>
      </c>
      <c r="I78" s="14" t="s">
        <v>41</v>
      </c>
      <c r="J78" s="15">
        <v>44626</v>
      </c>
      <c r="K78" s="14">
        <f t="shared" si="4"/>
        <v>3</v>
      </c>
      <c r="L78" s="14">
        <f t="shared" si="5"/>
        <v>2022</v>
      </c>
      <c r="M78" s="16">
        <v>1104</v>
      </c>
      <c r="N78" s="16">
        <v>1600</v>
      </c>
      <c r="O78" s="14">
        <v>1</v>
      </c>
      <c r="P78" s="16">
        <f t="shared" si="6"/>
        <v>1600</v>
      </c>
      <c r="Q78" s="17" t="str">
        <f t="shared" si="7"/>
        <v xml:space="preserve"> 0</v>
      </c>
      <c r="R78" s="16">
        <f>P78+Q78</f>
        <v>1600</v>
      </c>
      <c r="S78" s="14" t="s">
        <v>22</v>
      </c>
      <c r="T78" s="14" t="s">
        <v>23</v>
      </c>
      <c r="U78" s="14">
        <v>2006</v>
      </c>
      <c r="V78" s="14">
        <v>3006</v>
      </c>
      <c r="W78" s="14" t="s">
        <v>42</v>
      </c>
      <c r="X78" s="14" t="s">
        <v>30</v>
      </c>
      <c r="Y78" s="14">
        <v>24</v>
      </c>
    </row>
    <row r="79" spans="6:25">
      <c r="F79" s="14">
        <v>1245</v>
      </c>
      <c r="G79" s="14" t="s">
        <v>151</v>
      </c>
      <c r="H79" s="14" t="s">
        <v>101</v>
      </c>
      <c r="I79" s="14" t="s">
        <v>104</v>
      </c>
      <c r="J79" s="15">
        <v>44626</v>
      </c>
      <c r="K79" s="14">
        <f t="shared" si="4"/>
        <v>3</v>
      </c>
      <c r="L79" s="14">
        <f t="shared" si="5"/>
        <v>2022</v>
      </c>
      <c r="M79" s="16">
        <v>1242</v>
      </c>
      <c r="N79" s="16">
        <v>1800</v>
      </c>
      <c r="O79" s="14">
        <v>1</v>
      </c>
      <c r="P79" s="16">
        <f t="shared" si="6"/>
        <v>1800</v>
      </c>
      <c r="Q79" s="17" t="str">
        <f t="shared" si="7"/>
        <v xml:space="preserve"> 0</v>
      </c>
      <c r="R79" s="16">
        <f>P79+Q79</f>
        <v>1800</v>
      </c>
      <c r="S79" s="14" t="s">
        <v>22</v>
      </c>
      <c r="T79" s="14" t="s">
        <v>23</v>
      </c>
      <c r="U79" s="14">
        <v>2066</v>
      </c>
      <c r="V79" s="14">
        <v>3066</v>
      </c>
      <c r="W79" s="14" t="s">
        <v>105</v>
      </c>
      <c r="X79" s="14" t="s">
        <v>30</v>
      </c>
      <c r="Y79" s="14">
        <v>28</v>
      </c>
    </row>
    <row r="80" spans="6:25">
      <c r="F80" s="14">
        <v>1222</v>
      </c>
      <c r="G80" s="14" t="s">
        <v>149</v>
      </c>
      <c r="H80" s="14" t="s">
        <v>43</v>
      </c>
      <c r="I80" s="14" t="s">
        <v>44</v>
      </c>
      <c r="J80" s="15">
        <v>44627</v>
      </c>
      <c r="K80" s="14">
        <f t="shared" si="4"/>
        <v>3</v>
      </c>
      <c r="L80" s="14">
        <f t="shared" si="5"/>
        <v>2022</v>
      </c>
      <c r="M80" s="16">
        <v>1496</v>
      </c>
      <c r="N80" s="16">
        <v>2200</v>
      </c>
      <c r="O80" s="14">
        <v>2</v>
      </c>
      <c r="P80" s="16">
        <f t="shared" si="6"/>
        <v>4400</v>
      </c>
      <c r="Q80" s="17">
        <f t="shared" si="7"/>
        <v>220</v>
      </c>
      <c r="R80" s="16">
        <f>P80+Q80</f>
        <v>4620</v>
      </c>
      <c r="S80" s="14" t="s">
        <v>27</v>
      </c>
      <c r="T80" s="14" t="s">
        <v>23</v>
      </c>
      <c r="U80" s="14">
        <v>2007</v>
      </c>
      <c r="V80" s="14">
        <v>3007</v>
      </c>
      <c r="W80" s="14" t="s">
        <v>45</v>
      </c>
      <c r="X80" s="14" t="s">
        <v>25</v>
      </c>
      <c r="Y80" s="14">
        <v>29</v>
      </c>
    </row>
    <row r="81" spans="6:25">
      <c r="F81" s="14">
        <v>1223</v>
      </c>
      <c r="G81" s="14" t="s">
        <v>149</v>
      </c>
      <c r="H81" s="14" t="s">
        <v>43</v>
      </c>
      <c r="I81" s="14" t="s">
        <v>46</v>
      </c>
      <c r="J81" s="15">
        <v>44628</v>
      </c>
      <c r="K81" s="14">
        <f t="shared" si="4"/>
        <v>3</v>
      </c>
      <c r="L81" s="14">
        <f t="shared" si="5"/>
        <v>2022</v>
      </c>
      <c r="M81" s="16">
        <v>1700.0000000000002</v>
      </c>
      <c r="N81" s="16">
        <v>2500</v>
      </c>
      <c r="O81" s="14">
        <v>1</v>
      </c>
      <c r="P81" s="16">
        <f t="shared" si="6"/>
        <v>2500</v>
      </c>
      <c r="Q81" s="17">
        <f t="shared" si="7"/>
        <v>125</v>
      </c>
      <c r="R81" s="16">
        <f>P81+Q81</f>
        <v>2625</v>
      </c>
      <c r="S81" s="14" t="s">
        <v>22</v>
      </c>
      <c r="T81" s="14" t="s">
        <v>28</v>
      </c>
      <c r="U81" s="14">
        <v>2008</v>
      </c>
      <c r="V81" s="14">
        <v>3008</v>
      </c>
      <c r="W81" s="14" t="s">
        <v>47</v>
      </c>
      <c r="X81" s="14" t="s">
        <v>30</v>
      </c>
      <c r="Y81" s="14">
        <v>27</v>
      </c>
    </row>
    <row r="82" spans="6:25">
      <c r="F82" s="14">
        <v>1232</v>
      </c>
      <c r="G82" s="14" t="s">
        <v>149</v>
      </c>
      <c r="H82" s="14" t="s">
        <v>71</v>
      </c>
      <c r="I82" s="14" t="s">
        <v>72</v>
      </c>
      <c r="J82" s="15">
        <v>44631</v>
      </c>
      <c r="K82" s="14">
        <f t="shared" si="4"/>
        <v>3</v>
      </c>
      <c r="L82" s="14">
        <f t="shared" si="5"/>
        <v>2022</v>
      </c>
      <c r="M82" s="16">
        <v>780</v>
      </c>
      <c r="N82" s="16">
        <v>1300</v>
      </c>
      <c r="O82" s="14">
        <v>2</v>
      </c>
      <c r="P82" s="16">
        <f t="shared" si="6"/>
        <v>2600</v>
      </c>
      <c r="Q82" s="17">
        <f t="shared" si="7"/>
        <v>130</v>
      </c>
      <c r="R82" s="16">
        <f>P82+Q82</f>
        <v>2730</v>
      </c>
      <c r="S82" s="14" t="s">
        <v>22</v>
      </c>
      <c r="T82" s="14" t="s">
        <v>23</v>
      </c>
      <c r="U82" s="14">
        <v>2041</v>
      </c>
      <c r="V82" s="14">
        <v>3041</v>
      </c>
      <c r="W82" s="14" t="s">
        <v>73</v>
      </c>
      <c r="X82" s="14" t="s">
        <v>25</v>
      </c>
      <c r="Y82" s="14">
        <v>32</v>
      </c>
    </row>
    <row r="83" spans="6:25">
      <c r="F83" s="14">
        <v>1233</v>
      </c>
      <c r="G83" s="14" t="s">
        <v>149</v>
      </c>
      <c r="H83" s="14" t="s">
        <v>71</v>
      </c>
      <c r="I83" s="14" t="s">
        <v>74</v>
      </c>
      <c r="J83" s="15">
        <v>44632</v>
      </c>
      <c r="K83" s="14">
        <f t="shared" si="4"/>
        <v>3</v>
      </c>
      <c r="L83" s="14">
        <f t="shared" si="5"/>
        <v>2022</v>
      </c>
      <c r="M83" s="16">
        <v>960</v>
      </c>
      <c r="N83" s="16">
        <v>1600</v>
      </c>
      <c r="O83" s="14">
        <v>1</v>
      </c>
      <c r="P83" s="16">
        <f t="shared" si="6"/>
        <v>1600</v>
      </c>
      <c r="Q83" s="17" t="str">
        <f t="shared" si="7"/>
        <v xml:space="preserve"> 0</v>
      </c>
      <c r="R83" s="16">
        <f>P83+Q83</f>
        <v>1600</v>
      </c>
      <c r="S83" s="14" t="s">
        <v>27</v>
      </c>
      <c r="T83" s="14" t="s">
        <v>28</v>
      </c>
      <c r="U83" s="14">
        <v>2042</v>
      </c>
      <c r="V83" s="14">
        <v>3042</v>
      </c>
      <c r="W83" s="14" t="s">
        <v>75</v>
      </c>
      <c r="X83" s="14" t="s">
        <v>30</v>
      </c>
      <c r="Y83" s="14">
        <v>29</v>
      </c>
    </row>
    <row r="84" spans="6:25">
      <c r="F84" s="14">
        <v>1234</v>
      </c>
      <c r="G84" s="14" t="s">
        <v>150</v>
      </c>
      <c r="H84" s="14" t="s">
        <v>76</v>
      </c>
      <c r="I84" s="14" t="s">
        <v>77</v>
      </c>
      <c r="J84" s="15">
        <v>44633</v>
      </c>
      <c r="K84" s="14">
        <f t="shared" si="4"/>
        <v>3</v>
      </c>
      <c r="L84" s="14">
        <f t="shared" si="5"/>
        <v>2022</v>
      </c>
      <c r="M84" s="16">
        <v>1292</v>
      </c>
      <c r="N84" s="16">
        <v>1900</v>
      </c>
      <c r="O84" s="14">
        <v>3</v>
      </c>
      <c r="P84" s="16">
        <f t="shared" si="6"/>
        <v>5700</v>
      </c>
      <c r="Q84" s="17">
        <f t="shared" si="7"/>
        <v>285</v>
      </c>
      <c r="R84" s="16">
        <f>P84+Q84</f>
        <v>5985</v>
      </c>
      <c r="S84" s="14" t="s">
        <v>22</v>
      </c>
      <c r="T84" s="14" t="s">
        <v>33</v>
      </c>
      <c r="U84" s="14">
        <v>2043</v>
      </c>
      <c r="V84" s="14">
        <v>3043</v>
      </c>
      <c r="W84" s="14" t="s">
        <v>78</v>
      </c>
      <c r="X84" s="14" t="s">
        <v>25</v>
      </c>
      <c r="Y84" s="14">
        <v>21</v>
      </c>
    </row>
    <row r="85" spans="6:25">
      <c r="F85" s="14">
        <v>1235</v>
      </c>
      <c r="G85" s="14" t="s">
        <v>150</v>
      </c>
      <c r="H85" s="14" t="s">
        <v>76</v>
      </c>
      <c r="I85" s="14" t="s">
        <v>79</v>
      </c>
      <c r="J85" s="15">
        <v>44634</v>
      </c>
      <c r="K85" s="14">
        <f t="shared" si="4"/>
        <v>3</v>
      </c>
      <c r="L85" s="14">
        <f t="shared" si="5"/>
        <v>2022</v>
      </c>
      <c r="M85" s="16">
        <v>1496</v>
      </c>
      <c r="N85" s="16">
        <v>2200</v>
      </c>
      <c r="O85" s="14">
        <v>1</v>
      </c>
      <c r="P85" s="16">
        <f t="shared" si="6"/>
        <v>2200</v>
      </c>
      <c r="Q85" s="17">
        <f t="shared" si="7"/>
        <v>110</v>
      </c>
      <c r="R85" s="16">
        <f>P85+Q85</f>
        <v>2310</v>
      </c>
      <c r="S85" s="14" t="s">
        <v>22</v>
      </c>
      <c r="T85" s="14" t="s">
        <v>23</v>
      </c>
      <c r="U85" s="14">
        <v>2044</v>
      </c>
      <c r="V85" s="14">
        <v>3044</v>
      </c>
      <c r="W85" s="14" t="s">
        <v>80</v>
      </c>
      <c r="X85" s="14" t="s">
        <v>30</v>
      </c>
      <c r="Y85" s="14">
        <v>19</v>
      </c>
    </row>
    <row r="86" spans="6:25">
      <c r="F86" s="14">
        <v>1236</v>
      </c>
      <c r="G86" s="14" t="s">
        <v>151</v>
      </c>
      <c r="H86" s="14" t="s">
        <v>81</v>
      </c>
      <c r="I86" s="14" t="s">
        <v>82</v>
      </c>
      <c r="J86" s="15">
        <v>44635</v>
      </c>
      <c r="K86" s="14">
        <f t="shared" si="4"/>
        <v>3</v>
      </c>
      <c r="L86" s="14">
        <f t="shared" si="5"/>
        <v>2022</v>
      </c>
      <c r="M86" s="16">
        <v>1340</v>
      </c>
      <c r="N86" s="16">
        <v>2000</v>
      </c>
      <c r="O86" s="14">
        <v>2</v>
      </c>
      <c r="P86" s="16">
        <f t="shared" si="6"/>
        <v>4000</v>
      </c>
      <c r="Q86" s="17">
        <f t="shared" si="7"/>
        <v>200</v>
      </c>
      <c r="R86" s="16">
        <f>P86+Q86</f>
        <v>4200</v>
      </c>
      <c r="S86" s="14" t="s">
        <v>27</v>
      </c>
      <c r="T86" s="14" t="s">
        <v>28</v>
      </c>
      <c r="U86" s="14">
        <v>2045</v>
      </c>
      <c r="V86" s="14">
        <v>3045</v>
      </c>
      <c r="W86" s="14" t="s">
        <v>83</v>
      </c>
      <c r="X86" s="14" t="s">
        <v>25</v>
      </c>
      <c r="Y86" s="14">
        <v>36</v>
      </c>
    </row>
    <row r="87" spans="6:25">
      <c r="F87" s="14">
        <v>1237</v>
      </c>
      <c r="G87" s="14" t="s">
        <v>151</v>
      </c>
      <c r="H87" s="14" t="s">
        <v>81</v>
      </c>
      <c r="I87" s="14" t="s">
        <v>84</v>
      </c>
      <c r="J87" s="15">
        <v>44636</v>
      </c>
      <c r="K87" s="14">
        <f t="shared" si="4"/>
        <v>3</v>
      </c>
      <c r="L87" s="14">
        <f t="shared" si="5"/>
        <v>2022</v>
      </c>
      <c r="M87" s="16">
        <v>1541</v>
      </c>
      <c r="N87" s="16">
        <v>2300</v>
      </c>
      <c r="O87" s="14">
        <v>1</v>
      </c>
      <c r="P87" s="16">
        <f t="shared" si="6"/>
        <v>2300</v>
      </c>
      <c r="Q87" s="17">
        <f t="shared" si="7"/>
        <v>115</v>
      </c>
      <c r="R87" s="16">
        <f>P87+Q87</f>
        <v>2415</v>
      </c>
      <c r="S87" s="14" t="s">
        <v>22</v>
      </c>
      <c r="T87" s="14" t="s">
        <v>23</v>
      </c>
      <c r="U87" s="14">
        <v>2046</v>
      </c>
      <c r="V87" s="14">
        <v>3046</v>
      </c>
      <c r="W87" s="14" t="s">
        <v>85</v>
      </c>
      <c r="X87" s="14" t="s">
        <v>30</v>
      </c>
      <c r="Y87" s="14">
        <v>34</v>
      </c>
    </row>
    <row r="88" spans="6:25">
      <c r="F88" s="14">
        <v>1238</v>
      </c>
      <c r="G88" s="14" t="s">
        <v>149</v>
      </c>
      <c r="H88" s="14" t="s">
        <v>86</v>
      </c>
      <c r="I88" s="14" t="s">
        <v>87</v>
      </c>
      <c r="J88" s="15">
        <v>44637</v>
      </c>
      <c r="K88" s="14">
        <f t="shared" si="4"/>
        <v>3</v>
      </c>
      <c r="L88" s="14">
        <f t="shared" si="5"/>
        <v>2022</v>
      </c>
      <c r="M88" s="16">
        <v>2250</v>
      </c>
      <c r="N88" s="16">
        <v>3000</v>
      </c>
      <c r="O88" s="14">
        <v>2</v>
      </c>
      <c r="P88" s="16">
        <f t="shared" si="6"/>
        <v>6000</v>
      </c>
      <c r="Q88" s="17">
        <f t="shared" si="7"/>
        <v>300</v>
      </c>
      <c r="R88" s="16">
        <f>P88+Q88</f>
        <v>6300</v>
      </c>
      <c r="S88" s="14" t="s">
        <v>27</v>
      </c>
      <c r="T88" s="14" t="s">
        <v>23</v>
      </c>
      <c r="U88" s="14">
        <v>2047</v>
      </c>
      <c r="V88" s="14">
        <v>3047</v>
      </c>
      <c r="W88" s="14" t="s">
        <v>88</v>
      </c>
      <c r="X88" s="14" t="s">
        <v>25</v>
      </c>
      <c r="Y88" s="14">
        <v>40</v>
      </c>
    </row>
    <row r="89" spans="6:25">
      <c r="F89" s="14">
        <v>1239</v>
      </c>
      <c r="G89" s="14" t="s">
        <v>149</v>
      </c>
      <c r="H89" s="14" t="s">
        <v>86</v>
      </c>
      <c r="I89" s="14" t="s">
        <v>89</v>
      </c>
      <c r="J89" s="15">
        <v>44638</v>
      </c>
      <c r="K89" s="14">
        <f t="shared" si="4"/>
        <v>3</v>
      </c>
      <c r="L89" s="14">
        <f t="shared" si="5"/>
        <v>2022</v>
      </c>
      <c r="M89" s="16">
        <v>2625</v>
      </c>
      <c r="N89" s="16">
        <v>3500</v>
      </c>
      <c r="O89" s="14">
        <v>1</v>
      </c>
      <c r="P89" s="16">
        <f t="shared" si="6"/>
        <v>3500</v>
      </c>
      <c r="Q89" s="17">
        <f t="shared" si="7"/>
        <v>175</v>
      </c>
      <c r="R89" s="16">
        <f>P89+Q89</f>
        <v>3675</v>
      </c>
      <c r="S89" s="14" t="s">
        <v>22</v>
      </c>
      <c r="T89" s="14" t="s">
        <v>28</v>
      </c>
      <c r="U89" s="14">
        <v>2048</v>
      </c>
      <c r="V89" s="14">
        <v>3048</v>
      </c>
      <c r="W89" s="14" t="s">
        <v>90</v>
      </c>
      <c r="X89" s="14" t="s">
        <v>30</v>
      </c>
      <c r="Y89" s="14">
        <v>38</v>
      </c>
    </row>
    <row r="90" spans="6:25">
      <c r="F90" s="14">
        <v>1224</v>
      </c>
      <c r="G90" s="14" t="s">
        <v>149</v>
      </c>
      <c r="H90" s="14" t="s">
        <v>48</v>
      </c>
      <c r="I90" s="14" t="s">
        <v>49</v>
      </c>
      <c r="J90" s="15">
        <v>44641</v>
      </c>
      <c r="K90" s="14">
        <f t="shared" si="4"/>
        <v>3</v>
      </c>
      <c r="L90" s="14">
        <f t="shared" si="5"/>
        <v>2022</v>
      </c>
      <c r="M90" s="16">
        <v>737</v>
      </c>
      <c r="N90" s="16">
        <v>1100</v>
      </c>
      <c r="O90" s="14">
        <v>2</v>
      </c>
      <c r="P90" s="16">
        <f t="shared" si="6"/>
        <v>2200</v>
      </c>
      <c r="Q90" s="17">
        <f t="shared" si="7"/>
        <v>110</v>
      </c>
      <c r="R90" s="16">
        <f>P90+Q90</f>
        <v>2310</v>
      </c>
      <c r="S90" s="14" t="s">
        <v>22</v>
      </c>
      <c r="T90" s="14" t="s">
        <v>23</v>
      </c>
      <c r="U90" s="14">
        <v>2021</v>
      </c>
      <c r="V90" s="14">
        <v>3021</v>
      </c>
      <c r="W90" s="14" t="s">
        <v>50</v>
      </c>
      <c r="X90" s="14" t="s">
        <v>25</v>
      </c>
      <c r="Y90" s="14">
        <v>24</v>
      </c>
    </row>
    <row r="91" spans="6:25">
      <c r="F91" s="14">
        <v>1225</v>
      </c>
      <c r="G91" s="14" t="s">
        <v>149</v>
      </c>
      <c r="H91" s="14" t="s">
        <v>48</v>
      </c>
      <c r="I91" s="14" t="s">
        <v>51</v>
      </c>
      <c r="J91" s="15">
        <v>44642</v>
      </c>
      <c r="K91" s="14">
        <f t="shared" si="4"/>
        <v>3</v>
      </c>
      <c r="L91" s="14">
        <f t="shared" si="5"/>
        <v>2022</v>
      </c>
      <c r="M91" s="16">
        <v>938</v>
      </c>
      <c r="N91" s="16">
        <v>1400</v>
      </c>
      <c r="O91" s="14">
        <v>1</v>
      </c>
      <c r="P91" s="16">
        <f t="shared" si="6"/>
        <v>1400</v>
      </c>
      <c r="Q91" s="17" t="str">
        <f t="shared" si="7"/>
        <v xml:space="preserve"> 0</v>
      </c>
      <c r="R91" s="16">
        <f>P91+Q91</f>
        <v>1400</v>
      </c>
      <c r="S91" s="14" t="s">
        <v>27</v>
      </c>
      <c r="T91" s="14" t="s">
        <v>28</v>
      </c>
      <c r="U91" s="14">
        <v>2022</v>
      </c>
      <c r="V91" s="14">
        <v>3022</v>
      </c>
      <c r="W91" s="14" t="s">
        <v>52</v>
      </c>
      <c r="X91" s="14" t="s">
        <v>30</v>
      </c>
      <c r="Y91" s="14">
        <v>21</v>
      </c>
    </row>
    <row r="92" spans="6:25">
      <c r="F92" s="14">
        <v>1210</v>
      </c>
      <c r="G92" s="14" t="s">
        <v>150</v>
      </c>
      <c r="H92" s="14" t="s">
        <v>54</v>
      </c>
      <c r="I92" s="14" t="s">
        <v>55</v>
      </c>
      <c r="J92" s="15">
        <v>44643</v>
      </c>
      <c r="K92" s="14">
        <f t="shared" si="4"/>
        <v>3</v>
      </c>
      <c r="L92" s="14">
        <f t="shared" si="5"/>
        <v>2022</v>
      </c>
      <c r="M92" s="16">
        <v>1190</v>
      </c>
      <c r="N92" s="16">
        <v>1700</v>
      </c>
      <c r="O92" s="14">
        <v>3</v>
      </c>
      <c r="P92" s="16">
        <f t="shared" si="6"/>
        <v>5100</v>
      </c>
      <c r="Q92" s="17">
        <f t="shared" si="7"/>
        <v>255</v>
      </c>
      <c r="R92" s="16">
        <f>P92+Q92</f>
        <v>5355</v>
      </c>
      <c r="S92" s="14" t="s">
        <v>22</v>
      </c>
      <c r="T92" s="14" t="s">
        <v>33</v>
      </c>
      <c r="U92" s="14">
        <v>2023</v>
      </c>
      <c r="V92" s="14">
        <v>3023</v>
      </c>
      <c r="W92" s="14" t="s">
        <v>56</v>
      </c>
      <c r="X92" s="14" t="s">
        <v>25</v>
      </c>
      <c r="Y92" s="14">
        <v>20</v>
      </c>
    </row>
    <row r="93" spans="6:25">
      <c r="F93" s="14">
        <v>1226</v>
      </c>
      <c r="G93" s="14" t="s">
        <v>150</v>
      </c>
      <c r="H93" s="14" t="s">
        <v>54</v>
      </c>
      <c r="I93" s="14" t="s">
        <v>55</v>
      </c>
      <c r="J93" s="15">
        <v>44643</v>
      </c>
      <c r="K93" s="14">
        <f t="shared" si="4"/>
        <v>3</v>
      </c>
      <c r="L93" s="14">
        <f t="shared" si="5"/>
        <v>2022</v>
      </c>
      <c r="M93" s="16">
        <v>1190</v>
      </c>
      <c r="N93" s="16">
        <v>1700</v>
      </c>
      <c r="O93" s="14">
        <v>3</v>
      </c>
      <c r="P93" s="16">
        <f t="shared" si="6"/>
        <v>5100</v>
      </c>
      <c r="Q93" s="17">
        <f t="shared" si="7"/>
        <v>255</v>
      </c>
      <c r="R93" s="16">
        <f>P93+Q93</f>
        <v>5355</v>
      </c>
      <c r="S93" s="14" t="s">
        <v>22</v>
      </c>
      <c r="T93" s="14" t="s">
        <v>33</v>
      </c>
      <c r="U93" s="14">
        <v>2023</v>
      </c>
      <c r="V93" s="14">
        <v>3023</v>
      </c>
      <c r="W93" s="14" t="s">
        <v>56</v>
      </c>
      <c r="X93" s="14" t="s">
        <v>25</v>
      </c>
      <c r="Y93" s="14">
        <v>20</v>
      </c>
    </row>
    <row r="94" spans="6:25">
      <c r="F94" s="14">
        <v>1211</v>
      </c>
      <c r="G94" s="14" t="s">
        <v>150</v>
      </c>
      <c r="H94" s="14" t="s">
        <v>54</v>
      </c>
      <c r="I94" s="14" t="s">
        <v>58</v>
      </c>
      <c r="J94" s="15">
        <v>44644</v>
      </c>
      <c r="K94" s="14">
        <f t="shared" si="4"/>
        <v>3</v>
      </c>
      <c r="L94" s="14">
        <f t="shared" si="5"/>
        <v>2022</v>
      </c>
      <c r="M94" s="16">
        <v>1400</v>
      </c>
      <c r="N94" s="16">
        <v>2000</v>
      </c>
      <c r="O94" s="14">
        <v>1</v>
      </c>
      <c r="P94" s="16">
        <f t="shared" si="6"/>
        <v>2000</v>
      </c>
      <c r="Q94" s="17" t="str">
        <f t="shared" si="7"/>
        <v xml:space="preserve"> 0</v>
      </c>
      <c r="R94" s="16">
        <f>P94+Q94</f>
        <v>2000</v>
      </c>
      <c r="S94" s="14" t="s">
        <v>22</v>
      </c>
      <c r="T94" s="14" t="s">
        <v>23</v>
      </c>
      <c r="U94" s="14">
        <v>2024</v>
      </c>
      <c r="V94" s="14">
        <v>3024</v>
      </c>
      <c r="W94" s="14" t="s">
        <v>59</v>
      </c>
      <c r="X94" s="14" t="s">
        <v>30</v>
      </c>
      <c r="Y94" s="14">
        <v>18</v>
      </c>
    </row>
    <row r="95" spans="6:25">
      <c r="F95" s="14">
        <v>1227</v>
      </c>
      <c r="G95" s="14" t="s">
        <v>150</v>
      </c>
      <c r="H95" s="14" t="s">
        <v>54</v>
      </c>
      <c r="I95" s="14" t="s">
        <v>58</v>
      </c>
      <c r="J95" s="15">
        <v>44644</v>
      </c>
      <c r="K95" s="14">
        <f t="shared" si="4"/>
        <v>3</v>
      </c>
      <c r="L95" s="14">
        <f t="shared" si="5"/>
        <v>2022</v>
      </c>
      <c r="M95" s="16">
        <v>1400</v>
      </c>
      <c r="N95" s="16">
        <v>2000</v>
      </c>
      <c r="O95" s="14">
        <v>1</v>
      </c>
      <c r="P95" s="16">
        <f t="shared" si="6"/>
        <v>2000</v>
      </c>
      <c r="Q95" s="17" t="str">
        <f t="shared" si="7"/>
        <v xml:space="preserve"> 0</v>
      </c>
      <c r="R95" s="16">
        <f>P95+Q95</f>
        <v>2000</v>
      </c>
      <c r="S95" s="14" t="s">
        <v>22</v>
      </c>
      <c r="T95" s="14" t="s">
        <v>23</v>
      </c>
      <c r="U95" s="14">
        <v>2024</v>
      </c>
      <c r="V95" s="14">
        <v>3024</v>
      </c>
      <c r="W95" s="14" t="s">
        <v>59</v>
      </c>
      <c r="X95" s="14" t="s">
        <v>30</v>
      </c>
      <c r="Y95" s="14">
        <v>18</v>
      </c>
    </row>
    <row r="96" spans="6:25">
      <c r="F96" s="14">
        <v>1212</v>
      </c>
      <c r="G96" s="14" t="s">
        <v>151</v>
      </c>
      <c r="H96" s="14" t="s">
        <v>61</v>
      </c>
      <c r="I96" s="14" t="s">
        <v>62</v>
      </c>
      <c r="J96" s="15">
        <v>44645</v>
      </c>
      <c r="K96" s="14">
        <f t="shared" si="4"/>
        <v>3</v>
      </c>
      <c r="L96" s="14">
        <f t="shared" si="5"/>
        <v>2022</v>
      </c>
      <c r="M96" s="16">
        <v>975</v>
      </c>
      <c r="N96" s="16">
        <v>1500</v>
      </c>
      <c r="O96" s="14">
        <v>2</v>
      </c>
      <c r="P96" s="16">
        <f t="shared" si="6"/>
        <v>3000</v>
      </c>
      <c r="Q96" s="17">
        <f t="shared" si="7"/>
        <v>150</v>
      </c>
      <c r="R96" s="16">
        <f>P96+Q96</f>
        <v>3150</v>
      </c>
      <c r="S96" s="14" t="s">
        <v>27</v>
      </c>
      <c r="T96" s="14" t="s">
        <v>28</v>
      </c>
      <c r="U96" s="14">
        <v>2025</v>
      </c>
      <c r="V96" s="14">
        <v>3025</v>
      </c>
      <c r="W96" s="14" t="s">
        <v>63</v>
      </c>
      <c r="X96" s="14" t="s">
        <v>25</v>
      </c>
      <c r="Y96" s="14">
        <v>28</v>
      </c>
    </row>
    <row r="97" spans="6:25">
      <c r="F97" s="14">
        <v>1228</v>
      </c>
      <c r="G97" s="14" t="s">
        <v>151</v>
      </c>
      <c r="H97" s="14" t="s">
        <v>61</v>
      </c>
      <c r="I97" s="14" t="s">
        <v>62</v>
      </c>
      <c r="J97" s="15">
        <v>44645</v>
      </c>
      <c r="K97" s="14">
        <f t="shared" si="4"/>
        <v>3</v>
      </c>
      <c r="L97" s="14">
        <f t="shared" si="5"/>
        <v>2022</v>
      </c>
      <c r="M97" s="16">
        <v>975</v>
      </c>
      <c r="N97" s="16">
        <v>1500</v>
      </c>
      <c r="O97" s="14">
        <v>2</v>
      </c>
      <c r="P97" s="16">
        <f t="shared" si="6"/>
        <v>3000</v>
      </c>
      <c r="Q97" s="17">
        <f t="shared" si="7"/>
        <v>150</v>
      </c>
      <c r="R97" s="16">
        <f>P97+Q97</f>
        <v>3150</v>
      </c>
      <c r="S97" s="14" t="s">
        <v>27</v>
      </c>
      <c r="T97" s="14" t="s">
        <v>28</v>
      </c>
      <c r="U97" s="14">
        <v>2025</v>
      </c>
      <c r="V97" s="14">
        <v>3025</v>
      </c>
      <c r="W97" s="14" t="s">
        <v>63</v>
      </c>
      <c r="X97" s="14" t="s">
        <v>25</v>
      </c>
      <c r="Y97" s="14">
        <v>28</v>
      </c>
    </row>
    <row r="98" spans="6:25">
      <c r="F98" s="14">
        <v>1213</v>
      </c>
      <c r="G98" s="14" t="s">
        <v>151</v>
      </c>
      <c r="H98" s="14" t="s">
        <v>61</v>
      </c>
      <c r="I98" s="14" t="s">
        <v>64</v>
      </c>
      <c r="J98" s="15">
        <v>44646</v>
      </c>
      <c r="K98" s="14">
        <f t="shared" si="4"/>
        <v>3</v>
      </c>
      <c r="L98" s="14">
        <f t="shared" si="5"/>
        <v>2022</v>
      </c>
      <c r="M98" s="16">
        <v>1170</v>
      </c>
      <c r="N98" s="16">
        <v>1800</v>
      </c>
      <c r="O98" s="14">
        <v>1</v>
      </c>
      <c r="P98" s="16">
        <f t="shared" si="6"/>
        <v>1800</v>
      </c>
      <c r="Q98" s="17" t="str">
        <f t="shared" si="7"/>
        <v xml:space="preserve"> 0</v>
      </c>
      <c r="R98" s="16">
        <f>P98+Q98</f>
        <v>1800</v>
      </c>
      <c r="S98" s="14" t="s">
        <v>22</v>
      </c>
      <c r="T98" s="14" t="s">
        <v>23</v>
      </c>
      <c r="U98" s="14">
        <v>2026</v>
      </c>
      <c r="V98" s="14">
        <v>3026</v>
      </c>
      <c r="W98" s="14" t="s">
        <v>65</v>
      </c>
      <c r="X98" s="14" t="s">
        <v>30</v>
      </c>
      <c r="Y98" s="14">
        <v>26</v>
      </c>
    </row>
    <row r="99" spans="6:25">
      <c r="F99" s="14">
        <v>1229</v>
      </c>
      <c r="G99" s="14" t="s">
        <v>151</v>
      </c>
      <c r="H99" s="14" t="s">
        <v>61</v>
      </c>
      <c r="I99" s="14" t="s">
        <v>64</v>
      </c>
      <c r="J99" s="15">
        <v>44646</v>
      </c>
      <c r="K99" s="14">
        <f t="shared" si="4"/>
        <v>3</v>
      </c>
      <c r="L99" s="14">
        <f t="shared" si="5"/>
        <v>2022</v>
      </c>
      <c r="M99" s="16">
        <v>1170</v>
      </c>
      <c r="N99" s="16">
        <v>1800</v>
      </c>
      <c r="O99" s="14">
        <v>1</v>
      </c>
      <c r="P99" s="16">
        <f t="shared" si="6"/>
        <v>1800</v>
      </c>
      <c r="Q99" s="17" t="str">
        <f t="shared" si="7"/>
        <v xml:space="preserve"> 0</v>
      </c>
      <c r="R99" s="16">
        <f>P99+Q99</f>
        <v>1800</v>
      </c>
      <c r="S99" s="14" t="s">
        <v>22</v>
      </c>
      <c r="T99" s="14" t="s">
        <v>23</v>
      </c>
      <c r="U99" s="14">
        <v>2026</v>
      </c>
      <c r="V99" s="14">
        <v>3026</v>
      </c>
      <c r="W99" s="14" t="s">
        <v>65</v>
      </c>
      <c r="X99" s="14" t="s">
        <v>30</v>
      </c>
      <c r="Y99" s="14">
        <v>26</v>
      </c>
    </row>
    <row r="100" spans="6:25">
      <c r="F100" s="14">
        <v>1214</v>
      </c>
      <c r="G100" s="14" t="s">
        <v>149</v>
      </c>
      <c r="H100" s="14" t="s">
        <v>66</v>
      </c>
      <c r="I100" s="14" t="s">
        <v>67</v>
      </c>
      <c r="J100" s="15">
        <v>44647</v>
      </c>
      <c r="K100" s="14">
        <f t="shared" si="4"/>
        <v>3</v>
      </c>
      <c r="L100" s="14">
        <f t="shared" si="5"/>
        <v>2022</v>
      </c>
      <c r="M100" s="16">
        <v>1656</v>
      </c>
      <c r="N100" s="16">
        <v>2300</v>
      </c>
      <c r="O100" s="14">
        <v>2</v>
      </c>
      <c r="P100" s="16">
        <f t="shared" si="6"/>
        <v>4600</v>
      </c>
      <c r="Q100" s="17">
        <f t="shared" si="7"/>
        <v>230</v>
      </c>
      <c r="R100" s="16">
        <f>P100+Q100</f>
        <v>4830</v>
      </c>
      <c r="S100" s="14" t="s">
        <v>27</v>
      </c>
      <c r="T100" s="14" t="s">
        <v>23</v>
      </c>
      <c r="U100" s="14">
        <v>2027</v>
      </c>
      <c r="V100" s="14">
        <v>3027</v>
      </c>
      <c r="W100" s="14" t="s">
        <v>68</v>
      </c>
      <c r="X100" s="14" t="s">
        <v>25</v>
      </c>
      <c r="Y100" s="14">
        <v>30</v>
      </c>
    </row>
    <row r="101" spans="6:25">
      <c r="F101" s="14">
        <v>1230</v>
      </c>
      <c r="G101" s="14" t="s">
        <v>149</v>
      </c>
      <c r="H101" s="14" t="s">
        <v>66</v>
      </c>
      <c r="I101" s="14" t="s">
        <v>67</v>
      </c>
      <c r="J101" s="15">
        <v>44647</v>
      </c>
      <c r="K101" s="14">
        <f t="shared" si="4"/>
        <v>3</v>
      </c>
      <c r="L101" s="14">
        <f t="shared" si="5"/>
        <v>2022</v>
      </c>
      <c r="M101" s="16">
        <v>1656</v>
      </c>
      <c r="N101" s="16">
        <v>2300</v>
      </c>
      <c r="O101" s="14">
        <v>2</v>
      </c>
      <c r="P101" s="16">
        <f t="shared" si="6"/>
        <v>4600</v>
      </c>
      <c r="Q101" s="17">
        <f t="shared" si="7"/>
        <v>230</v>
      </c>
      <c r="R101" s="16">
        <f>P101+Q101</f>
        <v>4830</v>
      </c>
      <c r="S101" s="14" t="s">
        <v>27</v>
      </c>
      <c r="T101" s="14" t="s">
        <v>23</v>
      </c>
      <c r="U101" s="14">
        <v>2027</v>
      </c>
      <c r="V101" s="14">
        <v>3027</v>
      </c>
      <c r="W101" s="14" t="s">
        <v>68</v>
      </c>
      <c r="X101" s="14" t="s">
        <v>25</v>
      </c>
      <c r="Y101" s="14">
        <v>30</v>
      </c>
    </row>
    <row r="102" spans="6:25">
      <c r="F102" s="14">
        <v>1215</v>
      </c>
      <c r="G102" s="14" t="s">
        <v>149</v>
      </c>
      <c r="H102" s="14" t="s">
        <v>66</v>
      </c>
      <c r="I102" s="14" t="s">
        <v>69</v>
      </c>
      <c r="J102" s="15">
        <v>44648</v>
      </c>
      <c r="K102" s="14">
        <f t="shared" si="4"/>
        <v>3</v>
      </c>
      <c r="L102" s="14">
        <f t="shared" si="5"/>
        <v>2022</v>
      </c>
      <c r="M102" s="16">
        <v>1872</v>
      </c>
      <c r="N102" s="16">
        <v>2600</v>
      </c>
      <c r="O102" s="14">
        <v>1</v>
      </c>
      <c r="P102" s="16">
        <f t="shared" si="6"/>
        <v>2600</v>
      </c>
      <c r="Q102" s="17">
        <f t="shared" si="7"/>
        <v>130</v>
      </c>
      <c r="R102" s="16">
        <f>P102+Q102</f>
        <v>2730</v>
      </c>
      <c r="S102" s="14" t="s">
        <v>22</v>
      </c>
      <c r="T102" s="14" t="s">
        <v>28</v>
      </c>
      <c r="U102" s="14">
        <v>2028</v>
      </c>
      <c r="V102" s="14">
        <v>3028</v>
      </c>
      <c r="W102" s="14" t="s">
        <v>70</v>
      </c>
      <c r="X102" s="14" t="s">
        <v>30</v>
      </c>
      <c r="Y102" s="14">
        <v>28</v>
      </c>
    </row>
    <row r="103" spans="6:25">
      <c r="F103" s="14">
        <v>1231</v>
      </c>
      <c r="G103" s="14" t="s">
        <v>149</v>
      </c>
      <c r="H103" s="14" t="s">
        <v>66</v>
      </c>
      <c r="I103" s="14" t="s">
        <v>69</v>
      </c>
      <c r="J103" s="15">
        <v>44648</v>
      </c>
      <c r="K103" s="14">
        <f t="shared" si="4"/>
        <v>3</v>
      </c>
      <c r="L103" s="14">
        <f t="shared" si="5"/>
        <v>2022</v>
      </c>
      <c r="M103" s="16">
        <v>1872</v>
      </c>
      <c r="N103" s="16">
        <v>2600</v>
      </c>
      <c r="O103" s="14">
        <v>1</v>
      </c>
      <c r="P103" s="16">
        <f t="shared" si="6"/>
        <v>2600</v>
      </c>
      <c r="Q103" s="17">
        <f t="shared" si="7"/>
        <v>130</v>
      </c>
      <c r="R103" s="16">
        <f>P103+Q103</f>
        <v>2730</v>
      </c>
      <c r="S103" s="14" t="s">
        <v>22</v>
      </c>
      <c r="T103" s="14" t="s">
        <v>28</v>
      </c>
      <c r="U103" s="14">
        <v>2028</v>
      </c>
      <c r="V103" s="14">
        <v>3028</v>
      </c>
      <c r="W103" s="14" t="s">
        <v>70</v>
      </c>
      <c r="X103" s="14" t="s">
        <v>30</v>
      </c>
      <c r="Y103" s="14">
        <v>28</v>
      </c>
    </row>
    <row r="104" spans="6:25">
      <c r="F104" s="14">
        <v>1107</v>
      </c>
      <c r="G104" s="14" t="s">
        <v>149</v>
      </c>
      <c r="H104" s="14" t="s">
        <v>20</v>
      </c>
      <c r="I104" s="14" t="s">
        <v>21</v>
      </c>
      <c r="J104" s="15">
        <v>44927</v>
      </c>
      <c r="K104" s="14">
        <f t="shared" si="4"/>
        <v>1</v>
      </c>
      <c r="L104" s="14">
        <f t="shared" si="5"/>
        <v>2023</v>
      </c>
      <c r="M104" s="16">
        <v>840</v>
      </c>
      <c r="N104" s="16">
        <v>1200</v>
      </c>
      <c r="O104" s="14">
        <v>2</v>
      </c>
      <c r="P104" s="16">
        <f t="shared" si="6"/>
        <v>2400</v>
      </c>
      <c r="Q104" s="17">
        <f t="shared" si="7"/>
        <v>120</v>
      </c>
      <c r="R104" s="16">
        <f>P104+Q104</f>
        <v>2520</v>
      </c>
      <c r="S104" s="14" t="s">
        <v>22</v>
      </c>
      <c r="T104" s="14" t="s">
        <v>23</v>
      </c>
      <c r="U104" s="14">
        <v>2001</v>
      </c>
      <c r="V104" s="14">
        <v>3001</v>
      </c>
      <c r="W104" s="14" t="s">
        <v>24</v>
      </c>
      <c r="X104" s="14" t="s">
        <v>25</v>
      </c>
      <c r="Y104" s="14">
        <v>25</v>
      </c>
    </row>
    <row r="105" spans="6:25">
      <c r="F105" s="14">
        <v>1131</v>
      </c>
      <c r="G105" s="14" t="s">
        <v>152</v>
      </c>
      <c r="H105" s="14" t="s">
        <v>91</v>
      </c>
      <c r="I105" s="14" t="s">
        <v>92</v>
      </c>
      <c r="J105" s="15">
        <v>44927</v>
      </c>
      <c r="K105" s="14">
        <f t="shared" si="4"/>
        <v>1</v>
      </c>
      <c r="L105" s="14">
        <f t="shared" si="5"/>
        <v>2023</v>
      </c>
      <c r="M105" s="16">
        <v>1460</v>
      </c>
      <c r="N105" s="16">
        <v>2000</v>
      </c>
      <c r="O105" s="14">
        <v>2</v>
      </c>
      <c r="P105" s="16">
        <f t="shared" si="6"/>
        <v>4000</v>
      </c>
      <c r="Q105" s="17">
        <f t="shared" si="7"/>
        <v>200</v>
      </c>
      <c r="R105" s="16">
        <f>P105+Q105</f>
        <v>4200</v>
      </c>
      <c r="S105" s="14" t="s">
        <v>22</v>
      </c>
      <c r="T105" s="14" t="s">
        <v>23</v>
      </c>
      <c r="U105" s="14">
        <v>2061</v>
      </c>
      <c r="V105" s="14">
        <v>3061</v>
      </c>
      <c r="W105" s="14" t="s">
        <v>93</v>
      </c>
      <c r="X105" s="14" t="s">
        <v>25</v>
      </c>
      <c r="Y105" s="14">
        <v>35</v>
      </c>
    </row>
    <row r="106" spans="6:25">
      <c r="F106" s="14">
        <v>1108</v>
      </c>
      <c r="G106" s="14" t="s">
        <v>149</v>
      </c>
      <c r="H106" s="14" t="s">
        <v>20</v>
      </c>
      <c r="I106" s="14" t="s">
        <v>26</v>
      </c>
      <c r="J106" s="15">
        <v>44928</v>
      </c>
      <c r="K106" s="14">
        <f t="shared" si="4"/>
        <v>1</v>
      </c>
      <c r="L106" s="14">
        <f t="shared" si="5"/>
        <v>2023</v>
      </c>
      <c r="M106" s="16">
        <v>1050</v>
      </c>
      <c r="N106" s="16">
        <v>1500</v>
      </c>
      <c r="O106" s="14">
        <v>1</v>
      </c>
      <c r="P106" s="16">
        <f t="shared" si="6"/>
        <v>1500</v>
      </c>
      <c r="Q106" s="17" t="str">
        <f t="shared" si="7"/>
        <v xml:space="preserve"> 0</v>
      </c>
      <c r="R106" s="16">
        <f>P106+Q106</f>
        <v>1500</v>
      </c>
      <c r="S106" s="14" t="s">
        <v>27</v>
      </c>
      <c r="T106" s="14" t="s">
        <v>28</v>
      </c>
      <c r="U106" s="14">
        <v>2002</v>
      </c>
      <c r="V106" s="14">
        <v>3002</v>
      </c>
      <c r="W106" s="14" t="s">
        <v>29</v>
      </c>
      <c r="X106" s="14" t="s">
        <v>30</v>
      </c>
      <c r="Y106" s="14">
        <v>22</v>
      </c>
    </row>
    <row r="107" spans="6:25">
      <c r="F107" s="14">
        <v>1132</v>
      </c>
      <c r="G107" s="14" t="s">
        <v>152</v>
      </c>
      <c r="H107" s="14" t="s">
        <v>91</v>
      </c>
      <c r="I107" s="14" t="s">
        <v>94</v>
      </c>
      <c r="J107" s="15">
        <v>44928</v>
      </c>
      <c r="K107" s="14">
        <f t="shared" si="4"/>
        <v>1</v>
      </c>
      <c r="L107" s="14">
        <f t="shared" si="5"/>
        <v>2023</v>
      </c>
      <c r="M107" s="16">
        <v>1825</v>
      </c>
      <c r="N107" s="16">
        <v>2500</v>
      </c>
      <c r="O107" s="14">
        <v>1</v>
      </c>
      <c r="P107" s="16">
        <f t="shared" si="6"/>
        <v>2500</v>
      </c>
      <c r="Q107" s="17">
        <f t="shared" si="7"/>
        <v>125</v>
      </c>
      <c r="R107" s="16">
        <f>P107+Q107</f>
        <v>2625</v>
      </c>
      <c r="S107" s="14" t="s">
        <v>27</v>
      </c>
      <c r="T107" s="14" t="s">
        <v>28</v>
      </c>
      <c r="U107" s="14">
        <v>2062</v>
      </c>
      <c r="V107" s="14">
        <v>3062</v>
      </c>
      <c r="W107" s="14" t="s">
        <v>95</v>
      </c>
      <c r="X107" s="14" t="s">
        <v>30</v>
      </c>
      <c r="Y107" s="14">
        <v>33</v>
      </c>
    </row>
    <row r="108" spans="6:25">
      <c r="F108" s="14">
        <v>1109</v>
      </c>
      <c r="G108" s="14" t="s">
        <v>150</v>
      </c>
      <c r="H108" s="14" t="s">
        <v>31</v>
      </c>
      <c r="I108" s="14" t="s">
        <v>32</v>
      </c>
      <c r="J108" s="15">
        <v>44929</v>
      </c>
      <c r="K108" s="14">
        <f t="shared" si="4"/>
        <v>1</v>
      </c>
      <c r="L108" s="14">
        <f t="shared" si="5"/>
        <v>2023</v>
      </c>
      <c r="M108" s="16">
        <v>1260</v>
      </c>
      <c r="N108" s="16">
        <v>1800</v>
      </c>
      <c r="O108" s="14">
        <v>3</v>
      </c>
      <c r="P108" s="16">
        <f t="shared" si="6"/>
        <v>5400</v>
      </c>
      <c r="Q108" s="17">
        <f t="shared" si="7"/>
        <v>270</v>
      </c>
      <c r="R108" s="16">
        <f>P108+Q108</f>
        <v>5670</v>
      </c>
      <c r="S108" s="14" t="s">
        <v>22</v>
      </c>
      <c r="T108" s="14" t="s">
        <v>33</v>
      </c>
      <c r="U108" s="14">
        <v>2003</v>
      </c>
      <c r="V108" s="14">
        <v>3003</v>
      </c>
      <c r="W108" s="14" t="s">
        <v>34</v>
      </c>
      <c r="X108" s="14" t="s">
        <v>25</v>
      </c>
      <c r="Y108" s="14">
        <v>18</v>
      </c>
    </row>
    <row r="109" spans="6:25">
      <c r="F109" s="14">
        <v>1133</v>
      </c>
      <c r="G109" s="14" t="s">
        <v>150</v>
      </c>
      <c r="H109" s="14" t="s">
        <v>96</v>
      </c>
      <c r="I109" s="14" t="s">
        <v>97</v>
      </c>
      <c r="J109" s="15">
        <v>44929</v>
      </c>
      <c r="K109" s="14">
        <f t="shared" si="4"/>
        <v>1</v>
      </c>
      <c r="L109" s="14">
        <f t="shared" si="5"/>
        <v>2023</v>
      </c>
      <c r="M109" s="16">
        <v>1105</v>
      </c>
      <c r="N109" s="16">
        <v>1700</v>
      </c>
      <c r="O109" s="14">
        <v>3</v>
      </c>
      <c r="P109" s="16">
        <f t="shared" si="6"/>
        <v>5100</v>
      </c>
      <c r="Q109" s="17">
        <f t="shared" si="7"/>
        <v>255</v>
      </c>
      <c r="R109" s="16">
        <f>P109+Q109</f>
        <v>5355</v>
      </c>
      <c r="S109" s="14" t="s">
        <v>22</v>
      </c>
      <c r="T109" s="14" t="s">
        <v>33</v>
      </c>
      <c r="U109" s="14">
        <v>2063</v>
      </c>
      <c r="V109" s="14">
        <v>3063</v>
      </c>
      <c r="W109" s="14" t="s">
        <v>98</v>
      </c>
      <c r="X109" s="14" t="s">
        <v>25</v>
      </c>
      <c r="Y109" s="14">
        <v>22</v>
      </c>
    </row>
    <row r="110" spans="6:25">
      <c r="F110" s="14">
        <v>1094</v>
      </c>
      <c r="G110" s="14" t="s">
        <v>150</v>
      </c>
      <c r="H110" s="14" t="s">
        <v>31</v>
      </c>
      <c r="I110" s="14" t="s">
        <v>36</v>
      </c>
      <c r="J110" s="15">
        <v>44930</v>
      </c>
      <c r="K110" s="14">
        <f t="shared" si="4"/>
        <v>1</v>
      </c>
      <c r="L110" s="14">
        <f t="shared" si="5"/>
        <v>2023</v>
      </c>
      <c r="M110" s="16">
        <v>1470</v>
      </c>
      <c r="N110" s="16">
        <v>2100</v>
      </c>
      <c r="O110" s="14">
        <v>1</v>
      </c>
      <c r="P110" s="16">
        <f t="shared" si="6"/>
        <v>2100</v>
      </c>
      <c r="Q110" s="17">
        <f t="shared" si="7"/>
        <v>105</v>
      </c>
      <c r="R110" s="16">
        <f>P110+Q110</f>
        <v>2205</v>
      </c>
      <c r="S110" s="14" t="s">
        <v>22</v>
      </c>
      <c r="T110" s="14" t="s">
        <v>23</v>
      </c>
      <c r="U110" s="14">
        <v>2004</v>
      </c>
      <c r="V110" s="14">
        <v>3004</v>
      </c>
      <c r="W110" s="14" t="s">
        <v>37</v>
      </c>
      <c r="X110" s="14" t="s">
        <v>30</v>
      </c>
      <c r="Y110" s="14">
        <v>16</v>
      </c>
    </row>
    <row r="111" spans="6:25">
      <c r="F111" s="14">
        <v>1110</v>
      </c>
      <c r="G111" s="14" t="s">
        <v>150</v>
      </c>
      <c r="H111" s="14" t="s">
        <v>31</v>
      </c>
      <c r="I111" s="14" t="s">
        <v>36</v>
      </c>
      <c r="J111" s="15">
        <v>44930</v>
      </c>
      <c r="K111" s="14">
        <f t="shared" si="4"/>
        <v>1</v>
      </c>
      <c r="L111" s="14">
        <f t="shared" si="5"/>
        <v>2023</v>
      </c>
      <c r="M111" s="16">
        <v>1470</v>
      </c>
      <c r="N111" s="16">
        <v>2100</v>
      </c>
      <c r="O111" s="14">
        <v>1</v>
      </c>
      <c r="P111" s="16">
        <f t="shared" si="6"/>
        <v>2100</v>
      </c>
      <c r="Q111" s="17">
        <f t="shared" si="7"/>
        <v>105</v>
      </c>
      <c r="R111" s="16">
        <f>P111+Q111</f>
        <v>2205</v>
      </c>
      <c r="S111" s="14" t="s">
        <v>22</v>
      </c>
      <c r="T111" s="14" t="s">
        <v>23</v>
      </c>
      <c r="U111" s="14">
        <v>2004</v>
      </c>
      <c r="V111" s="14">
        <v>3004</v>
      </c>
      <c r="W111" s="14" t="s">
        <v>37</v>
      </c>
      <c r="X111" s="14" t="s">
        <v>30</v>
      </c>
      <c r="Y111" s="14">
        <v>16</v>
      </c>
    </row>
    <row r="112" spans="6:25">
      <c r="F112" s="14">
        <v>1134</v>
      </c>
      <c r="G112" s="14" t="s">
        <v>150</v>
      </c>
      <c r="H112" s="14" t="s">
        <v>96</v>
      </c>
      <c r="I112" s="14" t="s">
        <v>99</v>
      </c>
      <c r="J112" s="15">
        <v>44930</v>
      </c>
      <c r="K112" s="14">
        <f t="shared" si="4"/>
        <v>1</v>
      </c>
      <c r="L112" s="14">
        <f t="shared" si="5"/>
        <v>2023</v>
      </c>
      <c r="M112" s="16">
        <v>1365</v>
      </c>
      <c r="N112" s="16">
        <v>2100</v>
      </c>
      <c r="O112" s="14">
        <v>1</v>
      </c>
      <c r="P112" s="16">
        <f t="shared" si="6"/>
        <v>2100</v>
      </c>
      <c r="Q112" s="17">
        <f t="shared" si="7"/>
        <v>105</v>
      </c>
      <c r="R112" s="16">
        <f>P112+Q112</f>
        <v>2205</v>
      </c>
      <c r="S112" s="14" t="s">
        <v>22</v>
      </c>
      <c r="T112" s="14" t="s">
        <v>23</v>
      </c>
      <c r="U112" s="14">
        <v>2064</v>
      </c>
      <c r="V112" s="14">
        <v>3064</v>
      </c>
      <c r="W112" s="14" t="s">
        <v>100</v>
      </c>
      <c r="X112" s="14" t="s">
        <v>30</v>
      </c>
      <c r="Y112" s="14">
        <v>20</v>
      </c>
    </row>
    <row r="113" spans="6:25">
      <c r="F113" s="14">
        <v>1095</v>
      </c>
      <c r="G113" s="14" t="s">
        <v>151</v>
      </c>
      <c r="H113" s="14" t="s">
        <v>38</v>
      </c>
      <c r="I113" s="14" t="s">
        <v>39</v>
      </c>
      <c r="J113" s="15">
        <v>44931</v>
      </c>
      <c r="K113" s="14">
        <f t="shared" si="4"/>
        <v>1</v>
      </c>
      <c r="L113" s="14">
        <f t="shared" si="5"/>
        <v>2023</v>
      </c>
      <c r="M113" s="16">
        <v>896.99999999999989</v>
      </c>
      <c r="N113" s="16">
        <v>1300</v>
      </c>
      <c r="O113" s="14">
        <v>2</v>
      </c>
      <c r="P113" s="16">
        <f t="shared" si="6"/>
        <v>2600</v>
      </c>
      <c r="Q113" s="17">
        <f t="shared" si="7"/>
        <v>130</v>
      </c>
      <c r="R113" s="16">
        <f>P113+Q113</f>
        <v>2730</v>
      </c>
      <c r="S113" s="14" t="s">
        <v>27</v>
      </c>
      <c r="T113" s="14" t="s">
        <v>28</v>
      </c>
      <c r="U113" s="14">
        <v>2005</v>
      </c>
      <c r="V113" s="14">
        <v>3005</v>
      </c>
      <c r="W113" s="14" t="s">
        <v>40</v>
      </c>
      <c r="X113" s="14" t="s">
        <v>25</v>
      </c>
      <c r="Y113" s="14">
        <v>27</v>
      </c>
    </row>
    <row r="114" spans="6:25">
      <c r="F114" s="14">
        <v>1111</v>
      </c>
      <c r="G114" s="14" t="s">
        <v>151</v>
      </c>
      <c r="H114" s="14" t="s">
        <v>38</v>
      </c>
      <c r="I114" s="14" t="s">
        <v>39</v>
      </c>
      <c r="J114" s="15">
        <v>44931</v>
      </c>
      <c r="K114" s="14">
        <f t="shared" si="4"/>
        <v>1</v>
      </c>
      <c r="L114" s="14">
        <f t="shared" si="5"/>
        <v>2023</v>
      </c>
      <c r="M114" s="16">
        <v>896.99999999999989</v>
      </c>
      <c r="N114" s="16">
        <v>1300</v>
      </c>
      <c r="O114" s="14">
        <v>2</v>
      </c>
      <c r="P114" s="16">
        <f t="shared" si="6"/>
        <v>2600</v>
      </c>
      <c r="Q114" s="17">
        <f t="shared" si="7"/>
        <v>130</v>
      </c>
      <c r="R114" s="16">
        <f>P114+Q114</f>
        <v>2730</v>
      </c>
      <c r="S114" s="14" t="s">
        <v>27</v>
      </c>
      <c r="T114" s="14" t="s">
        <v>28</v>
      </c>
      <c r="U114" s="14">
        <v>2005</v>
      </c>
      <c r="V114" s="14">
        <v>3005</v>
      </c>
      <c r="W114" s="14" t="s">
        <v>40</v>
      </c>
      <c r="X114" s="14" t="s">
        <v>25</v>
      </c>
      <c r="Y114" s="14">
        <v>27</v>
      </c>
    </row>
    <row r="115" spans="6:25">
      <c r="F115" s="14">
        <v>1135</v>
      </c>
      <c r="G115" s="14" t="s">
        <v>151</v>
      </c>
      <c r="H115" s="14" t="s">
        <v>101</v>
      </c>
      <c r="I115" s="14" t="s">
        <v>102</v>
      </c>
      <c r="J115" s="15">
        <v>44931</v>
      </c>
      <c r="K115" s="14">
        <f t="shared" si="4"/>
        <v>1</v>
      </c>
      <c r="L115" s="14">
        <f t="shared" si="5"/>
        <v>2023</v>
      </c>
      <c r="M115" s="16">
        <v>1035</v>
      </c>
      <c r="N115" s="16">
        <v>1500</v>
      </c>
      <c r="O115" s="14">
        <v>2</v>
      </c>
      <c r="P115" s="16">
        <f t="shared" si="6"/>
        <v>3000</v>
      </c>
      <c r="Q115" s="17">
        <f t="shared" si="7"/>
        <v>150</v>
      </c>
      <c r="R115" s="16">
        <f>P115+Q115</f>
        <v>3150</v>
      </c>
      <c r="S115" s="14" t="s">
        <v>27</v>
      </c>
      <c r="T115" s="14" t="s">
        <v>28</v>
      </c>
      <c r="U115" s="14">
        <v>2065</v>
      </c>
      <c r="V115" s="14">
        <v>3065</v>
      </c>
      <c r="W115" s="14" t="s">
        <v>103</v>
      </c>
      <c r="X115" s="14" t="s">
        <v>25</v>
      </c>
      <c r="Y115" s="14">
        <v>30</v>
      </c>
    </row>
    <row r="116" spans="6:25">
      <c r="F116" s="14">
        <v>1096</v>
      </c>
      <c r="G116" s="14" t="s">
        <v>151</v>
      </c>
      <c r="H116" s="14" t="s">
        <v>38</v>
      </c>
      <c r="I116" s="14" t="s">
        <v>41</v>
      </c>
      <c r="J116" s="15">
        <v>44932</v>
      </c>
      <c r="K116" s="14">
        <f t="shared" si="4"/>
        <v>1</v>
      </c>
      <c r="L116" s="14">
        <f t="shared" si="5"/>
        <v>2023</v>
      </c>
      <c r="M116" s="16">
        <v>1104</v>
      </c>
      <c r="N116" s="16">
        <v>1600</v>
      </c>
      <c r="O116" s="14">
        <v>1</v>
      </c>
      <c r="P116" s="16">
        <f t="shared" si="6"/>
        <v>1600</v>
      </c>
      <c r="Q116" s="17" t="str">
        <f t="shared" si="7"/>
        <v xml:space="preserve"> 0</v>
      </c>
      <c r="R116" s="16">
        <f>P116+Q116</f>
        <v>1600</v>
      </c>
      <c r="S116" s="14" t="s">
        <v>22</v>
      </c>
      <c r="T116" s="14" t="s">
        <v>23</v>
      </c>
      <c r="U116" s="14">
        <v>2006</v>
      </c>
      <c r="V116" s="14">
        <v>3006</v>
      </c>
      <c r="W116" s="14" t="s">
        <v>42</v>
      </c>
      <c r="X116" s="14" t="s">
        <v>30</v>
      </c>
      <c r="Y116" s="14">
        <v>24</v>
      </c>
    </row>
    <row r="117" spans="6:25">
      <c r="F117" s="14">
        <v>1112</v>
      </c>
      <c r="G117" s="14" t="s">
        <v>151</v>
      </c>
      <c r="H117" s="14" t="s">
        <v>38</v>
      </c>
      <c r="I117" s="14" t="s">
        <v>41</v>
      </c>
      <c r="J117" s="15">
        <v>44932</v>
      </c>
      <c r="K117" s="14">
        <f t="shared" si="4"/>
        <v>1</v>
      </c>
      <c r="L117" s="14">
        <f t="shared" si="5"/>
        <v>2023</v>
      </c>
      <c r="M117" s="16">
        <v>1104</v>
      </c>
      <c r="N117" s="16">
        <v>1600</v>
      </c>
      <c r="O117" s="14">
        <v>1</v>
      </c>
      <c r="P117" s="16">
        <f t="shared" si="6"/>
        <v>1600</v>
      </c>
      <c r="Q117" s="17" t="str">
        <f t="shared" si="7"/>
        <v xml:space="preserve"> 0</v>
      </c>
      <c r="R117" s="16">
        <f>P117+Q117</f>
        <v>1600</v>
      </c>
      <c r="S117" s="14" t="s">
        <v>22</v>
      </c>
      <c r="T117" s="14" t="s">
        <v>23</v>
      </c>
      <c r="U117" s="14">
        <v>2006</v>
      </c>
      <c r="V117" s="14">
        <v>3006</v>
      </c>
      <c r="W117" s="14" t="s">
        <v>42</v>
      </c>
      <c r="X117" s="14" t="s">
        <v>30</v>
      </c>
      <c r="Y117" s="14">
        <v>24</v>
      </c>
    </row>
    <row r="118" spans="6:25">
      <c r="F118" s="14">
        <v>1136</v>
      </c>
      <c r="G118" s="14" t="s">
        <v>151</v>
      </c>
      <c r="H118" s="14" t="s">
        <v>101</v>
      </c>
      <c r="I118" s="14" t="s">
        <v>104</v>
      </c>
      <c r="J118" s="15">
        <v>44932</v>
      </c>
      <c r="K118" s="14">
        <f t="shared" si="4"/>
        <v>1</v>
      </c>
      <c r="L118" s="14">
        <f t="shared" si="5"/>
        <v>2023</v>
      </c>
      <c r="M118" s="16">
        <v>1242</v>
      </c>
      <c r="N118" s="16">
        <v>1800</v>
      </c>
      <c r="O118" s="14">
        <v>1</v>
      </c>
      <c r="P118" s="16">
        <f t="shared" si="6"/>
        <v>1800</v>
      </c>
      <c r="Q118" s="17" t="str">
        <f t="shared" si="7"/>
        <v xml:space="preserve"> 0</v>
      </c>
      <c r="R118" s="16">
        <f>P118+Q118</f>
        <v>1800</v>
      </c>
      <c r="S118" s="14" t="s">
        <v>22</v>
      </c>
      <c r="T118" s="14" t="s">
        <v>23</v>
      </c>
      <c r="U118" s="14">
        <v>2066</v>
      </c>
      <c r="V118" s="14">
        <v>3066</v>
      </c>
      <c r="W118" s="14" t="s">
        <v>105</v>
      </c>
      <c r="X118" s="14" t="s">
        <v>30</v>
      </c>
      <c r="Y118" s="14">
        <v>28</v>
      </c>
    </row>
    <row r="119" spans="6:25">
      <c r="F119" s="14">
        <v>1097</v>
      </c>
      <c r="G119" s="14" t="s">
        <v>149</v>
      </c>
      <c r="H119" s="14" t="s">
        <v>43</v>
      </c>
      <c r="I119" s="14" t="s">
        <v>44</v>
      </c>
      <c r="J119" s="15">
        <v>44933</v>
      </c>
      <c r="K119" s="14">
        <f t="shared" si="4"/>
        <v>1</v>
      </c>
      <c r="L119" s="14">
        <f t="shared" si="5"/>
        <v>2023</v>
      </c>
      <c r="M119" s="16">
        <v>1496</v>
      </c>
      <c r="N119" s="16">
        <v>2200</v>
      </c>
      <c r="O119" s="14">
        <v>2</v>
      </c>
      <c r="P119" s="16">
        <f t="shared" si="6"/>
        <v>4400</v>
      </c>
      <c r="Q119" s="17">
        <f t="shared" si="7"/>
        <v>220</v>
      </c>
      <c r="R119" s="16">
        <f>P119+Q119</f>
        <v>4620</v>
      </c>
      <c r="S119" s="14" t="s">
        <v>27</v>
      </c>
      <c r="T119" s="14" t="s">
        <v>23</v>
      </c>
      <c r="U119" s="14">
        <v>2007</v>
      </c>
      <c r="V119" s="14">
        <v>3007</v>
      </c>
      <c r="W119" s="14" t="s">
        <v>45</v>
      </c>
      <c r="X119" s="14" t="s">
        <v>25</v>
      </c>
      <c r="Y119" s="14">
        <v>29</v>
      </c>
    </row>
    <row r="120" spans="6:25">
      <c r="F120" s="14">
        <v>1113</v>
      </c>
      <c r="G120" s="14" t="s">
        <v>149</v>
      </c>
      <c r="H120" s="14" t="s">
        <v>43</v>
      </c>
      <c r="I120" s="14" t="s">
        <v>44</v>
      </c>
      <c r="J120" s="15">
        <v>44933</v>
      </c>
      <c r="K120" s="14">
        <f t="shared" si="4"/>
        <v>1</v>
      </c>
      <c r="L120" s="14">
        <f t="shared" si="5"/>
        <v>2023</v>
      </c>
      <c r="M120" s="16">
        <v>1496</v>
      </c>
      <c r="N120" s="16">
        <v>2200</v>
      </c>
      <c r="O120" s="14">
        <v>2</v>
      </c>
      <c r="P120" s="16">
        <f t="shared" si="6"/>
        <v>4400</v>
      </c>
      <c r="Q120" s="17">
        <f t="shared" si="7"/>
        <v>220</v>
      </c>
      <c r="R120" s="16">
        <f>P120+Q120</f>
        <v>4620</v>
      </c>
      <c r="S120" s="14" t="s">
        <v>27</v>
      </c>
      <c r="T120" s="14" t="s">
        <v>23</v>
      </c>
      <c r="U120" s="14">
        <v>2007</v>
      </c>
      <c r="V120" s="14">
        <v>3007</v>
      </c>
      <c r="W120" s="14" t="s">
        <v>45</v>
      </c>
      <c r="X120" s="14" t="s">
        <v>25</v>
      </c>
      <c r="Y120" s="14">
        <v>29</v>
      </c>
    </row>
    <row r="121" spans="6:25">
      <c r="F121" s="14">
        <v>1137</v>
      </c>
      <c r="G121" s="14" t="s">
        <v>152</v>
      </c>
      <c r="H121" s="14" t="s">
        <v>106</v>
      </c>
      <c r="I121" s="14" t="s">
        <v>107</v>
      </c>
      <c r="J121" s="15">
        <v>44933</v>
      </c>
      <c r="K121" s="14">
        <f t="shared" si="4"/>
        <v>1</v>
      </c>
      <c r="L121" s="14">
        <f t="shared" si="5"/>
        <v>2023</v>
      </c>
      <c r="M121" s="16">
        <v>2080</v>
      </c>
      <c r="N121" s="16">
        <v>3200</v>
      </c>
      <c r="O121" s="14">
        <v>2</v>
      </c>
      <c r="P121" s="16">
        <f t="shared" si="6"/>
        <v>6400</v>
      </c>
      <c r="Q121" s="17">
        <f t="shared" si="7"/>
        <v>320</v>
      </c>
      <c r="R121" s="16">
        <f>P121+Q121</f>
        <v>6720</v>
      </c>
      <c r="S121" s="14" t="s">
        <v>27</v>
      </c>
      <c r="T121" s="14" t="s">
        <v>23</v>
      </c>
      <c r="U121" s="14">
        <v>2067</v>
      </c>
      <c r="V121" s="14">
        <v>3067</v>
      </c>
      <c r="W121" s="14" t="s">
        <v>88</v>
      </c>
      <c r="X121" s="14" t="s">
        <v>25</v>
      </c>
      <c r="Y121" s="14">
        <v>42</v>
      </c>
    </row>
    <row r="122" spans="6:25">
      <c r="F122" s="14">
        <v>1098</v>
      </c>
      <c r="G122" s="14" t="s">
        <v>149</v>
      </c>
      <c r="H122" s="14" t="s">
        <v>43</v>
      </c>
      <c r="I122" s="14" t="s">
        <v>46</v>
      </c>
      <c r="J122" s="15">
        <v>44934</v>
      </c>
      <c r="K122" s="14">
        <f t="shared" si="4"/>
        <v>1</v>
      </c>
      <c r="L122" s="14">
        <f t="shared" si="5"/>
        <v>2023</v>
      </c>
      <c r="M122" s="16">
        <v>1700.0000000000002</v>
      </c>
      <c r="N122" s="16">
        <v>2500</v>
      </c>
      <c r="O122" s="14">
        <v>1</v>
      </c>
      <c r="P122" s="16">
        <f t="shared" si="6"/>
        <v>2500</v>
      </c>
      <c r="Q122" s="17">
        <f t="shared" si="7"/>
        <v>125</v>
      </c>
      <c r="R122" s="16">
        <f>P122+Q122</f>
        <v>2625</v>
      </c>
      <c r="S122" s="14" t="s">
        <v>22</v>
      </c>
      <c r="T122" s="14" t="s">
        <v>28</v>
      </c>
      <c r="U122" s="14">
        <v>2008</v>
      </c>
      <c r="V122" s="14">
        <v>3008</v>
      </c>
      <c r="W122" s="14" t="s">
        <v>47</v>
      </c>
      <c r="X122" s="14" t="s">
        <v>30</v>
      </c>
      <c r="Y122" s="14">
        <v>27</v>
      </c>
    </row>
    <row r="123" spans="6:25">
      <c r="F123" s="14">
        <v>1114</v>
      </c>
      <c r="G123" s="14" t="s">
        <v>149</v>
      </c>
      <c r="H123" s="14" t="s">
        <v>43</v>
      </c>
      <c r="I123" s="14" t="s">
        <v>46</v>
      </c>
      <c r="J123" s="15">
        <v>44934</v>
      </c>
      <c r="K123" s="14">
        <f t="shared" si="4"/>
        <v>1</v>
      </c>
      <c r="L123" s="14">
        <f t="shared" si="5"/>
        <v>2023</v>
      </c>
      <c r="M123" s="16">
        <v>1700.0000000000002</v>
      </c>
      <c r="N123" s="16">
        <v>2500</v>
      </c>
      <c r="O123" s="14">
        <v>1</v>
      </c>
      <c r="P123" s="16">
        <f t="shared" si="6"/>
        <v>2500</v>
      </c>
      <c r="Q123" s="17">
        <f t="shared" si="7"/>
        <v>125</v>
      </c>
      <c r="R123" s="16">
        <f>P123+Q123</f>
        <v>2625</v>
      </c>
      <c r="S123" s="14" t="s">
        <v>22</v>
      </c>
      <c r="T123" s="14" t="s">
        <v>28</v>
      </c>
      <c r="U123" s="14">
        <v>2008</v>
      </c>
      <c r="V123" s="14">
        <v>3008</v>
      </c>
      <c r="W123" s="14" t="s">
        <v>47</v>
      </c>
      <c r="X123" s="14" t="s">
        <v>30</v>
      </c>
      <c r="Y123" s="14">
        <v>27</v>
      </c>
    </row>
    <row r="124" spans="6:25">
      <c r="F124" s="14">
        <v>1138</v>
      </c>
      <c r="G124" s="14" t="s">
        <v>152</v>
      </c>
      <c r="H124" s="14" t="s">
        <v>106</v>
      </c>
      <c r="I124" s="14" t="s">
        <v>108</v>
      </c>
      <c r="J124" s="15">
        <v>44934</v>
      </c>
      <c r="K124" s="14">
        <f t="shared" si="4"/>
        <v>1</v>
      </c>
      <c r="L124" s="14">
        <f t="shared" si="5"/>
        <v>2023</v>
      </c>
      <c r="M124" s="16">
        <v>2405</v>
      </c>
      <c r="N124" s="16">
        <v>3700</v>
      </c>
      <c r="O124" s="14">
        <v>1</v>
      </c>
      <c r="P124" s="16">
        <f t="shared" si="6"/>
        <v>3700</v>
      </c>
      <c r="Q124" s="17">
        <f t="shared" si="7"/>
        <v>185</v>
      </c>
      <c r="R124" s="16">
        <f>P124+Q124</f>
        <v>3885</v>
      </c>
      <c r="S124" s="14" t="s">
        <v>22</v>
      </c>
      <c r="T124" s="14" t="s">
        <v>28</v>
      </c>
      <c r="U124" s="14">
        <v>2068</v>
      </c>
      <c r="V124" s="14">
        <v>3068</v>
      </c>
      <c r="W124" s="14" t="s">
        <v>90</v>
      </c>
      <c r="X124" s="14" t="s">
        <v>30</v>
      </c>
      <c r="Y124" s="14">
        <v>40</v>
      </c>
    </row>
    <row r="125" spans="6:25">
      <c r="F125" s="14">
        <v>1123</v>
      </c>
      <c r="G125" s="14" t="s">
        <v>149</v>
      </c>
      <c r="H125" s="14" t="s">
        <v>71</v>
      </c>
      <c r="I125" s="14" t="s">
        <v>72</v>
      </c>
      <c r="J125" s="15">
        <v>44937</v>
      </c>
      <c r="K125" s="14">
        <f t="shared" si="4"/>
        <v>1</v>
      </c>
      <c r="L125" s="14">
        <f t="shared" si="5"/>
        <v>2023</v>
      </c>
      <c r="M125" s="16">
        <v>780</v>
      </c>
      <c r="N125" s="16">
        <v>1300</v>
      </c>
      <c r="O125" s="14">
        <v>2</v>
      </c>
      <c r="P125" s="16">
        <f t="shared" si="6"/>
        <v>2600</v>
      </c>
      <c r="Q125" s="17">
        <f t="shared" si="7"/>
        <v>130</v>
      </c>
      <c r="R125" s="16">
        <f>P125+Q125</f>
        <v>2730</v>
      </c>
      <c r="S125" s="14" t="s">
        <v>22</v>
      </c>
      <c r="T125" s="14" t="s">
        <v>23</v>
      </c>
      <c r="U125" s="14">
        <v>2041</v>
      </c>
      <c r="V125" s="14">
        <v>3041</v>
      </c>
      <c r="W125" s="14" t="s">
        <v>73</v>
      </c>
      <c r="X125" s="14" t="s">
        <v>25</v>
      </c>
      <c r="Y125" s="14">
        <v>32</v>
      </c>
    </row>
    <row r="126" spans="6:25">
      <c r="F126" s="14">
        <v>1124</v>
      </c>
      <c r="G126" s="14" t="s">
        <v>149</v>
      </c>
      <c r="H126" s="14" t="s">
        <v>71</v>
      </c>
      <c r="I126" s="14" t="s">
        <v>74</v>
      </c>
      <c r="J126" s="15">
        <v>44938</v>
      </c>
      <c r="K126" s="14">
        <f t="shared" si="4"/>
        <v>1</v>
      </c>
      <c r="L126" s="14">
        <f t="shared" si="5"/>
        <v>2023</v>
      </c>
      <c r="M126" s="16">
        <v>960</v>
      </c>
      <c r="N126" s="16">
        <v>1600</v>
      </c>
      <c r="O126" s="14">
        <v>1</v>
      </c>
      <c r="P126" s="16">
        <f t="shared" si="6"/>
        <v>1600</v>
      </c>
      <c r="Q126" s="17" t="str">
        <f t="shared" si="7"/>
        <v xml:space="preserve"> 0</v>
      </c>
      <c r="R126" s="16">
        <f>P126+Q126</f>
        <v>1600</v>
      </c>
      <c r="S126" s="14" t="s">
        <v>27</v>
      </c>
      <c r="T126" s="14" t="s">
        <v>28</v>
      </c>
      <c r="U126" s="14">
        <v>2042</v>
      </c>
      <c r="V126" s="14">
        <v>3042</v>
      </c>
      <c r="W126" s="14" t="s">
        <v>75</v>
      </c>
      <c r="X126" s="14" t="s">
        <v>30</v>
      </c>
      <c r="Y126" s="14">
        <v>29</v>
      </c>
    </row>
    <row r="127" spans="6:25">
      <c r="F127" s="14">
        <v>1125</v>
      </c>
      <c r="G127" s="14" t="s">
        <v>150</v>
      </c>
      <c r="H127" s="14" t="s">
        <v>76</v>
      </c>
      <c r="I127" s="14" t="s">
        <v>77</v>
      </c>
      <c r="J127" s="15">
        <v>44939</v>
      </c>
      <c r="K127" s="14">
        <f t="shared" si="4"/>
        <v>1</v>
      </c>
      <c r="L127" s="14">
        <f t="shared" si="5"/>
        <v>2023</v>
      </c>
      <c r="M127" s="16">
        <v>1292</v>
      </c>
      <c r="N127" s="16">
        <v>1900</v>
      </c>
      <c r="O127" s="14">
        <v>3</v>
      </c>
      <c r="P127" s="16">
        <f t="shared" si="6"/>
        <v>5700</v>
      </c>
      <c r="Q127" s="17">
        <f t="shared" si="7"/>
        <v>285</v>
      </c>
      <c r="R127" s="16">
        <f>P127+Q127</f>
        <v>5985</v>
      </c>
      <c r="S127" s="14" t="s">
        <v>22</v>
      </c>
      <c r="T127" s="14" t="s">
        <v>33</v>
      </c>
      <c r="U127" s="14">
        <v>2043</v>
      </c>
      <c r="V127" s="14">
        <v>3043</v>
      </c>
      <c r="W127" s="14" t="s">
        <v>78</v>
      </c>
      <c r="X127" s="14" t="s">
        <v>25</v>
      </c>
      <c r="Y127" s="14">
        <v>21</v>
      </c>
    </row>
    <row r="128" spans="6:25">
      <c r="F128" s="14">
        <v>1126</v>
      </c>
      <c r="G128" s="14" t="s">
        <v>150</v>
      </c>
      <c r="H128" s="14" t="s">
        <v>76</v>
      </c>
      <c r="I128" s="14" t="s">
        <v>79</v>
      </c>
      <c r="J128" s="15">
        <v>44940</v>
      </c>
      <c r="K128" s="14">
        <f t="shared" si="4"/>
        <v>1</v>
      </c>
      <c r="L128" s="14">
        <f t="shared" si="5"/>
        <v>2023</v>
      </c>
      <c r="M128" s="16">
        <v>1496</v>
      </c>
      <c r="N128" s="16">
        <v>2200</v>
      </c>
      <c r="O128" s="14">
        <v>1</v>
      </c>
      <c r="P128" s="16">
        <f t="shared" si="6"/>
        <v>2200</v>
      </c>
      <c r="Q128" s="17">
        <f t="shared" si="7"/>
        <v>110</v>
      </c>
      <c r="R128" s="16">
        <f>P128+Q128</f>
        <v>2310</v>
      </c>
      <c r="S128" s="14" t="s">
        <v>22</v>
      </c>
      <c r="T128" s="14" t="s">
        <v>23</v>
      </c>
      <c r="U128" s="14">
        <v>2044</v>
      </c>
      <c r="V128" s="14">
        <v>3044</v>
      </c>
      <c r="W128" s="14" t="s">
        <v>80</v>
      </c>
      <c r="X128" s="14" t="s">
        <v>30</v>
      </c>
      <c r="Y128" s="14">
        <v>19</v>
      </c>
    </row>
    <row r="129" spans="6:25">
      <c r="F129" s="14">
        <v>1127</v>
      </c>
      <c r="G129" s="14" t="s">
        <v>151</v>
      </c>
      <c r="H129" s="14" t="s">
        <v>81</v>
      </c>
      <c r="I129" s="14" t="s">
        <v>82</v>
      </c>
      <c r="J129" s="15">
        <v>44941</v>
      </c>
      <c r="K129" s="14">
        <f t="shared" si="4"/>
        <v>1</v>
      </c>
      <c r="L129" s="14">
        <f t="shared" si="5"/>
        <v>2023</v>
      </c>
      <c r="M129" s="16">
        <v>1340</v>
      </c>
      <c r="N129" s="16">
        <v>2000</v>
      </c>
      <c r="O129" s="14">
        <v>2</v>
      </c>
      <c r="P129" s="16">
        <f t="shared" si="6"/>
        <v>4000</v>
      </c>
      <c r="Q129" s="17">
        <f t="shared" si="7"/>
        <v>200</v>
      </c>
      <c r="R129" s="16">
        <f>P129+Q129</f>
        <v>4200</v>
      </c>
      <c r="S129" s="14" t="s">
        <v>27</v>
      </c>
      <c r="T129" s="14" t="s">
        <v>28</v>
      </c>
      <c r="U129" s="14">
        <v>2045</v>
      </c>
      <c r="V129" s="14">
        <v>3045</v>
      </c>
      <c r="W129" s="14" t="s">
        <v>83</v>
      </c>
      <c r="X129" s="14" t="s">
        <v>25</v>
      </c>
      <c r="Y129" s="14">
        <v>36</v>
      </c>
    </row>
    <row r="130" spans="6:25">
      <c r="F130" s="14">
        <v>1128</v>
      </c>
      <c r="G130" s="14" t="s">
        <v>151</v>
      </c>
      <c r="H130" s="14" t="s">
        <v>81</v>
      </c>
      <c r="I130" s="14" t="s">
        <v>84</v>
      </c>
      <c r="J130" s="15">
        <v>44942</v>
      </c>
      <c r="K130" s="14">
        <f t="shared" si="4"/>
        <v>1</v>
      </c>
      <c r="L130" s="14">
        <f t="shared" si="5"/>
        <v>2023</v>
      </c>
      <c r="M130" s="16">
        <v>1541</v>
      </c>
      <c r="N130" s="16">
        <v>2300</v>
      </c>
      <c r="O130" s="14">
        <v>1</v>
      </c>
      <c r="P130" s="16">
        <f t="shared" si="6"/>
        <v>2300</v>
      </c>
      <c r="Q130" s="17">
        <f t="shared" si="7"/>
        <v>115</v>
      </c>
      <c r="R130" s="16">
        <f>P130+Q130</f>
        <v>2415</v>
      </c>
      <c r="S130" s="14" t="s">
        <v>22</v>
      </c>
      <c r="T130" s="14" t="s">
        <v>23</v>
      </c>
      <c r="U130" s="14">
        <v>2046</v>
      </c>
      <c r="V130" s="14">
        <v>3046</v>
      </c>
      <c r="W130" s="14" t="s">
        <v>85</v>
      </c>
      <c r="X130" s="14" t="s">
        <v>30</v>
      </c>
      <c r="Y130" s="14">
        <v>34</v>
      </c>
    </row>
    <row r="131" spans="6:25">
      <c r="F131" s="14">
        <v>1129</v>
      </c>
      <c r="G131" s="14" t="s">
        <v>149</v>
      </c>
      <c r="H131" s="14" t="s">
        <v>86</v>
      </c>
      <c r="I131" s="14" t="s">
        <v>87</v>
      </c>
      <c r="J131" s="15">
        <v>44943</v>
      </c>
      <c r="K131" s="14">
        <f t="shared" ref="K131:K194" si="8">MONTH(J131)</f>
        <v>1</v>
      </c>
      <c r="L131" s="14">
        <f t="shared" ref="L131:L194" si="9">YEAR(J131)</f>
        <v>2023</v>
      </c>
      <c r="M131" s="16">
        <v>2250</v>
      </c>
      <c r="N131" s="16">
        <v>3000</v>
      </c>
      <c r="O131" s="14">
        <v>2</v>
      </c>
      <c r="P131" s="16">
        <f t="shared" ref="P131:P194" si="10">N131*O131</f>
        <v>6000</v>
      </c>
      <c r="Q131" s="17">
        <f t="shared" ref="Q131:Q194" si="11">IF(P131&gt;2000,P131*5%," 0")</f>
        <v>300</v>
      </c>
      <c r="R131" s="16">
        <f>P131+Q131</f>
        <v>6300</v>
      </c>
      <c r="S131" s="14" t="s">
        <v>27</v>
      </c>
      <c r="T131" s="14" t="s">
        <v>23</v>
      </c>
      <c r="U131" s="14">
        <v>2047</v>
      </c>
      <c r="V131" s="14">
        <v>3047</v>
      </c>
      <c r="W131" s="14" t="s">
        <v>88</v>
      </c>
      <c r="X131" s="14" t="s">
        <v>25</v>
      </c>
      <c r="Y131" s="14">
        <v>40</v>
      </c>
    </row>
    <row r="132" spans="6:25">
      <c r="F132" s="14">
        <v>1130</v>
      </c>
      <c r="G132" s="14" t="s">
        <v>149</v>
      </c>
      <c r="H132" s="14" t="s">
        <v>86</v>
      </c>
      <c r="I132" s="14" t="s">
        <v>89</v>
      </c>
      <c r="J132" s="15">
        <v>44944</v>
      </c>
      <c r="K132" s="14">
        <f t="shared" si="8"/>
        <v>1</v>
      </c>
      <c r="L132" s="14">
        <f t="shared" si="9"/>
        <v>2023</v>
      </c>
      <c r="M132" s="16">
        <v>2625</v>
      </c>
      <c r="N132" s="16">
        <v>3500</v>
      </c>
      <c r="O132" s="14">
        <v>1</v>
      </c>
      <c r="P132" s="16">
        <f t="shared" si="10"/>
        <v>3500</v>
      </c>
      <c r="Q132" s="17">
        <f t="shared" si="11"/>
        <v>175</v>
      </c>
      <c r="R132" s="16">
        <f>P132+Q132</f>
        <v>3675</v>
      </c>
      <c r="S132" s="14" t="s">
        <v>22</v>
      </c>
      <c r="T132" s="14" t="s">
        <v>28</v>
      </c>
      <c r="U132" s="14">
        <v>2048</v>
      </c>
      <c r="V132" s="14">
        <v>3048</v>
      </c>
      <c r="W132" s="14" t="s">
        <v>90</v>
      </c>
      <c r="X132" s="14" t="s">
        <v>30</v>
      </c>
      <c r="Y132" s="14">
        <v>38</v>
      </c>
    </row>
    <row r="133" spans="6:25">
      <c r="F133" s="14">
        <v>1099</v>
      </c>
      <c r="G133" s="14" t="s">
        <v>149</v>
      </c>
      <c r="H133" s="14" t="s">
        <v>48</v>
      </c>
      <c r="I133" s="14" t="s">
        <v>49</v>
      </c>
      <c r="J133" s="15">
        <v>44947</v>
      </c>
      <c r="K133" s="14">
        <f t="shared" si="8"/>
        <v>1</v>
      </c>
      <c r="L133" s="14">
        <f t="shared" si="9"/>
        <v>2023</v>
      </c>
      <c r="M133" s="16">
        <v>737</v>
      </c>
      <c r="N133" s="16">
        <v>1100</v>
      </c>
      <c r="O133" s="14">
        <v>2</v>
      </c>
      <c r="P133" s="16">
        <f t="shared" si="10"/>
        <v>2200</v>
      </c>
      <c r="Q133" s="17">
        <f t="shared" si="11"/>
        <v>110</v>
      </c>
      <c r="R133" s="16">
        <f>P133+Q133</f>
        <v>2310</v>
      </c>
      <c r="S133" s="14" t="s">
        <v>22</v>
      </c>
      <c r="T133" s="14" t="s">
        <v>23</v>
      </c>
      <c r="U133" s="14">
        <v>2021</v>
      </c>
      <c r="V133" s="14">
        <v>3021</v>
      </c>
      <c r="W133" s="14" t="s">
        <v>50</v>
      </c>
      <c r="X133" s="14" t="s">
        <v>25</v>
      </c>
      <c r="Y133" s="14">
        <v>24</v>
      </c>
    </row>
    <row r="134" spans="6:25">
      <c r="F134" s="14">
        <v>1115</v>
      </c>
      <c r="G134" s="14" t="s">
        <v>149</v>
      </c>
      <c r="H134" s="14" t="s">
        <v>48</v>
      </c>
      <c r="I134" s="14" t="s">
        <v>49</v>
      </c>
      <c r="J134" s="15">
        <v>44947</v>
      </c>
      <c r="K134" s="14">
        <f t="shared" si="8"/>
        <v>1</v>
      </c>
      <c r="L134" s="14">
        <f t="shared" si="9"/>
        <v>2023</v>
      </c>
      <c r="M134" s="16">
        <v>737</v>
      </c>
      <c r="N134" s="16">
        <v>1100</v>
      </c>
      <c r="O134" s="14">
        <v>2</v>
      </c>
      <c r="P134" s="16">
        <f t="shared" si="10"/>
        <v>2200</v>
      </c>
      <c r="Q134" s="17">
        <f t="shared" si="11"/>
        <v>110</v>
      </c>
      <c r="R134" s="16">
        <f>P134+Q134</f>
        <v>2310</v>
      </c>
      <c r="S134" s="14" t="s">
        <v>22</v>
      </c>
      <c r="T134" s="14" t="s">
        <v>23</v>
      </c>
      <c r="U134" s="14">
        <v>2021</v>
      </c>
      <c r="V134" s="14">
        <v>3021</v>
      </c>
      <c r="W134" s="14" t="s">
        <v>50</v>
      </c>
      <c r="X134" s="14" t="s">
        <v>25</v>
      </c>
      <c r="Y134" s="14">
        <v>24</v>
      </c>
    </row>
    <row r="135" spans="6:25">
      <c r="F135" s="14">
        <v>1100</v>
      </c>
      <c r="G135" s="14" t="s">
        <v>149</v>
      </c>
      <c r="H135" s="14" t="s">
        <v>48</v>
      </c>
      <c r="I135" s="14" t="s">
        <v>51</v>
      </c>
      <c r="J135" s="15">
        <v>44948</v>
      </c>
      <c r="K135" s="14">
        <f t="shared" si="8"/>
        <v>1</v>
      </c>
      <c r="L135" s="14">
        <f t="shared" si="9"/>
        <v>2023</v>
      </c>
      <c r="M135" s="16">
        <v>938</v>
      </c>
      <c r="N135" s="16">
        <v>1400</v>
      </c>
      <c r="O135" s="14">
        <v>1</v>
      </c>
      <c r="P135" s="16">
        <f t="shared" si="10"/>
        <v>1400</v>
      </c>
      <c r="Q135" s="17" t="str">
        <f t="shared" si="11"/>
        <v xml:space="preserve"> 0</v>
      </c>
      <c r="R135" s="16">
        <f>P135+Q135</f>
        <v>1400</v>
      </c>
      <c r="S135" s="14" t="s">
        <v>27</v>
      </c>
      <c r="T135" s="14" t="s">
        <v>28</v>
      </c>
      <c r="U135" s="14">
        <v>2022</v>
      </c>
      <c r="V135" s="14">
        <v>3022</v>
      </c>
      <c r="W135" s="14" t="s">
        <v>52</v>
      </c>
      <c r="X135" s="14" t="s">
        <v>30</v>
      </c>
      <c r="Y135" s="14">
        <v>21</v>
      </c>
    </row>
    <row r="136" spans="6:25">
      <c r="F136" s="14">
        <v>1116</v>
      </c>
      <c r="G136" s="14" t="s">
        <v>149</v>
      </c>
      <c r="H136" s="14" t="s">
        <v>48</v>
      </c>
      <c r="I136" s="14" t="s">
        <v>51</v>
      </c>
      <c r="J136" s="15">
        <v>44948</v>
      </c>
      <c r="K136" s="14">
        <f t="shared" si="8"/>
        <v>1</v>
      </c>
      <c r="L136" s="14">
        <f t="shared" si="9"/>
        <v>2023</v>
      </c>
      <c r="M136" s="16">
        <v>938</v>
      </c>
      <c r="N136" s="16">
        <v>1400</v>
      </c>
      <c r="O136" s="14">
        <v>1</v>
      </c>
      <c r="P136" s="16">
        <f t="shared" si="10"/>
        <v>1400</v>
      </c>
      <c r="Q136" s="17" t="str">
        <f t="shared" si="11"/>
        <v xml:space="preserve"> 0</v>
      </c>
      <c r="R136" s="16">
        <f>P136+Q136</f>
        <v>1400</v>
      </c>
      <c r="S136" s="14" t="s">
        <v>27</v>
      </c>
      <c r="T136" s="14" t="s">
        <v>28</v>
      </c>
      <c r="U136" s="14">
        <v>2022</v>
      </c>
      <c r="V136" s="14">
        <v>3022</v>
      </c>
      <c r="W136" s="14" t="s">
        <v>52</v>
      </c>
      <c r="X136" s="14" t="s">
        <v>30</v>
      </c>
      <c r="Y136" s="14">
        <v>21</v>
      </c>
    </row>
    <row r="137" spans="6:25">
      <c r="F137" s="14">
        <v>1101</v>
      </c>
      <c r="G137" s="14" t="s">
        <v>150</v>
      </c>
      <c r="H137" s="14" t="s">
        <v>54</v>
      </c>
      <c r="I137" s="14" t="s">
        <v>55</v>
      </c>
      <c r="J137" s="15">
        <v>44949</v>
      </c>
      <c r="K137" s="14">
        <f t="shared" si="8"/>
        <v>1</v>
      </c>
      <c r="L137" s="14">
        <f t="shared" si="9"/>
        <v>2023</v>
      </c>
      <c r="M137" s="16">
        <v>1190</v>
      </c>
      <c r="N137" s="16">
        <v>1700</v>
      </c>
      <c r="O137" s="14">
        <v>3</v>
      </c>
      <c r="P137" s="16">
        <f t="shared" si="10"/>
        <v>5100</v>
      </c>
      <c r="Q137" s="17">
        <f t="shared" si="11"/>
        <v>255</v>
      </c>
      <c r="R137" s="16">
        <f>P137+Q137</f>
        <v>5355</v>
      </c>
      <c r="S137" s="14" t="s">
        <v>22</v>
      </c>
      <c r="T137" s="14" t="s">
        <v>33</v>
      </c>
      <c r="U137" s="14">
        <v>2023</v>
      </c>
      <c r="V137" s="14">
        <v>3023</v>
      </c>
      <c r="W137" s="14" t="s">
        <v>56</v>
      </c>
      <c r="X137" s="14" t="s">
        <v>25</v>
      </c>
      <c r="Y137" s="14">
        <v>20</v>
      </c>
    </row>
    <row r="138" spans="6:25">
      <c r="F138" s="14">
        <v>1117</v>
      </c>
      <c r="G138" s="14" t="s">
        <v>150</v>
      </c>
      <c r="H138" s="14" t="s">
        <v>54</v>
      </c>
      <c r="I138" s="14" t="s">
        <v>55</v>
      </c>
      <c r="J138" s="15">
        <v>44949</v>
      </c>
      <c r="K138" s="14">
        <f t="shared" si="8"/>
        <v>1</v>
      </c>
      <c r="L138" s="14">
        <f t="shared" si="9"/>
        <v>2023</v>
      </c>
      <c r="M138" s="16">
        <v>1190</v>
      </c>
      <c r="N138" s="16">
        <v>1700</v>
      </c>
      <c r="O138" s="14">
        <v>3</v>
      </c>
      <c r="P138" s="16">
        <f t="shared" si="10"/>
        <v>5100</v>
      </c>
      <c r="Q138" s="17">
        <f t="shared" si="11"/>
        <v>255</v>
      </c>
      <c r="R138" s="16">
        <f>P138+Q138</f>
        <v>5355</v>
      </c>
      <c r="S138" s="14" t="s">
        <v>22</v>
      </c>
      <c r="T138" s="14" t="s">
        <v>33</v>
      </c>
      <c r="U138" s="14">
        <v>2023</v>
      </c>
      <c r="V138" s="14">
        <v>3023</v>
      </c>
      <c r="W138" s="14" t="s">
        <v>56</v>
      </c>
      <c r="X138" s="14" t="s">
        <v>25</v>
      </c>
      <c r="Y138" s="14">
        <v>20</v>
      </c>
    </row>
    <row r="139" spans="6:25">
      <c r="F139" s="14">
        <v>1102</v>
      </c>
      <c r="G139" s="14" t="s">
        <v>150</v>
      </c>
      <c r="H139" s="14" t="s">
        <v>54</v>
      </c>
      <c r="I139" s="14" t="s">
        <v>58</v>
      </c>
      <c r="J139" s="15">
        <v>44950</v>
      </c>
      <c r="K139" s="14">
        <f t="shared" si="8"/>
        <v>1</v>
      </c>
      <c r="L139" s="14">
        <f t="shared" si="9"/>
        <v>2023</v>
      </c>
      <c r="M139" s="16">
        <v>1400</v>
      </c>
      <c r="N139" s="16">
        <v>2000</v>
      </c>
      <c r="O139" s="14">
        <v>1</v>
      </c>
      <c r="P139" s="16">
        <f t="shared" si="10"/>
        <v>2000</v>
      </c>
      <c r="Q139" s="17" t="str">
        <f t="shared" si="11"/>
        <v xml:space="preserve"> 0</v>
      </c>
      <c r="R139" s="16">
        <f>P139+Q139</f>
        <v>2000</v>
      </c>
      <c r="S139" s="14" t="s">
        <v>22</v>
      </c>
      <c r="T139" s="14" t="s">
        <v>23</v>
      </c>
      <c r="U139" s="14">
        <v>2024</v>
      </c>
      <c r="V139" s="14">
        <v>3024</v>
      </c>
      <c r="W139" s="14" t="s">
        <v>59</v>
      </c>
      <c r="X139" s="14" t="s">
        <v>30</v>
      </c>
      <c r="Y139" s="14">
        <v>18</v>
      </c>
    </row>
    <row r="140" spans="6:25">
      <c r="F140" s="14">
        <v>1118</v>
      </c>
      <c r="G140" s="14" t="s">
        <v>150</v>
      </c>
      <c r="H140" s="14" t="s">
        <v>54</v>
      </c>
      <c r="I140" s="14" t="s">
        <v>58</v>
      </c>
      <c r="J140" s="15">
        <v>44950</v>
      </c>
      <c r="K140" s="14">
        <f t="shared" si="8"/>
        <v>1</v>
      </c>
      <c r="L140" s="14">
        <f t="shared" si="9"/>
        <v>2023</v>
      </c>
      <c r="M140" s="16">
        <v>1400</v>
      </c>
      <c r="N140" s="16">
        <v>2000</v>
      </c>
      <c r="O140" s="14">
        <v>1</v>
      </c>
      <c r="P140" s="16">
        <f t="shared" si="10"/>
        <v>2000</v>
      </c>
      <c r="Q140" s="17" t="str">
        <f t="shared" si="11"/>
        <v xml:space="preserve"> 0</v>
      </c>
      <c r="R140" s="16">
        <f>P140+Q140</f>
        <v>2000</v>
      </c>
      <c r="S140" s="14" t="s">
        <v>22</v>
      </c>
      <c r="T140" s="14" t="s">
        <v>23</v>
      </c>
      <c r="U140" s="14">
        <v>2024</v>
      </c>
      <c r="V140" s="14">
        <v>3024</v>
      </c>
      <c r="W140" s="14" t="s">
        <v>59</v>
      </c>
      <c r="X140" s="14" t="s">
        <v>30</v>
      </c>
      <c r="Y140" s="14">
        <v>18</v>
      </c>
    </row>
    <row r="141" spans="6:25">
      <c r="F141" s="14">
        <v>1103</v>
      </c>
      <c r="G141" s="14" t="s">
        <v>151</v>
      </c>
      <c r="H141" s="14" t="s">
        <v>61</v>
      </c>
      <c r="I141" s="14" t="s">
        <v>62</v>
      </c>
      <c r="J141" s="15">
        <v>44951</v>
      </c>
      <c r="K141" s="14">
        <f t="shared" si="8"/>
        <v>1</v>
      </c>
      <c r="L141" s="14">
        <f t="shared" si="9"/>
        <v>2023</v>
      </c>
      <c r="M141" s="16">
        <v>975</v>
      </c>
      <c r="N141" s="16">
        <v>1500</v>
      </c>
      <c r="O141" s="14">
        <v>2</v>
      </c>
      <c r="P141" s="16">
        <f t="shared" si="10"/>
        <v>3000</v>
      </c>
      <c r="Q141" s="17">
        <f t="shared" si="11"/>
        <v>150</v>
      </c>
      <c r="R141" s="16">
        <f>P141+Q141</f>
        <v>3150</v>
      </c>
      <c r="S141" s="14" t="s">
        <v>27</v>
      </c>
      <c r="T141" s="14" t="s">
        <v>28</v>
      </c>
      <c r="U141" s="14">
        <v>2025</v>
      </c>
      <c r="V141" s="14">
        <v>3025</v>
      </c>
      <c r="W141" s="14" t="s">
        <v>63</v>
      </c>
      <c r="X141" s="14" t="s">
        <v>25</v>
      </c>
      <c r="Y141" s="14">
        <v>28</v>
      </c>
    </row>
    <row r="142" spans="6:25">
      <c r="F142" s="14">
        <v>1119</v>
      </c>
      <c r="G142" s="14" t="s">
        <v>151</v>
      </c>
      <c r="H142" s="14" t="s">
        <v>61</v>
      </c>
      <c r="I142" s="14" t="s">
        <v>62</v>
      </c>
      <c r="J142" s="15">
        <v>44951</v>
      </c>
      <c r="K142" s="14">
        <f t="shared" si="8"/>
        <v>1</v>
      </c>
      <c r="L142" s="14">
        <f t="shared" si="9"/>
        <v>2023</v>
      </c>
      <c r="M142" s="16">
        <v>975</v>
      </c>
      <c r="N142" s="16">
        <v>1500</v>
      </c>
      <c r="O142" s="14">
        <v>2</v>
      </c>
      <c r="P142" s="16">
        <f t="shared" si="10"/>
        <v>3000</v>
      </c>
      <c r="Q142" s="17">
        <f t="shared" si="11"/>
        <v>150</v>
      </c>
      <c r="R142" s="16">
        <f>P142+Q142</f>
        <v>3150</v>
      </c>
      <c r="S142" s="14" t="s">
        <v>27</v>
      </c>
      <c r="T142" s="14" t="s">
        <v>28</v>
      </c>
      <c r="U142" s="14">
        <v>2025</v>
      </c>
      <c r="V142" s="14">
        <v>3025</v>
      </c>
      <c r="W142" s="14" t="s">
        <v>63</v>
      </c>
      <c r="X142" s="14" t="s">
        <v>25</v>
      </c>
      <c r="Y142" s="14">
        <v>28</v>
      </c>
    </row>
    <row r="143" spans="6:25">
      <c r="F143" s="14">
        <v>1104</v>
      </c>
      <c r="G143" s="14" t="s">
        <v>151</v>
      </c>
      <c r="H143" s="14" t="s">
        <v>61</v>
      </c>
      <c r="I143" s="14" t="s">
        <v>64</v>
      </c>
      <c r="J143" s="15">
        <v>44952</v>
      </c>
      <c r="K143" s="14">
        <f t="shared" si="8"/>
        <v>1</v>
      </c>
      <c r="L143" s="14">
        <f t="shared" si="9"/>
        <v>2023</v>
      </c>
      <c r="M143" s="16">
        <v>1170</v>
      </c>
      <c r="N143" s="16">
        <v>1800</v>
      </c>
      <c r="O143" s="14">
        <v>1</v>
      </c>
      <c r="P143" s="16">
        <f t="shared" si="10"/>
        <v>1800</v>
      </c>
      <c r="Q143" s="17" t="str">
        <f t="shared" si="11"/>
        <v xml:space="preserve"> 0</v>
      </c>
      <c r="R143" s="16">
        <f>P143+Q143</f>
        <v>1800</v>
      </c>
      <c r="S143" s="14" t="s">
        <v>22</v>
      </c>
      <c r="T143" s="14" t="s">
        <v>23</v>
      </c>
      <c r="U143" s="14">
        <v>2026</v>
      </c>
      <c r="V143" s="14">
        <v>3026</v>
      </c>
      <c r="W143" s="14" t="s">
        <v>65</v>
      </c>
      <c r="X143" s="14" t="s">
        <v>30</v>
      </c>
      <c r="Y143" s="14">
        <v>26</v>
      </c>
    </row>
    <row r="144" spans="6:25">
      <c r="F144" s="14">
        <v>1120</v>
      </c>
      <c r="G144" s="14" t="s">
        <v>151</v>
      </c>
      <c r="H144" s="14" t="s">
        <v>61</v>
      </c>
      <c r="I144" s="14" t="s">
        <v>64</v>
      </c>
      <c r="J144" s="15">
        <v>44952</v>
      </c>
      <c r="K144" s="14">
        <f t="shared" si="8"/>
        <v>1</v>
      </c>
      <c r="L144" s="14">
        <f t="shared" si="9"/>
        <v>2023</v>
      </c>
      <c r="M144" s="16">
        <v>1170</v>
      </c>
      <c r="N144" s="16">
        <v>1800</v>
      </c>
      <c r="O144" s="14">
        <v>1</v>
      </c>
      <c r="P144" s="16">
        <f t="shared" si="10"/>
        <v>1800</v>
      </c>
      <c r="Q144" s="17" t="str">
        <f t="shared" si="11"/>
        <v xml:space="preserve"> 0</v>
      </c>
      <c r="R144" s="16">
        <f>P144+Q144</f>
        <v>1800</v>
      </c>
      <c r="S144" s="14" t="s">
        <v>22</v>
      </c>
      <c r="T144" s="14" t="s">
        <v>23</v>
      </c>
      <c r="U144" s="14">
        <v>2026</v>
      </c>
      <c r="V144" s="14">
        <v>3026</v>
      </c>
      <c r="W144" s="14" t="s">
        <v>65</v>
      </c>
      <c r="X144" s="14" t="s">
        <v>30</v>
      </c>
      <c r="Y144" s="14">
        <v>26</v>
      </c>
    </row>
    <row r="145" spans="6:25">
      <c r="F145" s="14">
        <v>1105</v>
      </c>
      <c r="G145" s="14" t="s">
        <v>149</v>
      </c>
      <c r="H145" s="14" t="s">
        <v>66</v>
      </c>
      <c r="I145" s="14" t="s">
        <v>67</v>
      </c>
      <c r="J145" s="15">
        <v>44953</v>
      </c>
      <c r="K145" s="14">
        <f t="shared" si="8"/>
        <v>1</v>
      </c>
      <c r="L145" s="14">
        <f t="shared" si="9"/>
        <v>2023</v>
      </c>
      <c r="M145" s="16">
        <v>1656</v>
      </c>
      <c r="N145" s="16">
        <v>2300</v>
      </c>
      <c r="O145" s="14">
        <v>2</v>
      </c>
      <c r="P145" s="16">
        <f t="shared" si="10"/>
        <v>4600</v>
      </c>
      <c r="Q145" s="17">
        <f t="shared" si="11"/>
        <v>230</v>
      </c>
      <c r="R145" s="16">
        <f>P145+Q145</f>
        <v>4830</v>
      </c>
      <c r="S145" s="14" t="s">
        <v>27</v>
      </c>
      <c r="T145" s="14" t="s">
        <v>23</v>
      </c>
      <c r="U145" s="14">
        <v>2027</v>
      </c>
      <c r="V145" s="14">
        <v>3027</v>
      </c>
      <c r="W145" s="14" t="s">
        <v>68</v>
      </c>
      <c r="X145" s="14" t="s">
        <v>25</v>
      </c>
      <c r="Y145" s="14">
        <v>30</v>
      </c>
    </row>
    <row r="146" spans="6:25">
      <c r="F146" s="14">
        <v>1121</v>
      </c>
      <c r="G146" s="14" t="s">
        <v>149</v>
      </c>
      <c r="H146" s="14" t="s">
        <v>66</v>
      </c>
      <c r="I146" s="14" t="s">
        <v>67</v>
      </c>
      <c r="J146" s="15">
        <v>44953</v>
      </c>
      <c r="K146" s="14">
        <f t="shared" si="8"/>
        <v>1</v>
      </c>
      <c r="L146" s="14">
        <f t="shared" si="9"/>
        <v>2023</v>
      </c>
      <c r="M146" s="16">
        <v>1656</v>
      </c>
      <c r="N146" s="16">
        <v>2300</v>
      </c>
      <c r="O146" s="14">
        <v>2</v>
      </c>
      <c r="P146" s="16">
        <f t="shared" si="10"/>
        <v>4600</v>
      </c>
      <c r="Q146" s="17">
        <f t="shared" si="11"/>
        <v>230</v>
      </c>
      <c r="R146" s="16">
        <f>P146+Q146</f>
        <v>4830</v>
      </c>
      <c r="S146" s="14" t="s">
        <v>27</v>
      </c>
      <c r="T146" s="14" t="s">
        <v>23</v>
      </c>
      <c r="U146" s="14">
        <v>2027</v>
      </c>
      <c r="V146" s="14">
        <v>3027</v>
      </c>
      <c r="W146" s="14" t="s">
        <v>68</v>
      </c>
      <c r="X146" s="14" t="s">
        <v>25</v>
      </c>
      <c r="Y146" s="14">
        <v>30</v>
      </c>
    </row>
    <row r="147" spans="6:25">
      <c r="F147" s="14">
        <v>1106</v>
      </c>
      <c r="G147" s="14" t="s">
        <v>149</v>
      </c>
      <c r="H147" s="14" t="s">
        <v>66</v>
      </c>
      <c r="I147" s="14" t="s">
        <v>69</v>
      </c>
      <c r="J147" s="15">
        <v>44954</v>
      </c>
      <c r="K147" s="14">
        <f t="shared" si="8"/>
        <v>1</v>
      </c>
      <c r="L147" s="14">
        <f t="shared" si="9"/>
        <v>2023</v>
      </c>
      <c r="M147" s="16">
        <v>1872</v>
      </c>
      <c r="N147" s="16">
        <v>2600</v>
      </c>
      <c r="O147" s="14">
        <v>1</v>
      </c>
      <c r="P147" s="16">
        <f t="shared" si="10"/>
        <v>2600</v>
      </c>
      <c r="Q147" s="17">
        <f t="shared" si="11"/>
        <v>130</v>
      </c>
      <c r="R147" s="16">
        <f>P147+Q147</f>
        <v>2730</v>
      </c>
      <c r="S147" s="14" t="s">
        <v>22</v>
      </c>
      <c r="T147" s="14" t="s">
        <v>28</v>
      </c>
      <c r="U147" s="14">
        <v>2028</v>
      </c>
      <c r="V147" s="14">
        <v>3028</v>
      </c>
      <c r="W147" s="14" t="s">
        <v>70</v>
      </c>
      <c r="X147" s="14" t="s">
        <v>30</v>
      </c>
      <c r="Y147" s="14">
        <v>28</v>
      </c>
    </row>
    <row r="148" spans="6:25">
      <c r="F148" s="14">
        <v>1122</v>
      </c>
      <c r="G148" s="14" t="s">
        <v>149</v>
      </c>
      <c r="H148" s="14" t="s">
        <v>66</v>
      </c>
      <c r="I148" s="14" t="s">
        <v>69</v>
      </c>
      <c r="J148" s="15">
        <v>44954</v>
      </c>
      <c r="K148" s="14">
        <f t="shared" si="8"/>
        <v>1</v>
      </c>
      <c r="L148" s="14">
        <f t="shared" si="9"/>
        <v>2023</v>
      </c>
      <c r="M148" s="16">
        <v>1872</v>
      </c>
      <c r="N148" s="16">
        <v>2600</v>
      </c>
      <c r="O148" s="14">
        <v>1</v>
      </c>
      <c r="P148" s="16">
        <f t="shared" si="10"/>
        <v>2600</v>
      </c>
      <c r="Q148" s="17">
        <f t="shared" si="11"/>
        <v>130</v>
      </c>
      <c r="R148" s="16">
        <f>P148+Q148</f>
        <v>2730</v>
      </c>
      <c r="S148" s="14" t="s">
        <v>22</v>
      </c>
      <c r="T148" s="14" t="s">
        <v>28</v>
      </c>
      <c r="U148" s="14">
        <v>2028</v>
      </c>
      <c r="V148" s="14">
        <v>3028</v>
      </c>
      <c r="W148" s="14" t="s">
        <v>70</v>
      </c>
      <c r="X148" s="14" t="s">
        <v>30</v>
      </c>
      <c r="Y148" s="14">
        <v>28</v>
      </c>
    </row>
    <row r="149" spans="6:25">
      <c r="F149" s="14">
        <v>1041</v>
      </c>
      <c r="G149" s="14" t="s">
        <v>154</v>
      </c>
      <c r="H149" s="14" t="s">
        <v>128</v>
      </c>
      <c r="I149" s="14" t="s">
        <v>129</v>
      </c>
      <c r="J149" s="15">
        <v>44958</v>
      </c>
      <c r="K149" s="14">
        <f t="shared" si="8"/>
        <v>2</v>
      </c>
      <c r="L149" s="14">
        <f t="shared" si="9"/>
        <v>2023</v>
      </c>
      <c r="M149" s="16">
        <v>90</v>
      </c>
      <c r="N149" s="16">
        <v>150</v>
      </c>
      <c r="O149" s="14">
        <v>2</v>
      </c>
      <c r="P149" s="16">
        <f t="shared" si="10"/>
        <v>300</v>
      </c>
      <c r="Q149" s="17" t="str">
        <f t="shared" si="11"/>
        <v xml:space="preserve"> 0</v>
      </c>
      <c r="R149" s="16">
        <f>P149+Q149</f>
        <v>300</v>
      </c>
      <c r="S149" s="14" t="s">
        <v>22</v>
      </c>
      <c r="T149" s="14" t="s">
        <v>23</v>
      </c>
      <c r="U149" s="14">
        <v>2101</v>
      </c>
      <c r="V149" s="14">
        <v>3101</v>
      </c>
      <c r="W149" s="14" t="s">
        <v>130</v>
      </c>
      <c r="X149" s="14" t="s">
        <v>25</v>
      </c>
      <c r="Y149" s="14">
        <v>10</v>
      </c>
    </row>
    <row r="150" spans="6:25">
      <c r="F150" s="14">
        <v>1153</v>
      </c>
      <c r="G150" s="14" t="s">
        <v>149</v>
      </c>
      <c r="H150" s="14" t="s">
        <v>20</v>
      </c>
      <c r="I150" s="14" t="s">
        <v>21</v>
      </c>
      <c r="J150" s="15">
        <v>44958</v>
      </c>
      <c r="K150" s="14">
        <f t="shared" si="8"/>
        <v>2</v>
      </c>
      <c r="L150" s="14">
        <f t="shared" si="9"/>
        <v>2023</v>
      </c>
      <c r="M150" s="16">
        <v>840</v>
      </c>
      <c r="N150" s="16">
        <v>1200</v>
      </c>
      <c r="O150" s="14">
        <v>2</v>
      </c>
      <c r="P150" s="16">
        <f t="shared" si="10"/>
        <v>2400</v>
      </c>
      <c r="Q150" s="17">
        <f t="shared" si="11"/>
        <v>120</v>
      </c>
      <c r="R150" s="16">
        <f>P150+Q150</f>
        <v>2520</v>
      </c>
      <c r="S150" s="14" t="s">
        <v>22</v>
      </c>
      <c r="T150" s="14" t="s">
        <v>23</v>
      </c>
      <c r="U150" s="14">
        <v>2001</v>
      </c>
      <c r="V150" s="14">
        <v>3001</v>
      </c>
      <c r="W150" s="14" t="s">
        <v>24</v>
      </c>
      <c r="X150" s="14" t="s">
        <v>25</v>
      </c>
      <c r="Y150" s="14">
        <v>25</v>
      </c>
    </row>
    <row r="151" spans="6:25">
      <c r="F151" s="14">
        <v>1042</v>
      </c>
      <c r="G151" s="14" t="s">
        <v>154</v>
      </c>
      <c r="H151" s="14" t="s">
        <v>128</v>
      </c>
      <c r="I151" s="14" t="s">
        <v>131</v>
      </c>
      <c r="J151" s="15">
        <v>44959</v>
      </c>
      <c r="K151" s="14">
        <f t="shared" si="8"/>
        <v>2</v>
      </c>
      <c r="L151" s="14">
        <f t="shared" si="9"/>
        <v>2023</v>
      </c>
      <c r="M151" s="16">
        <v>120</v>
      </c>
      <c r="N151" s="16">
        <v>200</v>
      </c>
      <c r="O151" s="14">
        <v>1</v>
      </c>
      <c r="P151" s="16">
        <f t="shared" si="10"/>
        <v>200</v>
      </c>
      <c r="Q151" s="17" t="str">
        <f t="shared" si="11"/>
        <v xml:space="preserve"> 0</v>
      </c>
      <c r="R151" s="16">
        <f>P151+Q151</f>
        <v>200</v>
      </c>
      <c r="S151" s="14" t="s">
        <v>27</v>
      </c>
      <c r="T151" s="14" t="s">
        <v>28</v>
      </c>
      <c r="U151" s="14">
        <v>2102</v>
      </c>
      <c r="V151" s="14">
        <v>3102</v>
      </c>
      <c r="W151" s="14" t="s">
        <v>132</v>
      </c>
      <c r="X151" s="14" t="s">
        <v>30</v>
      </c>
      <c r="Y151" s="14">
        <v>9</v>
      </c>
    </row>
    <row r="152" spans="6:25">
      <c r="F152" s="14">
        <v>1154</v>
      </c>
      <c r="G152" s="14" t="s">
        <v>149</v>
      </c>
      <c r="H152" s="14" t="s">
        <v>20</v>
      </c>
      <c r="I152" s="14" t="s">
        <v>26</v>
      </c>
      <c r="J152" s="15">
        <v>44959</v>
      </c>
      <c r="K152" s="14">
        <f t="shared" si="8"/>
        <v>2</v>
      </c>
      <c r="L152" s="14">
        <f t="shared" si="9"/>
        <v>2023</v>
      </c>
      <c r="M152" s="16">
        <v>1050</v>
      </c>
      <c r="N152" s="16">
        <v>1500</v>
      </c>
      <c r="O152" s="14">
        <v>1</v>
      </c>
      <c r="P152" s="16">
        <f t="shared" si="10"/>
        <v>1500</v>
      </c>
      <c r="Q152" s="17" t="str">
        <f t="shared" si="11"/>
        <v xml:space="preserve"> 0</v>
      </c>
      <c r="R152" s="16">
        <f>P152+Q152</f>
        <v>1500</v>
      </c>
      <c r="S152" s="14" t="s">
        <v>27</v>
      </c>
      <c r="T152" s="14" t="s">
        <v>28</v>
      </c>
      <c r="U152" s="14">
        <v>2002</v>
      </c>
      <c r="V152" s="14">
        <v>3002</v>
      </c>
      <c r="W152" s="14" t="s">
        <v>29</v>
      </c>
      <c r="X152" s="14" t="s">
        <v>30</v>
      </c>
      <c r="Y152" s="14">
        <v>22</v>
      </c>
    </row>
    <row r="153" spans="6:25">
      <c r="F153" s="14">
        <v>1043</v>
      </c>
      <c r="G153" s="14" t="s">
        <v>155</v>
      </c>
      <c r="H153" s="14" t="s">
        <v>133</v>
      </c>
      <c r="I153" s="14" t="s">
        <v>134</v>
      </c>
      <c r="J153" s="15">
        <v>44960</v>
      </c>
      <c r="K153" s="14">
        <f t="shared" si="8"/>
        <v>2</v>
      </c>
      <c r="L153" s="14">
        <f t="shared" si="9"/>
        <v>2023</v>
      </c>
      <c r="M153" s="16">
        <v>240</v>
      </c>
      <c r="N153" s="16">
        <v>400</v>
      </c>
      <c r="O153" s="14">
        <v>3</v>
      </c>
      <c r="P153" s="16">
        <f t="shared" si="10"/>
        <v>1200</v>
      </c>
      <c r="Q153" s="17" t="str">
        <f t="shared" si="11"/>
        <v xml:space="preserve"> 0</v>
      </c>
      <c r="R153" s="16">
        <f>P153+Q153</f>
        <v>1200</v>
      </c>
      <c r="S153" s="14" t="s">
        <v>22</v>
      </c>
      <c r="T153" s="14" t="s">
        <v>33</v>
      </c>
      <c r="U153" s="14">
        <v>2103</v>
      </c>
      <c r="V153" s="14">
        <v>3103</v>
      </c>
      <c r="W153" s="14" t="s">
        <v>135</v>
      </c>
      <c r="X153" s="14" t="s">
        <v>25</v>
      </c>
      <c r="Y153" s="14">
        <v>25</v>
      </c>
    </row>
    <row r="154" spans="6:25">
      <c r="F154" s="14">
        <v>1155</v>
      </c>
      <c r="G154" s="14" t="s">
        <v>150</v>
      </c>
      <c r="H154" s="14" t="s">
        <v>31</v>
      </c>
      <c r="I154" s="14" t="s">
        <v>32</v>
      </c>
      <c r="J154" s="15">
        <v>44960</v>
      </c>
      <c r="K154" s="14">
        <f t="shared" si="8"/>
        <v>2</v>
      </c>
      <c r="L154" s="14">
        <f t="shared" si="9"/>
        <v>2023</v>
      </c>
      <c r="M154" s="16">
        <v>1260</v>
      </c>
      <c r="N154" s="16">
        <v>1800</v>
      </c>
      <c r="O154" s="14">
        <v>3</v>
      </c>
      <c r="P154" s="16">
        <f t="shared" si="10"/>
        <v>5400</v>
      </c>
      <c r="Q154" s="17">
        <f t="shared" si="11"/>
        <v>270</v>
      </c>
      <c r="R154" s="16">
        <f>P154+Q154</f>
        <v>5670</v>
      </c>
      <c r="S154" s="14" t="s">
        <v>22</v>
      </c>
      <c r="T154" s="14" t="s">
        <v>33</v>
      </c>
      <c r="U154" s="14">
        <v>2003</v>
      </c>
      <c r="V154" s="14">
        <v>3003</v>
      </c>
      <c r="W154" s="14" t="s">
        <v>34</v>
      </c>
      <c r="X154" s="14" t="s">
        <v>25</v>
      </c>
      <c r="Y154" s="14">
        <v>18</v>
      </c>
    </row>
    <row r="155" spans="6:25">
      <c r="F155" s="14">
        <v>1044</v>
      </c>
      <c r="G155" s="14" t="s">
        <v>155</v>
      </c>
      <c r="H155" s="14" t="s">
        <v>133</v>
      </c>
      <c r="I155" s="14" t="s">
        <v>136</v>
      </c>
      <c r="J155" s="15">
        <v>44961</v>
      </c>
      <c r="K155" s="14">
        <f t="shared" si="8"/>
        <v>2</v>
      </c>
      <c r="L155" s="14">
        <f t="shared" si="9"/>
        <v>2023</v>
      </c>
      <c r="M155" s="16">
        <v>360</v>
      </c>
      <c r="N155" s="16">
        <v>600</v>
      </c>
      <c r="O155" s="14">
        <v>1</v>
      </c>
      <c r="P155" s="16">
        <f t="shared" si="10"/>
        <v>600</v>
      </c>
      <c r="Q155" s="17" t="str">
        <f t="shared" si="11"/>
        <v xml:space="preserve"> 0</v>
      </c>
      <c r="R155" s="16">
        <f>P155+Q155</f>
        <v>600</v>
      </c>
      <c r="S155" s="14" t="s">
        <v>22</v>
      </c>
      <c r="T155" s="14" t="s">
        <v>23</v>
      </c>
      <c r="U155" s="14">
        <v>2104</v>
      </c>
      <c r="V155" s="14">
        <v>3104</v>
      </c>
      <c r="W155" s="14" t="s">
        <v>137</v>
      </c>
      <c r="X155" s="14" t="s">
        <v>30</v>
      </c>
      <c r="Y155" s="14">
        <v>23</v>
      </c>
    </row>
    <row r="156" spans="6:25">
      <c r="F156" s="14">
        <v>1081</v>
      </c>
      <c r="G156" s="14" t="s">
        <v>150</v>
      </c>
      <c r="H156" s="14" t="s">
        <v>31</v>
      </c>
      <c r="I156" s="14" t="s">
        <v>36</v>
      </c>
      <c r="J156" s="15">
        <v>44961</v>
      </c>
      <c r="K156" s="14">
        <f t="shared" si="8"/>
        <v>2</v>
      </c>
      <c r="L156" s="14">
        <f t="shared" si="9"/>
        <v>2023</v>
      </c>
      <c r="M156" s="16">
        <v>1470</v>
      </c>
      <c r="N156" s="16">
        <v>2100</v>
      </c>
      <c r="O156" s="14">
        <v>1</v>
      </c>
      <c r="P156" s="16">
        <f t="shared" si="10"/>
        <v>2100</v>
      </c>
      <c r="Q156" s="17">
        <f t="shared" si="11"/>
        <v>105</v>
      </c>
      <c r="R156" s="16">
        <f>P156+Q156</f>
        <v>2205</v>
      </c>
      <c r="S156" s="14" t="s">
        <v>22</v>
      </c>
      <c r="T156" s="14" t="s">
        <v>23</v>
      </c>
      <c r="U156" s="14">
        <v>2004</v>
      </c>
      <c r="V156" s="14">
        <v>3004</v>
      </c>
      <c r="W156" s="14" t="s">
        <v>37</v>
      </c>
      <c r="X156" s="14" t="s">
        <v>30</v>
      </c>
      <c r="Y156" s="14">
        <v>16</v>
      </c>
    </row>
    <row r="157" spans="6:25">
      <c r="F157" s="14">
        <v>1045</v>
      </c>
      <c r="G157" s="14" t="s">
        <v>149</v>
      </c>
      <c r="H157" s="14" t="s">
        <v>20</v>
      </c>
      <c r="I157" s="14" t="s">
        <v>138</v>
      </c>
      <c r="J157" s="15">
        <v>44962</v>
      </c>
      <c r="K157" s="14">
        <f t="shared" si="8"/>
        <v>2</v>
      </c>
      <c r="L157" s="14">
        <f t="shared" si="9"/>
        <v>2023</v>
      </c>
      <c r="M157" s="16">
        <v>1296</v>
      </c>
      <c r="N157" s="16">
        <v>1800</v>
      </c>
      <c r="O157" s="14">
        <v>2</v>
      </c>
      <c r="P157" s="16">
        <f t="shared" si="10"/>
        <v>3600</v>
      </c>
      <c r="Q157" s="17">
        <f t="shared" si="11"/>
        <v>180</v>
      </c>
      <c r="R157" s="16">
        <f>P157+Q157</f>
        <v>3780</v>
      </c>
      <c r="S157" s="14" t="s">
        <v>27</v>
      </c>
      <c r="T157" s="14" t="s">
        <v>28</v>
      </c>
      <c r="U157" s="14">
        <v>2105</v>
      </c>
      <c r="V157" s="14">
        <v>3105</v>
      </c>
      <c r="W157" s="14" t="s">
        <v>139</v>
      </c>
      <c r="X157" s="14" t="s">
        <v>25</v>
      </c>
      <c r="Y157" s="14">
        <v>29</v>
      </c>
    </row>
    <row r="158" spans="6:25">
      <c r="F158" s="14">
        <v>1082</v>
      </c>
      <c r="G158" s="14" t="s">
        <v>151</v>
      </c>
      <c r="H158" s="14" t="s">
        <v>38</v>
      </c>
      <c r="I158" s="14" t="s">
        <v>39</v>
      </c>
      <c r="J158" s="15">
        <v>44962</v>
      </c>
      <c r="K158" s="14">
        <f t="shared" si="8"/>
        <v>2</v>
      </c>
      <c r="L158" s="14">
        <f t="shared" si="9"/>
        <v>2023</v>
      </c>
      <c r="M158" s="16">
        <v>896.99999999999989</v>
      </c>
      <c r="N158" s="16">
        <v>1300</v>
      </c>
      <c r="O158" s="14">
        <v>2</v>
      </c>
      <c r="P158" s="16">
        <f t="shared" si="10"/>
        <v>2600</v>
      </c>
      <c r="Q158" s="17">
        <f t="shared" si="11"/>
        <v>130</v>
      </c>
      <c r="R158" s="16">
        <f>P158+Q158</f>
        <v>2730</v>
      </c>
      <c r="S158" s="14" t="s">
        <v>27</v>
      </c>
      <c r="T158" s="14" t="s">
        <v>28</v>
      </c>
      <c r="U158" s="14">
        <v>2005</v>
      </c>
      <c r="V158" s="14">
        <v>3005</v>
      </c>
      <c r="W158" s="14" t="s">
        <v>40</v>
      </c>
      <c r="X158" s="14" t="s">
        <v>25</v>
      </c>
      <c r="Y158" s="14">
        <v>27</v>
      </c>
    </row>
    <row r="159" spans="6:25">
      <c r="F159" s="14">
        <v>1046</v>
      </c>
      <c r="G159" s="14" t="s">
        <v>149</v>
      </c>
      <c r="H159" s="14" t="s">
        <v>20</v>
      </c>
      <c r="I159" s="14" t="s">
        <v>140</v>
      </c>
      <c r="J159" s="15">
        <v>44963</v>
      </c>
      <c r="K159" s="14">
        <f t="shared" si="8"/>
        <v>2</v>
      </c>
      <c r="L159" s="14">
        <f t="shared" si="9"/>
        <v>2023</v>
      </c>
      <c r="M159" s="16">
        <v>1728</v>
      </c>
      <c r="N159" s="16">
        <v>2400</v>
      </c>
      <c r="O159" s="14">
        <v>1</v>
      </c>
      <c r="P159" s="16">
        <f t="shared" si="10"/>
        <v>2400</v>
      </c>
      <c r="Q159" s="17">
        <f t="shared" si="11"/>
        <v>120</v>
      </c>
      <c r="R159" s="16">
        <f>P159+Q159</f>
        <v>2520</v>
      </c>
      <c r="S159" s="14" t="s">
        <v>22</v>
      </c>
      <c r="T159" s="14" t="s">
        <v>23</v>
      </c>
      <c r="U159" s="14">
        <v>2106</v>
      </c>
      <c r="V159" s="14">
        <v>3106</v>
      </c>
      <c r="W159" s="14" t="s">
        <v>141</v>
      </c>
      <c r="X159" s="14" t="s">
        <v>30</v>
      </c>
      <c r="Y159" s="14">
        <v>27</v>
      </c>
    </row>
    <row r="160" spans="6:25">
      <c r="F160" s="14">
        <v>1083</v>
      </c>
      <c r="G160" s="14" t="s">
        <v>151</v>
      </c>
      <c r="H160" s="14" t="s">
        <v>38</v>
      </c>
      <c r="I160" s="14" t="s">
        <v>41</v>
      </c>
      <c r="J160" s="15">
        <v>44963</v>
      </c>
      <c r="K160" s="14">
        <f t="shared" si="8"/>
        <v>2</v>
      </c>
      <c r="L160" s="14">
        <f t="shared" si="9"/>
        <v>2023</v>
      </c>
      <c r="M160" s="16">
        <v>1104</v>
      </c>
      <c r="N160" s="16">
        <v>1600</v>
      </c>
      <c r="O160" s="14">
        <v>1</v>
      </c>
      <c r="P160" s="16">
        <f t="shared" si="10"/>
        <v>1600</v>
      </c>
      <c r="Q160" s="17" t="str">
        <f t="shared" si="11"/>
        <v xml:space="preserve"> 0</v>
      </c>
      <c r="R160" s="16">
        <f>P160+Q160</f>
        <v>1600</v>
      </c>
      <c r="S160" s="14" t="s">
        <v>22</v>
      </c>
      <c r="T160" s="14" t="s">
        <v>23</v>
      </c>
      <c r="U160" s="14">
        <v>2006</v>
      </c>
      <c r="V160" s="14">
        <v>3006</v>
      </c>
      <c r="W160" s="14" t="s">
        <v>42</v>
      </c>
      <c r="X160" s="14" t="s">
        <v>30</v>
      </c>
      <c r="Y160" s="14">
        <v>24</v>
      </c>
    </row>
    <row r="161" spans="6:25">
      <c r="F161" s="14">
        <v>1047</v>
      </c>
      <c r="G161" s="14" t="s">
        <v>150</v>
      </c>
      <c r="H161" s="14" t="s">
        <v>142</v>
      </c>
      <c r="I161" s="14" t="s">
        <v>143</v>
      </c>
      <c r="J161" s="15">
        <v>44964</v>
      </c>
      <c r="K161" s="14">
        <f t="shared" si="8"/>
        <v>2</v>
      </c>
      <c r="L161" s="14">
        <f t="shared" si="9"/>
        <v>2023</v>
      </c>
      <c r="M161" s="16">
        <v>1491</v>
      </c>
      <c r="N161" s="16">
        <v>2100</v>
      </c>
      <c r="O161" s="14">
        <v>2</v>
      </c>
      <c r="P161" s="16">
        <f t="shared" si="10"/>
        <v>4200</v>
      </c>
      <c r="Q161" s="17">
        <f t="shared" si="11"/>
        <v>210</v>
      </c>
      <c r="R161" s="16">
        <f>P161+Q161</f>
        <v>4410</v>
      </c>
      <c r="S161" s="14" t="s">
        <v>27</v>
      </c>
      <c r="T161" s="14" t="s">
        <v>23</v>
      </c>
      <c r="U161" s="14">
        <v>2107</v>
      </c>
      <c r="V161" s="14">
        <v>3107</v>
      </c>
      <c r="W161" s="14" t="s">
        <v>144</v>
      </c>
      <c r="X161" s="14" t="s">
        <v>25</v>
      </c>
      <c r="Y161" s="14">
        <v>20</v>
      </c>
    </row>
    <row r="162" spans="6:25">
      <c r="F162" s="14">
        <v>1084</v>
      </c>
      <c r="G162" s="14" t="s">
        <v>149</v>
      </c>
      <c r="H162" s="14" t="s">
        <v>43</v>
      </c>
      <c r="I162" s="14" t="s">
        <v>44</v>
      </c>
      <c r="J162" s="15">
        <v>44964</v>
      </c>
      <c r="K162" s="14">
        <f t="shared" si="8"/>
        <v>2</v>
      </c>
      <c r="L162" s="14">
        <f t="shared" si="9"/>
        <v>2023</v>
      </c>
      <c r="M162" s="16">
        <v>1496</v>
      </c>
      <c r="N162" s="16">
        <v>2200</v>
      </c>
      <c r="O162" s="14">
        <v>2</v>
      </c>
      <c r="P162" s="16">
        <f t="shared" si="10"/>
        <v>4400</v>
      </c>
      <c r="Q162" s="17">
        <f t="shared" si="11"/>
        <v>220</v>
      </c>
      <c r="R162" s="16">
        <f>P162+Q162</f>
        <v>4620</v>
      </c>
      <c r="S162" s="14" t="s">
        <v>27</v>
      </c>
      <c r="T162" s="14" t="s">
        <v>23</v>
      </c>
      <c r="U162" s="14">
        <v>2007</v>
      </c>
      <c r="V162" s="14">
        <v>3007</v>
      </c>
      <c r="W162" s="14" t="s">
        <v>45</v>
      </c>
      <c r="X162" s="14" t="s">
        <v>25</v>
      </c>
      <c r="Y162" s="14">
        <v>29</v>
      </c>
    </row>
    <row r="163" spans="6:25">
      <c r="F163" s="14">
        <v>1048</v>
      </c>
      <c r="G163" s="14" t="s">
        <v>150</v>
      </c>
      <c r="H163" s="14" t="s">
        <v>142</v>
      </c>
      <c r="I163" s="14" t="s">
        <v>145</v>
      </c>
      <c r="J163" s="15">
        <v>44965</v>
      </c>
      <c r="K163" s="14">
        <f t="shared" si="8"/>
        <v>2</v>
      </c>
      <c r="L163" s="14">
        <f t="shared" si="9"/>
        <v>2023</v>
      </c>
      <c r="M163" s="16">
        <v>1846</v>
      </c>
      <c r="N163" s="16">
        <v>2600</v>
      </c>
      <c r="O163" s="14">
        <v>1</v>
      </c>
      <c r="P163" s="16">
        <f t="shared" si="10"/>
        <v>2600</v>
      </c>
      <c r="Q163" s="17">
        <f t="shared" si="11"/>
        <v>130</v>
      </c>
      <c r="R163" s="16">
        <f>P163+Q163</f>
        <v>2730</v>
      </c>
      <c r="S163" s="14" t="s">
        <v>22</v>
      </c>
      <c r="T163" s="14" t="s">
        <v>28</v>
      </c>
      <c r="U163" s="14">
        <v>2108</v>
      </c>
      <c r="V163" s="14">
        <v>3108</v>
      </c>
      <c r="W163" s="14" t="s">
        <v>146</v>
      </c>
      <c r="X163" s="14" t="s">
        <v>30</v>
      </c>
      <c r="Y163" s="14">
        <v>18</v>
      </c>
    </row>
    <row r="164" spans="6:25">
      <c r="F164" s="14">
        <v>1085</v>
      </c>
      <c r="G164" s="14" t="s">
        <v>149</v>
      </c>
      <c r="H164" s="14" t="s">
        <v>43</v>
      </c>
      <c r="I164" s="14" t="s">
        <v>46</v>
      </c>
      <c r="J164" s="15">
        <v>44965</v>
      </c>
      <c r="K164" s="14">
        <f t="shared" si="8"/>
        <v>2</v>
      </c>
      <c r="L164" s="14">
        <f t="shared" si="9"/>
        <v>2023</v>
      </c>
      <c r="M164" s="16">
        <v>1700.0000000000002</v>
      </c>
      <c r="N164" s="16">
        <v>2500</v>
      </c>
      <c r="O164" s="14">
        <v>1</v>
      </c>
      <c r="P164" s="16">
        <f t="shared" si="10"/>
        <v>2500</v>
      </c>
      <c r="Q164" s="17">
        <f t="shared" si="11"/>
        <v>125</v>
      </c>
      <c r="R164" s="16">
        <f>P164+Q164</f>
        <v>2625</v>
      </c>
      <c r="S164" s="14" t="s">
        <v>22</v>
      </c>
      <c r="T164" s="14" t="s">
        <v>28</v>
      </c>
      <c r="U164" s="14">
        <v>2008</v>
      </c>
      <c r="V164" s="14">
        <v>3008</v>
      </c>
      <c r="W164" s="14" t="s">
        <v>47</v>
      </c>
      <c r="X164" s="14" t="s">
        <v>30</v>
      </c>
      <c r="Y164" s="14">
        <v>27</v>
      </c>
    </row>
    <row r="165" spans="6:25">
      <c r="F165" s="14">
        <v>1033</v>
      </c>
      <c r="G165" s="14" t="s">
        <v>153</v>
      </c>
      <c r="H165" s="14" t="s">
        <v>109</v>
      </c>
      <c r="I165" s="14" t="s">
        <v>110</v>
      </c>
      <c r="J165" s="15">
        <v>44976</v>
      </c>
      <c r="K165" s="14">
        <f t="shared" si="8"/>
        <v>2</v>
      </c>
      <c r="L165" s="14">
        <f t="shared" si="9"/>
        <v>2023</v>
      </c>
      <c r="M165" s="16">
        <v>720</v>
      </c>
      <c r="N165" s="16">
        <v>1200</v>
      </c>
      <c r="O165" s="14">
        <v>2</v>
      </c>
      <c r="P165" s="16">
        <f t="shared" si="10"/>
        <v>2400</v>
      </c>
      <c r="Q165" s="17">
        <f t="shared" si="11"/>
        <v>120</v>
      </c>
      <c r="R165" s="16">
        <f>P165+Q165</f>
        <v>2520</v>
      </c>
      <c r="S165" s="14" t="s">
        <v>22</v>
      </c>
      <c r="T165" s="14" t="s">
        <v>23</v>
      </c>
      <c r="U165" s="14">
        <v>2081</v>
      </c>
      <c r="V165" s="14">
        <v>3081</v>
      </c>
      <c r="W165" s="14" t="s">
        <v>111</v>
      </c>
      <c r="X165" s="14" t="s">
        <v>25</v>
      </c>
      <c r="Y165" s="14">
        <v>27</v>
      </c>
    </row>
    <row r="166" spans="6:25">
      <c r="F166" s="14">
        <v>1139</v>
      </c>
      <c r="G166" s="14" t="s">
        <v>153</v>
      </c>
      <c r="H166" s="14" t="s">
        <v>109</v>
      </c>
      <c r="I166" s="14" t="s">
        <v>110</v>
      </c>
      <c r="J166" s="15">
        <v>44976</v>
      </c>
      <c r="K166" s="14">
        <f t="shared" si="8"/>
        <v>2</v>
      </c>
      <c r="L166" s="14">
        <f t="shared" si="9"/>
        <v>2023</v>
      </c>
      <c r="M166" s="16">
        <v>720</v>
      </c>
      <c r="N166" s="16">
        <v>1200</v>
      </c>
      <c r="O166" s="14">
        <v>2</v>
      </c>
      <c r="P166" s="16">
        <f t="shared" si="10"/>
        <v>2400</v>
      </c>
      <c r="Q166" s="17">
        <f t="shared" si="11"/>
        <v>120</v>
      </c>
      <c r="R166" s="16">
        <f>P166+Q166</f>
        <v>2520</v>
      </c>
      <c r="S166" s="14" t="s">
        <v>22</v>
      </c>
      <c r="T166" s="14" t="s">
        <v>23</v>
      </c>
      <c r="U166" s="14">
        <v>2081</v>
      </c>
      <c r="V166" s="14">
        <v>3081</v>
      </c>
      <c r="W166" s="14" t="s">
        <v>111</v>
      </c>
      <c r="X166" s="14" t="s">
        <v>25</v>
      </c>
      <c r="Y166" s="14">
        <v>27</v>
      </c>
    </row>
    <row r="167" spans="6:25">
      <c r="F167" s="14">
        <v>1034</v>
      </c>
      <c r="G167" s="14" t="s">
        <v>153</v>
      </c>
      <c r="H167" s="14" t="s">
        <v>109</v>
      </c>
      <c r="I167" s="14" t="s">
        <v>112</v>
      </c>
      <c r="J167" s="15">
        <v>44977</v>
      </c>
      <c r="K167" s="14">
        <f t="shared" si="8"/>
        <v>2</v>
      </c>
      <c r="L167" s="14">
        <f t="shared" si="9"/>
        <v>2023</v>
      </c>
      <c r="M167" s="16">
        <v>900</v>
      </c>
      <c r="N167" s="16">
        <v>1500</v>
      </c>
      <c r="O167" s="14">
        <v>1</v>
      </c>
      <c r="P167" s="16">
        <f t="shared" si="10"/>
        <v>1500</v>
      </c>
      <c r="Q167" s="17" t="str">
        <f t="shared" si="11"/>
        <v xml:space="preserve"> 0</v>
      </c>
      <c r="R167" s="16">
        <f>P167+Q167</f>
        <v>1500</v>
      </c>
      <c r="S167" s="14" t="s">
        <v>27</v>
      </c>
      <c r="T167" s="14" t="s">
        <v>28</v>
      </c>
      <c r="U167" s="14">
        <v>2082</v>
      </c>
      <c r="V167" s="14">
        <v>3082</v>
      </c>
      <c r="W167" s="14" t="s">
        <v>113</v>
      </c>
      <c r="X167" s="14" t="s">
        <v>30</v>
      </c>
      <c r="Y167" s="14">
        <v>25</v>
      </c>
    </row>
    <row r="168" spans="6:25">
      <c r="F168" s="14">
        <v>1140</v>
      </c>
      <c r="G168" s="14" t="s">
        <v>153</v>
      </c>
      <c r="H168" s="14" t="s">
        <v>109</v>
      </c>
      <c r="I168" s="14" t="s">
        <v>112</v>
      </c>
      <c r="J168" s="15">
        <v>44977</v>
      </c>
      <c r="K168" s="14">
        <f t="shared" si="8"/>
        <v>2</v>
      </c>
      <c r="L168" s="14">
        <f t="shared" si="9"/>
        <v>2023</v>
      </c>
      <c r="M168" s="16">
        <v>900</v>
      </c>
      <c r="N168" s="16">
        <v>1500</v>
      </c>
      <c r="O168" s="14">
        <v>1</v>
      </c>
      <c r="P168" s="16">
        <f t="shared" si="10"/>
        <v>1500</v>
      </c>
      <c r="Q168" s="17" t="str">
        <f t="shared" si="11"/>
        <v xml:space="preserve"> 0</v>
      </c>
      <c r="R168" s="16">
        <f>P168+Q168</f>
        <v>1500</v>
      </c>
      <c r="S168" s="14" t="s">
        <v>27</v>
      </c>
      <c r="T168" s="14" t="s">
        <v>28</v>
      </c>
      <c r="U168" s="14">
        <v>2082</v>
      </c>
      <c r="V168" s="14">
        <v>3082</v>
      </c>
      <c r="W168" s="14" t="s">
        <v>113</v>
      </c>
      <c r="X168" s="14" t="s">
        <v>30</v>
      </c>
      <c r="Y168" s="14">
        <v>25</v>
      </c>
    </row>
    <row r="169" spans="6:25">
      <c r="F169" s="14">
        <v>1035</v>
      </c>
      <c r="G169" s="14" t="s">
        <v>150</v>
      </c>
      <c r="H169" s="14" t="s">
        <v>114</v>
      </c>
      <c r="I169" s="14" t="s">
        <v>115</v>
      </c>
      <c r="J169" s="15">
        <v>44978</v>
      </c>
      <c r="K169" s="14">
        <f t="shared" si="8"/>
        <v>2</v>
      </c>
      <c r="L169" s="14">
        <f t="shared" si="9"/>
        <v>2023</v>
      </c>
      <c r="M169" s="16">
        <v>1931.9999999999998</v>
      </c>
      <c r="N169" s="16">
        <v>2800</v>
      </c>
      <c r="O169" s="14">
        <v>3</v>
      </c>
      <c r="P169" s="16">
        <f t="shared" si="10"/>
        <v>8400</v>
      </c>
      <c r="Q169" s="17">
        <f t="shared" si="11"/>
        <v>420</v>
      </c>
      <c r="R169" s="16">
        <f>P169+Q169</f>
        <v>8820</v>
      </c>
      <c r="S169" s="14" t="s">
        <v>22</v>
      </c>
      <c r="T169" s="14" t="s">
        <v>33</v>
      </c>
      <c r="U169" s="14">
        <v>2083</v>
      </c>
      <c r="V169" s="14">
        <v>3083</v>
      </c>
      <c r="W169" s="14" t="s">
        <v>116</v>
      </c>
      <c r="X169" s="14" t="s">
        <v>25</v>
      </c>
      <c r="Y169" s="14">
        <v>18</v>
      </c>
    </row>
    <row r="170" spans="6:25">
      <c r="F170" s="14">
        <v>1086</v>
      </c>
      <c r="G170" s="14" t="s">
        <v>149</v>
      </c>
      <c r="H170" s="14" t="s">
        <v>48</v>
      </c>
      <c r="I170" s="14" t="s">
        <v>49</v>
      </c>
      <c r="J170" s="15">
        <v>44978</v>
      </c>
      <c r="K170" s="14">
        <f t="shared" si="8"/>
        <v>2</v>
      </c>
      <c r="L170" s="14">
        <f t="shared" si="9"/>
        <v>2023</v>
      </c>
      <c r="M170" s="16">
        <v>737</v>
      </c>
      <c r="N170" s="16">
        <v>1100</v>
      </c>
      <c r="O170" s="14">
        <v>2</v>
      </c>
      <c r="P170" s="16">
        <f t="shared" si="10"/>
        <v>2200</v>
      </c>
      <c r="Q170" s="17">
        <f t="shared" si="11"/>
        <v>110</v>
      </c>
      <c r="R170" s="16">
        <f>P170+Q170</f>
        <v>2310</v>
      </c>
      <c r="S170" s="14" t="s">
        <v>22</v>
      </c>
      <c r="T170" s="14" t="s">
        <v>23</v>
      </c>
      <c r="U170" s="14">
        <v>2021</v>
      </c>
      <c r="V170" s="14">
        <v>3021</v>
      </c>
      <c r="W170" s="14" t="s">
        <v>50</v>
      </c>
      <c r="X170" s="14" t="s">
        <v>25</v>
      </c>
      <c r="Y170" s="14">
        <v>24</v>
      </c>
    </row>
    <row r="171" spans="6:25">
      <c r="F171" s="14">
        <v>1141</v>
      </c>
      <c r="G171" s="14" t="s">
        <v>150</v>
      </c>
      <c r="H171" s="14" t="s">
        <v>114</v>
      </c>
      <c r="I171" s="14" t="s">
        <v>115</v>
      </c>
      <c r="J171" s="15">
        <v>44978</v>
      </c>
      <c r="K171" s="14">
        <f t="shared" si="8"/>
        <v>2</v>
      </c>
      <c r="L171" s="14">
        <f t="shared" si="9"/>
        <v>2023</v>
      </c>
      <c r="M171" s="16">
        <v>1931.9999999999998</v>
      </c>
      <c r="N171" s="16">
        <v>2800</v>
      </c>
      <c r="O171" s="14">
        <v>3</v>
      </c>
      <c r="P171" s="16">
        <f t="shared" si="10"/>
        <v>8400</v>
      </c>
      <c r="Q171" s="17">
        <f t="shared" si="11"/>
        <v>420</v>
      </c>
      <c r="R171" s="16">
        <f>P171+Q171</f>
        <v>8820</v>
      </c>
      <c r="S171" s="14" t="s">
        <v>22</v>
      </c>
      <c r="T171" s="14" t="s">
        <v>33</v>
      </c>
      <c r="U171" s="14">
        <v>2083</v>
      </c>
      <c r="V171" s="14">
        <v>3083</v>
      </c>
      <c r="W171" s="14" t="s">
        <v>116</v>
      </c>
      <c r="X171" s="14" t="s">
        <v>25</v>
      </c>
      <c r="Y171" s="14">
        <v>18</v>
      </c>
    </row>
    <row r="172" spans="6:25">
      <c r="F172" s="14">
        <v>1036</v>
      </c>
      <c r="G172" s="14" t="s">
        <v>150</v>
      </c>
      <c r="H172" s="14" t="s">
        <v>114</v>
      </c>
      <c r="I172" s="14" t="s">
        <v>117</v>
      </c>
      <c r="J172" s="15">
        <v>44979</v>
      </c>
      <c r="K172" s="14">
        <f t="shared" si="8"/>
        <v>2</v>
      </c>
      <c r="L172" s="14">
        <f t="shared" si="9"/>
        <v>2023</v>
      </c>
      <c r="M172" s="16">
        <v>2208</v>
      </c>
      <c r="N172" s="16">
        <v>3200</v>
      </c>
      <c r="O172" s="14">
        <v>1</v>
      </c>
      <c r="P172" s="16">
        <f t="shared" si="10"/>
        <v>3200</v>
      </c>
      <c r="Q172" s="17">
        <f t="shared" si="11"/>
        <v>160</v>
      </c>
      <c r="R172" s="16">
        <f>P172+Q172</f>
        <v>3360</v>
      </c>
      <c r="S172" s="14" t="s">
        <v>22</v>
      </c>
      <c r="T172" s="14" t="s">
        <v>23</v>
      </c>
      <c r="U172" s="14">
        <v>2084</v>
      </c>
      <c r="V172" s="14">
        <v>3084</v>
      </c>
      <c r="W172" s="14" t="s">
        <v>118</v>
      </c>
      <c r="X172" s="14" t="s">
        <v>30</v>
      </c>
      <c r="Y172" s="14">
        <v>16</v>
      </c>
    </row>
    <row r="173" spans="6:25">
      <c r="F173" s="14">
        <v>1087</v>
      </c>
      <c r="G173" s="14" t="s">
        <v>149</v>
      </c>
      <c r="H173" s="14" t="s">
        <v>48</v>
      </c>
      <c r="I173" s="14" t="s">
        <v>51</v>
      </c>
      <c r="J173" s="15">
        <v>44979</v>
      </c>
      <c r="K173" s="14">
        <f t="shared" si="8"/>
        <v>2</v>
      </c>
      <c r="L173" s="14">
        <f t="shared" si="9"/>
        <v>2023</v>
      </c>
      <c r="M173" s="16">
        <v>938</v>
      </c>
      <c r="N173" s="16">
        <v>1400</v>
      </c>
      <c r="O173" s="14">
        <v>1</v>
      </c>
      <c r="P173" s="16">
        <f t="shared" si="10"/>
        <v>1400</v>
      </c>
      <c r="Q173" s="17" t="str">
        <f t="shared" si="11"/>
        <v xml:space="preserve"> 0</v>
      </c>
      <c r="R173" s="16">
        <f>P173+Q173</f>
        <v>1400</v>
      </c>
      <c r="S173" s="14" t="s">
        <v>27</v>
      </c>
      <c r="T173" s="14" t="s">
        <v>28</v>
      </c>
      <c r="U173" s="14">
        <v>2022</v>
      </c>
      <c r="V173" s="14">
        <v>3022</v>
      </c>
      <c r="W173" s="14" t="s">
        <v>52</v>
      </c>
      <c r="X173" s="14" t="s">
        <v>30</v>
      </c>
      <c r="Y173" s="14">
        <v>21</v>
      </c>
    </row>
    <row r="174" spans="6:25">
      <c r="F174" s="14">
        <v>1142</v>
      </c>
      <c r="G174" s="14" t="s">
        <v>150</v>
      </c>
      <c r="H174" s="14" t="s">
        <v>114</v>
      </c>
      <c r="I174" s="14" t="s">
        <v>117</v>
      </c>
      <c r="J174" s="15">
        <v>44979</v>
      </c>
      <c r="K174" s="14">
        <f t="shared" si="8"/>
        <v>2</v>
      </c>
      <c r="L174" s="14">
        <f t="shared" si="9"/>
        <v>2023</v>
      </c>
      <c r="M174" s="16">
        <v>2208</v>
      </c>
      <c r="N174" s="16">
        <v>3200</v>
      </c>
      <c r="O174" s="14">
        <v>1</v>
      </c>
      <c r="P174" s="16">
        <f t="shared" si="10"/>
        <v>3200</v>
      </c>
      <c r="Q174" s="17">
        <f t="shared" si="11"/>
        <v>160</v>
      </c>
      <c r="R174" s="16">
        <f>P174+Q174</f>
        <v>3360</v>
      </c>
      <c r="S174" s="14" t="s">
        <v>22</v>
      </c>
      <c r="T174" s="14" t="s">
        <v>23</v>
      </c>
      <c r="U174" s="14">
        <v>2084</v>
      </c>
      <c r="V174" s="14">
        <v>3084</v>
      </c>
      <c r="W174" s="14" t="s">
        <v>118</v>
      </c>
      <c r="X174" s="14" t="s">
        <v>30</v>
      </c>
      <c r="Y174" s="14">
        <v>16</v>
      </c>
    </row>
    <row r="175" spans="6:25">
      <c r="F175" s="14">
        <v>1146</v>
      </c>
      <c r="G175" s="14" t="s">
        <v>149</v>
      </c>
      <c r="H175" s="14" t="s">
        <v>48</v>
      </c>
      <c r="I175" s="14" t="s">
        <v>51</v>
      </c>
      <c r="J175" s="15">
        <v>44979</v>
      </c>
      <c r="K175" s="14">
        <f t="shared" si="8"/>
        <v>2</v>
      </c>
      <c r="L175" s="14">
        <f t="shared" si="9"/>
        <v>2023</v>
      </c>
      <c r="M175" s="16">
        <v>938</v>
      </c>
      <c r="N175" s="16">
        <v>1400</v>
      </c>
      <c r="O175" s="14">
        <v>1</v>
      </c>
      <c r="P175" s="16">
        <f t="shared" si="10"/>
        <v>1400</v>
      </c>
      <c r="Q175" s="17" t="str">
        <f t="shared" si="11"/>
        <v xml:space="preserve"> 0</v>
      </c>
      <c r="R175" s="16">
        <f>P175+Q175</f>
        <v>1400</v>
      </c>
      <c r="S175" s="14" t="s">
        <v>27</v>
      </c>
      <c r="T175" s="14" t="s">
        <v>28</v>
      </c>
      <c r="U175" s="14">
        <v>2022</v>
      </c>
      <c r="V175" s="14">
        <v>3022</v>
      </c>
      <c r="W175" s="14" t="s">
        <v>52</v>
      </c>
      <c r="X175" s="14" t="s">
        <v>30</v>
      </c>
      <c r="Y175" s="14">
        <v>21</v>
      </c>
    </row>
    <row r="176" spans="6:25">
      <c r="F176" s="14">
        <v>1037</v>
      </c>
      <c r="G176" s="14" t="s">
        <v>151</v>
      </c>
      <c r="H176" s="14" t="s">
        <v>119</v>
      </c>
      <c r="I176" s="14" t="s">
        <v>120</v>
      </c>
      <c r="J176" s="15">
        <v>44980</v>
      </c>
      <c r="K176" s="14">
        <f t="shared" si="8"/>
        <v>2</v>
      </c>
      <c r="L176" s="14">
        <f t="shared" si="9"/>
        <v>2023</v>
      </c>
      <c r="M176" s="16">
        <v>1500</v>
      </c>
      <c r="N176" s="16">
        <v>2000</v>
      </c>
      <c r="O176" s="14">
        <v>2</v>
      </c>
      <c r="P176" s="16">
        <f t="shared" si="10"/>
        <v>4000</v>
      </c>
      <c r="Q176" s="17">
        <f t="shared" si="11"/>
        <v>200</v>
      </c>
      <c r="R176" s="16">
        <f>P176+Q176</f>
        <v>4200</v>
      </c>
      <c r="S176" s="14" t="s">
        <v>27</v>
      </c>
      <c r="T176" s="14" t="s">
        <v>28</v>
      </c>
      <c r="U176" s="14">
        <v>2085</v>
      </c>
      <c r="V176" s="14">
        <v>3085</v>
      </c>
      <c r="W176" s="14" t="s">
        <v>121</v>
      </c>
      <c r="X176" s="14" t="s">
        <v>25</v>
      </c>
      <c r="Y176" s="14">
        <v>33</v>
      </c>
    </row>
    <row r="177" spans="6:25">
      <c r="F177" s="14">
        <v>1088</v>
      </c>
      <c r="G177" s="14" t="s">
        <v>150</v>
      </c>
      <c r="H177" s="14" t="s">
        <v>54</v>
      </c>
      <c r="I177" s="14" t="s">
        <v>55</v>
      </c>
      <c r="J177" s="15">
        <v>44980</v>
      </c>
      <c r="K177" s="14">
        <f t="shared" si="8"/>
        <v>2</v>
      </c>
      <c r="L177" s="14">
        <f t="shared" si="9"/>
        <v>2023</v>
      </c>
      <c r="M177" s="16">
        <v>1190</v>
      </c>
      <c r="N177" s="16">
        <v>1700</v>
      </c>
      <c r="O177" s="14">
        <v>3</v>
      </c>
      <c r="P177" s="16">
        <f t="shared" si="10"/>
        <v>5100</v>
      </c>
      <c r="Q177" s="17">
        <f t="shared" si="11"/>
        <v>255</v>
      </c>
      <c r="R177" s="16">
        <f>P177+Q177</f>
        <v>5355</v>
      </c>
      <c r="S177" s="14" t="s">
        <v>22</v>
      </c>
      <c r="T177" s="14" t="s">
        <v>33</v>
      </c>
      <c r="U177" s="14">
        <v>2023</v>
      </c>
      <c r="V177" s="14">
        <v>3023</v>
      </c>
      <c r="W177" s="14" t="s">
        <v>56</v>
      </c>
      <c r="X177" s="14" t="s">
        <v>25</v>
      </c>
      <c r="Y177" s="14">
        <v>20</v>
      </c>
    </row>
    <row r="178" spans="6:25">
      <c r="F178" s="14">
        <v>1143</v>
      </c>
      <c r="G178" s="14" t="s">
        <v>151</v>
      </c>
      <c r="H178" s="14" t="s">
        <v>119</v>
      </c>
      <c r="I178" s="14" t="s">
        <v>120</v>
      </c>
      <c r="J178" s="15">
        <v>44980</v>
      </c>
      <c r="K178" s="14">
        <f t="shared" si="8"/>
        <v>2</v>
      </c>
      <c r="L178" s="14">
        <f t="shared" si="9"/>
        <v>2023</v>
      </c>
      <c r="M178" s="16">
        <v>1500</v>
      </c>
      <c r="N178" s="16">
        <v>2000</v>
      </c>
      <c r="O178" s="14">
        <v>2</v>
      </c>
      <c r="P178" s="16">
        <f t="shared" si="10"/>
        <v>4000</v>
      </c>
      <c r="Q178" s="17">
        <f t="shared" si="11"/>
        <v>200</v>
      </c>
      <c r="R178" s="16">
        <f>P178+Q178</f>
        <v>4200</v>
      </c>
      <c r="S178" s="14" t="s">
        <v>27</v>
      </c>
      <c r="T178" s="14" t="s">
        <v>28</v>
      </c>
      <c r="U178" s="14">
        <v>2085</v>
      </c>
      <c r="V178" s="14">
        <v>3085</v>
      </c>
      <c r="W178" s="14" t="s">
        <v>121</v>
      </c>
      <c r="X178" s="14" t="s">
        <v>25</v>
      </c>
      <c r="Y178" s="14">
        <v>33</v>
      </c>
    </row>
    <row r="179" spans="6:25">
      <c r="F179" s="14">
        <v>1147</v>
      </c>
      <c r="G179" s="14" t="s">
        <v>150</v>
      </c>
      <c r="H179" s="14" t="s">
        <v>54</v>
      </c>
      <c r="I179" s="14" t="s">
        <v>55</v>
      </c>
      <c r="J179" s="15">
        <v>44980</v>
      </c>
      <c r="K179" s="14">
        <f t="shared" si="8"/>
        <v>2</v>
      </c>
      <c r="L179" s="14">
        <f t="shared" si="9"/>
        <v>2023</v>
      </c>
      <c r="M179" s="16">
        <v>1190</v>
      </c>
      <c r="N179" s="16">
        <v>1700</v>
      </c>
      <c r="O179" s="14">
        <v>3</v>
      </c>
      <c r="P179" s="16">
        <f t="shared" si="10"/>
        <v>5100</v>
      </c>
      <c r="Q179" s="17">
        <f t="shared" si="11"/>
        <v>255</v>
      </c>
      <c r="R179" s="16">
        <f>P179+Q179</f>
        <v>5355</v>
      </c>
      <c r="S179" s="14" t="s">
        <v>22</v>
      </c>
      <c r="T179" s="14" t="s">
        <v>33</v>
      </c>
      <c r="U179" s="14">
        <v>2023</v>
      </c>
      <c r="V179" s="14">
        <v>3023</v>
      </c>
      <c r="W179" s="14" t="s">
        <v>56</v>
      </c>
      <c r="X179" s="14" t="s">
        <v>25</v>
      </c>
      <c r="Y179" s="14">
        <v>20</v>
      </c>
    </row>
    <row r="180" spans="6:25">
      <c r="F180" s="14">
        <v>1038</v>
      </c>
      <c r="G180" s="14" t="s">
        <v>151</v>
      </c>
      <c r="H180" s="14" t="s">
        <v>119</v>
      </c>
      <c r="I180" s="14" t="s">
        <v>122</v>
      </c>
      <c r="J180" s="15">
        <v>44981</v>
      </c>
      <c r="K180" s="14">
        <f t="shared" si="8"/>
        <v>2</v>
      </c>
      <c r="L180" s="14">
        <f t="shared" si="9"/>
        <v>2023</v>
      </c>
      <c r="M180" s="16">
        <v>1800</v>
      </c>
      <c r="N180" s="16">
        <v>2400</v>
      </c>
      <c r="O180" s="14">
        <v>1</v>
      </c>
      <c r="P180" s="16">
        <f t="shared" si="10"/>
        <v>2400</v>
      </c>
      <c r="Q180" s="17">
        <f t="shared" si="11"/>
        <v>120</v>
      </c>
      <c r="R180" s="16">
        <f>P180+Q180</f>
        <v>2520</v>
      </c>
      <c r="S180" s="14" t="s">
        <v>22</v>
      </c>
      <c r="T180" s="14" t="s">
        <v>23</v>
      </c>
      <c r="U180" s="14">
        <v>2086</v>
      </c>
      <c r="V180" s="14">
        <v>3086</v>
      </c>
      <c r="W180" s="14" t="s">
        <v>123</v>
      </c>
      <c r="X180" s="14" t="s">
        <v>30</v>
      </c>
      <c r="Y180" s="14">
        <v>30</v>
      </c>
    </row>
    <row r="181" spans="6:25">
      <c r="F181" s="14">
        <v>1089</v>
      </c>
      <c r="G181" s="14" t="s">
        <v>150</v>
      </c>
      <c r="H181" s="14" t="s">
        <v>54</v>
      </c>
      <c r="I181" s="14" t="s">
        <v>58</v>
      </c>
      <c r="J181" s="15">
        <v>44981</v>
      </c>
      <c r="K181" s="14">
        <f t="shared" si="8"/>
        <v>2</v>
      </c>
      <c r="L181" s="14">
        <f t="shared" si="9"/>
        <v>2023</v>
      </c>
      <c r="M181" s="16">
        <v>1400</v>
      </c>
      <c r="N181" s="16">
        <v>2000</v>
      </c>
      <c r="O181" s="14">
        <v>1</v>
      </c>
      <c r="P181" s="16">
        <f t="shared" si="10"/>
        <v>2000</v>
      </c>
      <c r="Q181" s="17" t="str">
        <f t="shared" si="11"/>
        <v xml:space="preserve"> 0</v>
      </c>
      <c r="R181" s="16">
        <f>P181+Q181</f>
        <v>2000</v>
      </c>
      <c r="S181" s="14" t="s">
        <v>22</v>
      </c>
      <c r="T181" s="14" t="s">
        <v>23</v>
      </c>
      <c r="U181" s="14">
        <v>2024</v>
      </c>
      <c r="V181" s="14">
        <v>3024</v>
      </c>
      <c r="W181" s="14" t="s">
        <v>59</v>
      </c>
      <c r="X181" s="14" t="s">
        <v>30</v>
      </c>
      <c r="Y181" s="14">
        <v>18</v>
      </c>
    </row>
    <row r="182" spans="6:25">
      <c r="F182" s="14">
        <v>1144</v>
      </c>
      <c r="G182" s="14" t="s">
        <v>151</v>
      </c>
      <c r="H182" s="14" t="s">
        <v>119</v>
      </c>
      <c r="I182" s="14" t="s">
        <v>122</v>
      </c>
      <c r="J182" s="15">
        <v>44981</v>
      </c>
      <c r="K182" s="14">
        <f t="shared" si="8"/>
        <v>2</v>
      </c>
      <c r="L182" s="14">
        <f t="shared" si="9"/>
        <v>2023</v>
      </c>
      <c r="M182" s="16">
        <v>1800</v>
      </c>
      <c r="N182" s="16">
        <v>2400</v>
      </c>
      <c r="O182" s="14">
        <v>1</v>
      </c>
      <c r="P182" s="16">
        <f t="shared" si="10"/>
        <v>2400</v>
      </c>
      <c r="Q182" s="17">
        <f t="shared" si="11"/>
        <v>120</v>
      </c>
      <c r="R182" s="16">
        <f>P182+Q182</f>
        <v>2520</v>
      </c>
      <c r="S182" s="14" t="s">
        <v>22</v>
      </c>
      <c r="T182" s="14" t="s">
        <v>23</v>
      </c>
      <c r="U182" s="14">
        <v>2086</v>
      </c>
      <c r="V182" s="14">
        <v>3086</v>
      </c>
      <c r="W182" s="14" t="s">
        <v>123</v>
      </c>
      <c r="X182" s="14" t="s">
        <v>30</v>
      </c>
      <c r="Y182" s="14">
        <v>30</v>
      </c>
    </row>
    <row r="183" spans="6:25">
      <c r="F183" s="14">
        <v>1148</v>
      </c>
      <c r="G183" s="14" t="s">
        <v>150</v>
      </c>
      <c r="H183" s="14" t="s">
        <v>54</v>
      </c>
      <c r="I183" s="14" t="s">
        <v>58</v>
      </c>
      <c r="J183" s="15">
        <v>44981</v>
      </c>
      <c r="K183" s="14">
        <f t="shared" si="8"/>
        <v>2</v>
      </c>
      <c r="L183" s="14">
        <f t="shared" si="9"/>
        <v>2023</v>
      </c>
      <c r="M183" s="16">
        <v>1400</v>
      </c>
      <c r="N183" s="16">
        <v>2000</v>
      </c>
      <c r="O183" s="14">
        <v>1</v>
      </c>
      <c r="P183" s="16">
        <f t="shared" si="10"/>
        <v>2000</v>
      </c>
      <c r="Q183" s="17" t="str">
        <f t="shared" si="11"/>
        <v xml:space="preserve"> 0</v>
      </c>
      <c r="R183" s="16">
        <f>P183+Q183</f>
        <v>2000</v>
      </c>
      <c r="S183" s="14" t="s">
        <v>22</v>
      </c>
      <c r="T183" s="14" t="s">
        <v>23</v>
      </c>
      <c r="U183" s="14">
        <v>2024</v>
      </c>
      <c r="V183" s="14">
        <v>3024</v>
      </c>
      <c r="W183" s="14" t="s">
        <v>59</v>
      </c>
      <c r="X183" s="14" t="s">
        <v>30</v>
      </c>
      <c r="Y183" s="14">
        <v>18</v>
      </c>
    </row>
    <row r="184" spans="6:25">
      <c r="F184" s="14">
        <v>1039</v>
      </c>
      <c r="G184" s="14" t="s">
        <v>149</v>
      </c>
      <c r="H184" s="14" t="s">
        <v>43</v>
      </c>
      <c r="I184" s="14" t="s">
        <v>124</v>
      </c>
      <c r="J184" s="15">
        <v>44982</v>
      </c>
      <c r="K184" s="14">
        <f t="shared" si="8"/>
        <v>2</v>
      </c>
      <c r="L184" s="14">
        <f t="shared" si="9"/>
        <v>2023</v>
      </c>
      <c r="M184" s="16">
        <v>2291</v>
      </c>
      <c r="N184" s="16">
        <v>2900</v>
      </c>
      <c r="O184" s="14">
        <v>2</v>
      </c>
      <c r="P184" s="16">
        <f t="shared" si="10"/>
        <v>5800</v>
      </c>
      <c r="Q184" s="17">
        <f t="shared" si="11"/>
        <v>290</v>
      </c>
      <c r="R184" s="16">
        <f>P184+Q184</f>
        <v>6090</v>
      </c>
      <c r="S184" s="14" t="s">
        <v>27</v>
      </c>
      <c r="T184" s="14" t="s">
        <v>23</v>
      </c>
      <c r="U184" s="14">
        <v>2087</v>
      </c>
      <c r="V184" s="14">
        <v>3087</v>
      </c>
      <c r="W184" s="14" t="s">
        <v>125</v>
      </c>
      <c r="X184" s="14" t="s">
        <v>25</v>
      </c>
      <c r="Y184" s="14">
        <v>34</v>
      </c>
    </row>
    <row r="185" spans="6:25">
      <c r="F185" s="14">
        <v>1090</v>
      </c>
      <c r="G185" s="14" t="s">
        <v>151</v>
      </c>
      <c r="H185" s="14" t="s">
        <v>61</v>
      </c>
      <c r="I185" s="14" t="s">
        <v>62</v>
      </c>
      <c r="J185" s="15">
        <v>44982</v>
      </c>
      <c r="K185" s="14">
        <f t="shared" si="8"/>
        <v>2</v>
      </c>
      <c r="L185" s="14">
        <f t="shared" si="9"/>
        <v>2023</v>
      </c>
      <c r="M185" s="16">
        <v>975</v>
      </c>
      <c r="N185" s="16">
        <v>1500</v>
      </c>
      <c r="O185" s="14">
        <v>2</v>
      </c>
      <c r="P185" s="16">
        <f t="shared" si="10"/>
        <v>3000</v>
      </c>
      <c r="Q185" s="17">
        <f t="shared" si="11"/>
        <v>150</v>
      </c>
      <c r="R185" s="16">
        <f>P185+Q185</f>
        <v>3150</v>
      </c>
      <c r="S185" s="14" t="s">
        <v>27</v>
      </c>
      <c r="T185" s="14" t="s">
        <v>28</v>
      </c>
      <c r="U185" s="14">
        <v>2025</v>
      </c>
      <c r="V185" s="14">
        <v>3025</v>
      </c>
      <c r="W185" s="14" t="s">
        <v>63</v>
      </c>
      <c r="X185" s="14" t="s">
        <v>25</v>
      </c>
      <c r="Y185" s="14">
        <v>28</v>
      </c>
    </row>
    <row r="186" spans="6:25">
      <c r="F186" s="14">
        <v>1145</v>
      </c>
      <c r="G186" s="14" t="s">
        <v>149</v>
      </c>
      <c r="H186" s="14" t="s">
        <v>43</v>
      </c>
      <c r="I186" s="14" t="s">
        <v>124</v>
      </c>
      <c r="J186" s="15">
        <v>44982</v>
      </c>
      <c r="K186" s="14">
        <f t="shared" si="8"/>
        <v>2</v>
      </c>
      <c r="L186" s="14">
        <f t="shared" si="9"/>
        <v>2023</v>
      </c>
      <c r="M186" s="16">
        <v>2291</v>
      </c>
      <c r="N186" s="16">
        <v>2900</v>
      </c>
      <c r="O186" s="14">
        <v>2</v>
      </c>
      <c r="P186" s="16">
        <f t="shared" si="10"/>
        <v>5800</v>
      </c>
      <c r="Q186" s="17">
        <f t="shared" si="11"/>
        <v>290</v>
      </c>
      <c r="R186" s="16">
        <f>P186+Q186</f>
        <v>6090</v>
      </c>
      <c r="S186" s="14" t="s">
        <v>27</v>
      </c>
      <c r="T186" s="14" t="s">
        <v>23</v>
      </c>
      <c r="U186" s="14">
        <v>2087</v>
      </c>
      <c r="V186" s="14">
        <v>3087</v>
      </c>
      <c r="W186" s="14" t="s">
        <v>125</v>
      </c>
      <c r="X186" s="14" t="s">
        <v>25</v>
      </c>
      <c r="Y186" s="14">
        <v>34</v>
      </c>
    </row>
    <row r="187" spans="6:25">
      <c r="F187" s="14">
        <v>1149</v>
      </c>
      <c r="G187" s="14" t="s">
        <v>151</v>
      </c>
      <c r="H187" s="14" t="s">
        <v>61</v>
      </c>
      <c r="I187" s="14" t="s">
        <v>62</v>
      </c>
      <c r="J187" s="15">
        <v>44982</v>
      </c>
      <c r="K187" s="14">
        <f t="shared" si="8"/>
        <v>2</v>
      </c>
      <c r="L187" s="14">
        <f t="shared" si="9"/>
        <v>2023</v>
      </c>
      <c r="M187" s="16">
        <v>975</v>
      </c>
      <c r="N187" s="16">
        <v>1500</v>
      </c>
      <c r="O187" s="14">
        <v>2</v>
      </c>
      <c r="P187" s="16">
        <f t="shared" si="10"/>
        <v>3000</v>
      </c>
      <c r="Q187" s="17">
        <f t="shared" si="11"/>
        <v>150</v>
      </c>
      <c r="R187" s="16">
        <f>P187+Q187</f>
        <v>3150</v>
      </c>
      <c r="S187" s="14" t="s">
        <v>27</v>
      </c>
      <c r="T187" s="14" t="s">
        <v>28</v>
      </c>
      <c r="U187" s="14">
        <v>2025</v>
      </c>
      <c r="V187" s="14">
        <v>3025</v>
      </c>
      <c r="W187" s="14" t="s">
        <v>63</v>
      </c>
      <c r="X187" s="14" t="s">
        <v>25</v>
      </c>
      <c r="Y187" s="14">
        <v>28</v>
      </c>
    </row>
    <row r="188" spans="6:25">
      <c r="F188" s="14">
        <v>1040</v>
      </c>
      <c r="G188" s="14" t="s">
        <v>149</v>
      </c>
      <c r="H188" s="14" t="s">
        <v>43</v>
      </c>
      <c r="I188" s="14" t="s">
        <v>126</v>
      </c>
      <c r="J188" s="15">
        <v>44983</v>
      </c>
      <c r="K188" s="14">
        <f t="shared" si="8"/>
        <v>2</v>
      </c>
      <c r="L188" s="14">
        <f t="shared" si="9"/>
        <v>2023</v>
      </c>
      <c r="M188" s="16">
        <v>2607</v>
      </c>
      <c r="N188" s="16">
        <v>3300</v>
      </c>
      <c r="O188" s="14">
        <v>1</v>
      </c>
      <c r="P188" s="16">
        <f t="shared" si="10"/>
        <v>3300</v>
      </c>
      <c r="Q188" s="17">
        <f t="shared" si="11"/>
        <v>165</v>
      </c>
      <c r="R188" s="16">
        <f>P188+Q188</f>
        <v>3465</v>
      </c>
      <c r="S188" s="14" t="s">
        <v>27</v>
      </c>
      <c r="T188" s="14" t="s">
        <v>28</v>
      </c>
      <c r="U188" s="14">
        <v>2088</v>
      </c>
      <c r="V188" s="14">
        <v>3088</v>
      </c>
      <c r="W188" s="14" t="s">
        <v>127</v>
      </c>
      <c r="X188" s="14" t="s">
        <v>30</v>
      </c>
      <c r="Y188" s="14">
        <v>32</v>
      </c>
    </row>
    <row r="189" spans="6:25">
      <c r="F189" s="14">
        <v>1091</v>
      </c>
      <c r="G189" s="14" t="s">
        <v>151</v>
      </c>
      <c r="H189" s="14" t="s">
        <v>61</v>
      </c>
      <c r="I189" s="14" t="s">
        <v>64</v>
      </c>
      <c r="J189" s="15">
        <v>44983</v>
      </c>
      <c r="K189" s="14">
        <f t="shared" si="8"/>
        <v>2</v>
      </c>
      <c r="L189" s="14">
        <f t="shared" si="9"/>
        <v>2023</v>
      </c>
      <c r="M189" s="16">
        <v>1170</v>
      </c>
      <c r="N189" s="16">
        <v>1800</v>
      </c>
      <c r="O189" s="14">
        <v>1</v>
      </c>
      <c r="P189" s="16">
        <f t="shared" si="10"/>
        <v>1800</v>
      </c>
      <c r="Q189" s="17" t="str">
        <f t="shared" si="11"/>
        <v xml:space="preserve"> 0</v>
      </c>
      <c r="R189" s="16">
        <f>P189+Q189</f>
        <v>1800</v>
      </c>
      <c r="S189" s="14" t="s">
        <v>22</v>
      </c>
      <c r="T189" s="14" t="s">
        <v>23</v>
      </c>
      <c r="U189" s="14">
        <v>2026</v>
      </c>
      <c r="V189" s="14">
        <v>3026</v>
      </c>
      <c r="W189" s="14" t="s">
        <v>65</v>
      </c>
      <c r="X189" s="14" t="s">
        <v>30</v>
      </c>
      <c r="Y189" s="14">
        <v>26</v>
      </c>
    </row>
    <row r="190" spans="6:25">
      <c r="F190" s="14">
        <v>1150</v>
      </c>
      <c r="G190" s="14" t="s">
        <v>151</v>
      </c>
      <c r="H190" s="14" t="s">
        <v>61</v>
      </c>
      <c r="I190" s="14" t="s">
        <v>64</v>
      </c>
      <c r="J190" s="15">
        <v>44983</v>
      </c>
      <c r="K190" s="14">
        <f t="shared" si="8"/>
        <v>2</v>
      </c>
      <c r="L190" s="14">
        <f t="shared" si="9"/>
        <v>2023</v>
      </c>
      <c r="M190" s="16">
        <v>1170</v>
      </c>
      <c r="N190" s="16">
        <v>1800</v>
      </c>
      <c r="O190" s="14">
        <v>1</v>
      </c>
      <c r="P190" s="16">
        <f t="shared" si="10"/>
        <v>1800</v>
      </c>
      <c r="Q190" s="17" t="str">
        <f t="shared" si="11"/>
        <v xml:space="preserve"> 0</v>
      </c>
      <c r="R190" s="16">
        <f>P190+Q190</f>
        <v>1800</v>
      </c>
      <c r="S190" s="14" t="s">
        <v>22</v>
      </c>
      <c r="T190" s="14" t="s">
        <v>23</v>
      </c>
      <c r="U190" s="14">
        <v>2026</v>
      </c>
      <c r="V190" s="14">
        <v>3026</v>
      </c>
      <c r="W190" s="14" t="s">
        <v>65</v>
      </c>
      <c r="X190" s="14" t="s">
        <v>30</v>
      </c>
      <c r="Y190" s="14">
        <v>26</v>
      </c>
    </row>
    <row r="191" spans="6:25">
      <c r="F191" s="14">
        <v>1092</v>
      </c>
      <c r="G191" s="14" t="s">
        <v>149</v>
      </c>
      <c r="H191" s="14" t="s">
        <v>66</v>
      </c>
      <c r="I191" s="14" t="s">
        <v>67</v>
      </c>
      <c r="J191" s="15">
        <v>44984</v>
      </c>
      <c r="K191" s="14">
        <f t="shared" si="8"/>
        <v>2</v>
      </c>
      <c r="L191" s="14">
        <f t="shared" si="9"/>
        <v>2023</v>
      </c>
      <c r="M191" s="16">
        <v>1656</v>
      </c>
      <c r="N191" s="16">
        <v>2300</v>
      </c>
      <c r="O191" s="14">
        <v>2</v>
      </c>
      <c r="P191" s="16">
        <f t="shared" si="10"/>
        <v>4600</v>
      </c>
      <c r="Q191" s="17">
        <f t="shared" si="11"/>
        <v>230</v>
      </c>
      <c r="R191" s="16">
        <f>P191+Q191</f>
        <v>4830</v>
      </c>
      <c r="S191" s="14" t="s">
        <v>27</v>
      </c>
      <c r="T191" s="14" t="s">
        <v>23</v>
      </c>
      <c r="U191" s="14">
        <v>2027</v>
      </c>
      <c r="V191" s="14">
        <v>3027</v>
      </c>
      <c r="W191" s="14" t="s">
        <v>68</v>
      </c>
      <c r="X191" s="14" t="s">
        <v>25</v>
      </c>
      <c r="Y191" s="14">
        <v>30</v>
      </c>
    </row>
    <row r="192" spans="6:25">
      <c r="F192" s="14">
        <v>1151</v>
      </c>
      <c r="G192" s="14" t="s">
        <v>149</v>
      </c>
      <c r="H192" s="14" t="s">
        <v>66</v>
      </c>
      <c r="I192" s="14" t="s">
        <v>67</v>
      </c>
      <c r="J192" s="15">
        <v>44984</v>
      </c>
      <c r="K192" s="14">
        <f t="shared" si="8"/>
        <v>2</v>
      </c>
      <c r="L192" s="14">
        <f t="shared" si="9"/>
        <v>2023</v>
      </c>
      <c r="M192" s="16">
        <v>1656</v>
      </c>
      <c r="N192" s="16">
        <v>2300</v>
      </c>
      <c r="O192" s="14">
        <v>2</v>
      </c>
      <c r="P192" s="16">
        <f t="shared" si="10"/>
        <v>4600</v>
      </c>
      <c r="Q192" s="17">
        <f t="shared" si="11"/>
        <v>230</v>
      </c>
      <c r="R192" s="16">
        <f>P192+Q192</f>
        <v>4830</v>
      </c>
      <c r="S192" s="14" t="s">
        <v>27</v>
      </c>
      <c r="T192" s="14" t="s">
        <v>23</v>
      </c>
      <c r="U192" s="14">
        <v>2027</v>
      </c>
      <c r="V192" s="14">
        <v>3027</v>
      </c>
      <c r="W192" s="14" t="s">
        <v>68</v>
      </c>
      <c r="X192" s="14" t="s">
        <v>25</v>
      </c>
      <c r="Y192" s="14">
        <v>30</v>
      </c>
    </row>
    <row r="193" spans="6:25">
      <c r="F193" s="14">
        <v>1093</v>
      </c>
      <c r="G193" s="14" t="s">
        <v>149</v>
      </c>
      <c r="H193" s="14" t="s">
        <v>66</v>
      </c>
      <c r="I193" s="14" t="s">
        <v>69</v>
      </c>
      <c r="J193" s="15">
        <v>44985</v>
      </c>
      <c r="K193" s="14">
        <f t="shared" si="8"/>
        <v>2</v>
      </c>
      <c r="L193" s="14">
        <f t="shared" si="9"/>
        <v>2023</v>
      </c>
      <c r="M193" s="16">
        <v>1872</v>
      </c>
      <c r="N193" s="16">
        <v>2600</v>
      </c>
      <c r="O193" s="14">
        <v>1</v>
      </c>
      <c r="P193" s="16">
        <f t="shared" si="10"/>
        <v>2600</v>
      </c>
      <c r="Q193" s="17">
        <f t="shared" si="11"/>
        <v>130</v>
      </c>
      <c r="R193" s="16">
        <f>P193+Q193</f>
        <v>2730</v>
      </c>
      <c r="S193" s="14" t="s">
        <v>22</v>
      </c>
      <c r="T193" s="14" t="s">
        <v>28</v>
      </c>
      <c r="U193" s="14">
        <v>2028</v>
      </c>
      <c r="V193" s="14">
        <v>3028</v>
      </c>
      <c r="W193" s="14" t="s">
        <v>70</v>
      </c>
      <c r="X193" s="14" t="s">
        <v>30</v>
      </c>
      <c r="Y193" s="14">
        <v>28</v>
      </c>
    </row>
    <row r="194" spans="6:25">
      <c r="F194" s="14">
        <v>1152</v>
      </c>
      <c r="G194" s="14" t="s">
        <v>149</v>
      </c>
      <c r="H194" s="14" t="s">
        <v>66</v>
      </c>
      <c r="I194" s="14" t="s">
        <v>69</v>
      </c>
      <c r="J194" s="15">
        <v>44985</v>
      </c>
      <c r="K194" s="14">
        <f t="shared" si="8"/>
        <v>2</v>
      </c>
      <c r="L194" s="14">
        <f t="shared" si="9"/>
        <v>2023</v>
      </c>
      <c r="M194" s="16">
        <v>1872</v>
      </c>
      <c r="N194" s="16">
        <v>2600</v>
      </c>
      <c r="O194" s="14">
        <v>1</v>
      </c>
      <c r="P194" s="16">
        <f t="shared" si="10"/>
        <v>2600</v>
      </c>
      <c r="Q194" s="17">
        <f t="shared" si="11"/>
        <v>130</v>
      </c>
      <c r="R194" s="16">
        <f>P194+Q194</f>
        <v>2730</v>
      </c>
      <c r="S194" s="14" t="s">
        <v>22</v>
      </c>
      <c r="T194" s="14" t="s">
        <v>28</v>
      </c>
      <c r="U194" s="14">
        <v>2028</v>
      </c>
      <c r="V194" s="14">
        <v>3028</v>
      </c>
      <c r="W194" s="14" t="s">
        <v>70</v>
      </c>
      <c r="X194" s="14" t="s">
        <v>30</v>
      </c>
      <c r="Y194" s="14">
        <v>28</v>
      </c>
    </row>
    <row r="195" spans="6:25">
      <c r="F195" s="14">
        <v>1001</v>
      </c>
      <c r="G195" s="14" t="s">
        <v>149</v>
      </c>
      <c r="H195" s="14" t="s">
        <v>20</v>
      </c>
      <c r="I195" s="14" t="s">
        <v>21</v>
      </c>
      <c r="J195" s="15">
        <v>44986</v>
      </c>
      <c r="K195" s="14">
        <f t="shared" ref="K195:K246" si="12">MONTH(J195)</f>
        <v>3</v>
      </c>
      <c r="L195" s="14">
        <f t="shared" ref="L195:L246" si="13">YEAR(J195)</f>
        <v>2023</v>
      </c>
      <c r="M195" s="16">
        <v>840</v>
      </c>
      <c r="N195" s="16">
        <v>1200</v>
      </c>
      <c r="O195" s="14">
        <v>2</v>
      </c>
      <c r="P195" s="16">
        <f t="shared" ref="P195:P246" si="14">N195*O195</f>
        <v>2400</v>
      </c>
      <c r="Q195" s="17">
        <f t="shared" ref="Q195:Q246" si="15">IF(P195&gt;2000,P195*5%," 0")</f>
        <v>120</v>
      </c>
      <c r="R195" s="16">
        <f>P195+Q195</f>
        <v>2520</v>
      </c>
      <c r="S195" s="14" t="s">
        <v>22</v>
      </c>
      <c r="T195" s="14" t="s">
        <v>23</v>
      </c>
      <c r="U195" s="14">
        <v>2001</v>
      </c>
      <c r="V195" s="14">
        <v>3001</v>
      </c>
      <c r="W195" s="14" t="s">
        <v>24</v>
      </c>
      <c r="X195" s="14" t="s">
        <v>25</v>
      </c>
      <c r="Y195" s="14">
        <v>25</v>
      </c>
    </row>
    <row r="196" spans="6:25">
      <c r="F196" s="14">
        <v>1025</v>
      </c>
      <c r="G196" s="14" t="s">
        <v>152</v>
      </c>
      <c r="H196" s="14" t="s">
        <v>91</v>
      </c>
      <c r="I196" s="14" t="s">
        <v>92</v>
      </c>
      <c r="J196" s="15">
        <v>44986</v>
      </c>
      <c r="K196" s="14">
        <f t="shared" si="12"/>
        <v>3</v>
      </c>
      <c r="L196" s="14">
        <f t="shared" si="13"/>
        <v>2023</v>
      </c>
      <c r="M196" s="16">
        <v>1460</v>
      </c>
      <c r="N196" s="16">
        <v>2000</v>
      </c>
      <c r="O196" s="14">
        <v>2</v>
      </c>
      <c r="P196" s="16">
        <f t="shared" si="14"/>
        <v>4000</v>
      </c>
      <c r="Q196" s="17">
        <f t="shared" si="15"/>
        <v>200</v>
      </c>
      <c r="R196" s="16">
        <f>P196+Q196</f>
        <v>4200</v>
      </c>
      <c r="S196" s="14" t="s">
        <v>22</v>
      </c>
      <c r="T196" s="14" t="s">
        <v>23</v>
      </c>
      <c r="U196" s="14">
        <v>2061</v>
      </c>
      <c r="V196" s="14">
        <v>3061</v>
      </c>
      <c r="W196" s="14" t="s">
        <v>93</v>
      </c>
      <c r="X196" s="14" t="s">
        <v>25</v>
      </c>
      <c r="Y196" s="14">
        <v>35</v>
      </c>
    </row>
    <row r="197" spans="6:25">
      <c r="F197" s="14">
        <v>1156</v>
      </c>
      <c r="G197" s="14" t="s">
        <v>149</v>
      </c>
      <c r="H197" s="14" t="s">
        <v>20</v>
      </c>
      <c r="I197" s="14" t="s">
        <v>21</v>
      </c>
      <c r="J197" s="15">
        <v>44986</v>
      </c>
      <c r="K197" s="14">
        <f t="shared" si="12"/>
        <v>3</v>
      </c>
      <c r="L197" s="14">
        <f t="shared" si="13"/>
        <v>2023</v>
      </c>
      <c r="M197" s="16">
        <v>840</v>
      </c>
      <c r="N197" s="16">
        <v>1200</v>
      </c>
      <c r="O197" s="14">
        <v>2</v>
      </c>
      <c r="P197" s="16">
        <f t="shared" si="14"/>
        <v>2400</v>
      </c>
      <c r="Q197" s="17">
        <f t="shared" si="15"/>
        <v>120</v>
      </c>
      <c r="R197" s="16">
        <f>P197+Q197</f>
        <v>2520</v>
      </c>
      <c r="S197" s="14" t="s">
        <v>22</v>
      </c>
      <c r="T197" s="14" t="s">
        <v>23</v>
      </c>
      <c r="U197" s="14">
        <v>2001</v>
      </c>
      <c r="V197" s="14">
        <v>3001</v>
      </c>
      <c r="W197" s="14" t="s">
        <v>24</v>
      </c>
      <c r="X197" s="14" t="s">
        <v>25</v>
      </c>
      <c r="Y197" s="14">
        <v>25</v>
      </c>
    </row>
    <row r="198" spans="6:25">
      <c r="F198" s="14">
        <v>1002</v>
      </c>
      <c r="G198" s="14" t="s">
        <v>149</v>
      </c>
      <c r="H198" s="14" t="s">
        <v>20</v>
      </c>
      <c r="I198" s="14" t="s">
        <v>26</v>
      </c>
      <c r="J198" s="15">
        <v>44987</v>
      </c>
      <c r="K198" s="14">
        <f t="shared" si="12"/>
        <v>3</v>
      </c>
      <c r="L198" s="14">
        <f t="shared" si="13"/>
        <v>2023</v>
      </c>
      <c r="M198" s="16">
        <v>1050</v>
      </c>
      <c r="N198" s="16">
        <v>1500</v>
      </c>
      <c r="O198" s="14">
        <v>1</v>
      </c>
      <c r="P198" s="16">
        <f t="shared" si="14"/>
        <v>1500</v>
      </c>
      <c r="Q198" s="17" t="str">
        <f t="shared" si="15"/>
        <v xml:space="preserve"> 0</v>
      </c>
      <c r="R198" s="16">
        <f>P198+Q198</f>
        <v>1500</v>
      </c>
      <c r="S198" s="14" t="s">
        <v>27</v>
      </c>
      <c r="T198" s="14" t="s">
        <v>28</v>
      </c>
      <c r="U198" s="14">
        <v>2002</v>
      </c>
      <c r="V198" s="14">
        <v>3002</v>
      </c>
      <c r="W198" s="14" t="s">
        <v>29</v>
      </c>
      <c r="X198" s="14" t="s">
        <v>30</v>
      </c>
      <c r="Y198" s="14">
        <v>22</v>
      </c>
    </row>
    <row r="199" spans="6:25">
      <c r="F199" s="14">
        <v>1026</v>
      </c>
      <c r="G199" s="14" t="s">
        <v>152</v>
      </c>
      <c r="H199" s="14" t="s">
        <v>91</v>
      </c>
      <c r="I199" s="14" t="s">
        <v>94</v>
      </c>
      <c r="J199" s="15">
        <v>44987</v>
      </c>
      <c r="K199" s="14">
        <f t="shared" si="12"/>
        <v>3</v>
      </c>
      <c r="L199" s="14">
        <f t="shared" si="13"/>
        <v>2023</v>
      </c>
      <c r="M199" s="16">
        <v>1825</v>
      </c>
      <c r="N199" s="16">
        <v>2500</v>
      </c>
      <c r="O199" s="14">
        <v>1</v>
      </c>
      <c r="P199" s="16">
        <f t="shared" si="14"/>
        <v>2500</v>
      </c>
      <c r="Q199" s="17">
        <f t="shared" si="15"/>
        <v>125</v>
      </c>
      <c r="R199" s="16">
        <f>P199+Q199</f>
        <v>2625</v>
      </c>
      <c r="S199" s="14" t="s">
        <v>27</v>
      </c>
      <c r="T199" s="14" t="s">
        <v>28</v>
      </c>
      <c r="U199" s="14">
        <v>2062</v>
      </c>
      <c r="V199" s="14">
        <v>3062</v>
      </c>
      <c r="W199" s="14" t="s">
        <v>95</v>
      </c>
      <c r="X199" s="14" t="s">
        <v>30</v>
      </c>
      <c r="Y199" s="14">
        <v>33</v>
      </c>
    </row>
    <row r="200" spans="6:25">
      <c r="F200" s="14">
        <v>1157</v>
      </c>
      <c r="G200" s="14" t="s">
        <v>149</v>
      </c>
      <c r="H200" s="14" t="s">
        <v>20</v>
      </c>
      <c r="I200" s="14" t="s">
        <v>26</v>
      </c>
      <c r="J200" s="15">
        <v>44987</v>
      </c>
      <c r="K200" s="14">
        <f t="shared" si="12"/>
        <v>3</v>
      </c>
      <c r="L200" s="14">
        <f t="shared" si="13"/>
        <v>2023</v>
      </c>
      <c r="M200" s="16">
        <v>1050</v>
      </c>
      <c r="N200" s="16">
        <v>1500</v>
      </c>
      <c r="O200" s="14">
        <v>1</v>
      </c>
      <c r="P200" s="16">
        <f t="shared" si="14"/>
        <v>1500</v>
      </c>
      <c r="Q200" s="17" t="str">
        <f t="shared" si="15"/>
        <v xml:space="preserve"> 0</v>
      </c>
      <c r="R200" s="16">
        <f>P200+Q200</f>
        <v>1500</v>
      </c>
      <c r="S200" s="14" t="s">
        <v>27</v>
      </c>
      <c r="T200" s="14" t="s">
        <v>28</v>
      </c>
      <c r="U200" s="14">
        <v>2002</v>
      </c>
      <c r="V200" s="14">
        <v>3002</v>
      </c>
      <c r="W200" s="14" t="s">
        <v>29</v>
      </c>
      <c r="X200" s="14" t="s">
        <v>30</v>
      </c>
      <c r="Y200" s="14">
        <v>22</v>
      </c>
    </row>
    <row r="201" spans="6:25">
      <c r="F201" s="14">
        <v>1003</v>
      </c>
      <c r="G201" s="14" t="s">
        <v>150</v>
      </c>
      <c r="H201" s="14" t="s">
        <v>31</v>
      </c>
      <c r="I201" s="14" t="s">
        <v>32</v>
      </c>
      <c r="J201" s="15">
        <v>44988</v>
      </c>
      <c r="K201" s="14">
        <f t="shared" si="12"/>
        <v>3</v>
      </c>
      <c r="L201" s="14">
        <f t="shared" si="13"/>
        <v>2023</v>
      </c>
      <c r="M201" s="16">
        <v>1260</v>
      </c>
      <c r="N201" s="16">
        <v>1800</v>
      </c>
      <c r="O201" s="14">
        <v>3</v>
      </c>
      <c r="P201" s="16">
        <f t="shared" si="14"/>
        <v>5400</v>
      </c>
      <c r="Q201" s="17">
        <f t="shared" si="15"/>
        <v>270</v>
      </c>
      <c r="R201" s="16">
        <f>P201+Q201</f>
        <v>5670</v>
      </c>
      <c r="S201" s="14" t="s">
        <v>22</v>
      </c>
      <c r="T201" s="14" t="s">
        <v>33</v>
      </c>
      <c r="U201" s="14">
        <v>2003</v>
      </c>
      <c r="V201" s="14">
        <v>3003</v>
      </c>
      <c r="W201" s="14" t="s">
        <v>34</v>
      </c>
      <c r="X201" s="14" t="s">
        <v>25</v>
      </c>
      <c r="Y201" s="14">
        <v>18</v>
      </c>
    </row>
    <row r="202" spans="6:25">
      <c r="F202" s="14">
        <v>1027</v>
      </c>
      <c r="G202" s="14" t="s">
        <v>150</v>
      </c>
      <c r="H202" s="14" t="s">
        <v>96</v>
      </c>
      <c r="I202" s="14" t="s">
        <v>97</v>
      </c>
      <c r="J202" s="15">
        <v>44988</v>
      </c>
      <c r="K202" s="14">
        <f t="shared" si="12"/>
        <v>3</v>
      </c>
      <c r="L202" s="14">
        <f t="shared" si="13"/>
        <v>2023</v>
      </c>
      <c r="M202" s="16">
        <v>1105</v>
      </c>
      <c r="N202" s="16">
        <v>1700</v>
      </c>
      <c r="O202" s="14">
        <v>3</v>
      </c>
      <c r="P202" s="16">
        <f t="shared" si="14"/>
        <v>5100</v>
      </c>
      <c r="Q202" s="17">
        <f t="shared" si="15"/>
        <v>255</v>
      </c>
      <c r="R202" s="16">
        <f>P202+Q202</f>
        <v>5355</v>
      </c>
      <c r="S202" s="14" t="s">
        <v>22</v>
      </c>
      <c r="T202" s="14" t="s">
        <v>33</v>
      </c>
      <c r="U202" s="14">
        <v>2063</v>
      </c>
      <c r="V202" s="14">
        <v>3063</v>
      </c>
      <c r="W202" s="14" t="s">
        <v>98</v>
      </c>
      <c r="X202" s="14" t="s">
        <v>25</v>
      </c>
      <c r="Y202" s="14">
        <v>22</v>
      </c>
    </row>
    <row r="203" spans="6:25">
      <c r="F203" s="14">
        <v>1158</v>
      </c>
      <c r="G203" s="14" t="s">
        <v>150</v>
      </c>
      <c r="H203" s="14" t="s">
        <v>31</v>
      </c>
      <c r="I203" s="14" t="s">
        <v>32</v>
      </c>
      <c r="J203" s="15">
        <v>44988</v>
      </c>
      <c r="K203" s="14">
        <f t="shared" si="12"/>
        <v>3</v>
      </c>
      <c r="L203" s="14">
        <f t="shared" si="13"/>
        <v>2023</v>
      </c>
      <c r="M203" s="16">
        <v>1260</v>
      </c>
      <c r="N203" s="16">
        <v>1800</v>
      </c>
      <c r="O203" s="14">
        <v>3</v>
      </c>
      <c r="P203" s="16">
        <f t="shared" si="14"/>
        <v>5400</v>
      </c>
      <c r="Q203" s="17">
        <f t="shared" si="15"/>
        <v>270</v>
      </c>
      <c r="R203" s="16">
        <f>P203+Q203</f>
        <v>5670</v>
      </c>
      <c r="S203" s="14" t="s">
        <v>22</v>
      </c>
      <c r="T203" s="14" t="s">
        <v>33</v>
      </c>
      <c r="U203" s="14">
        <v>2003</v>
      </c>
      <c r="V203" s="14">
        <v>3003</v>
      </c>
      <c r="W203" s="14" t="s">
        <v>34</v>
      </c>
      <c r="X203" s="14" t="s">
        <v>25</v>
      </c>
      <c r="Y203" s="14">
        <v>18</v>
      </c>
    </row>
    <row r="204" spans="6:25">
      <c r="F204" s="14">
        <v>1004</v>
      </c>
      <c r="G204" s="14" t="s">
        <v>150</v>
      </c>
      <c r="H204" s="14" t="s">
        <v>31</v>
      </c>
      <c r="I204" s="14" t="s">
        <v>36</v>
      </c>
      <c r="J204" s="15">
        <v>44989</v>
      </c>
      <c r="K204" s="14">
        <f t="shared" si="12"/>
        <v>3</v>
      </c>
      <c r="L204" s="14">
        <f t="shared" si="13"/>
        <v>2023</v>
      </c>
      <c r="M204" s="16">
        <v>1470</v>
      </c>
      <c r="N204" s="16">
        <v>2100</v>
      </c>
      <c r="O204" s="14">
        <v>1</v>
      </c>
      <c r="P204" s="16">
        <f t="shared" si="14"/>
        <v>2100</v>
      </c>
      <c r="Q204" s="17">
        <f t="shared" si="15"/>
        <v>105</v>
      </c>
      <c r="R204" s="16">
        <f>P204+Q204</f>
        <v>2205</v>
      </c>
      <c r="S204" s="14" t="s">
        <v>22</v>
      </c>
      <c r="T204" s="14" t="s">
        <v>23</v>
      </c>
      <c r="U204" s="14">
        <v>2004</v>
      </c>
      <c r="V204" s="14">
        <v>3004</v>
      </c>
      <c r="W204" s="14" t="s">
        <v>37</v>
      </c>
      <c r="X204" s="14" t="s">
        <v>30</v>
      </c>
      <c r="Y204" s="14">
        <v>16</v>
      </c>
    </row>
    <row r="205" spans="6:25">
      <c r="F205" s="14">
        <v>1028</v>
      </c>
      <c r="G205" s="14" t="s">
        <v>150</v>
      </c>
      <c r="H205" s="14" t="s">
        <v>96</v>
      </c>
      <c r="I205" s="14" t="s">
        <v>99</v>
      </c>
      <c r="J205" s="15">
        <v>44989</v>
      </c>
      <c r="K205" s="14">
        <f t="shared" si="12"/>
        <v>3</v>
      </c>
      <c r="L205" s="14">
        <f t="shared" si="13"/>
        <v>2023</v>
      </c>
      <c r="M205" s="16">
        <v>1365</v>
      </c>
      <c r="N205" s="16">
        <v>2100</v>
      </c>
      <c r="O205" s="14">
        <v>1</v>
      </c>
      <c r="P205" s="16">
        <f t="shared" si="14"/>
        <v>2100</v>
      </c>
      <c r="Q205" s="17">
        <f t="shared" si="15"/>
        <v>105</v>
      </c>
      <c r="R205" s="16">
        <f>P205+Q205</f>
        <v>2205</v>
      </c>
      <c r="S205" s="14" t="s">
        <v>22</v>
      </c>
      <c r="T205" s="14" t="s">
        <v>23</v>
      </c>
      <c r="U205" s="14">
        <v>2064</v>
      </c>
      <c r="V205" s="14">
        <v>3064</v>
      </c>
      <c r="W205" s="14" t="s">
        <v>100</v>
      </c>
      <c r="X205" s="14" t="s">
        <v>30</v>
      </c>
      <c r="Y205" s="14">
        <v>20</v>
      </c>
    </row>
    <row r="206" spans="6:25">
      <c r="F206" s="14">
        <v>1159</v>
      </c>
      <c r="G206" s="14" t="s">
        <v>150</v>
      </c>
      <c r="H206" s="14" t="s">
        <v>31</v>
      </c>
      <c r="I206" s="14" t="s">
        <v>36</v>
      </c>
      <c r="J206" s="15">
        <v>44989</v>
      </c>
      <c r="K206" s="14">
        <f t="shared" si="12"/>
        <v>3</v>
      </c>
      <c r="L206" s="14">
        <f t="shared" si="13"/>
        <v>2023</v>
      </c>
      <c r="M206" s="16">
        <v>1470</v>
      </c>
      <c r="N206" s="16">
        <v>2100</v>
      </c>
      <c r="O206" s="14">
        <v>1</v>
      </c>
      <c r="P206" s="16">
        <f t="shared" si="14"/>
        <v>2100</v>
      </c>
      <c r="Q206" s="17">
        <f t="shared" si="15"/>
        <v>105</v>
      </c>
      <c r="R206" s="16">
        <f>P206+Q206</f>
        <v>2205</v>
      </c>
      <c r="S206" s="14" t="s">
        <v>22</v>
      </c>
      <c r="T206" s="14" t="s">
        <v>23</v>
      </c>
      <c r="U206" s="14">
        <v>2004</v>
      </c>
      <c r="V206" s="14">
        <v>3004</v>
      </c>
      <c r="W206" s="14" t="s">
        <v>37</v>
      </c>
      <c r="X206" s="14" t="s">
        <v>30</v>
      </c>
      <c r="Y206" s="14">
        <v>16</v>
      </c>
    </row>
    <row r="207" spans="6:25">
      <c r="F207" s="14">
        <v>1005</v>
      </c>
      <c r="G207" s="14" t="s">
        <v>151</v>
      </c>
      <c r="H207" s="14" t="s">
        <v>38</v>
      </c>
      <c r="I207" s="14" t="s">
        <v>39</v>
      </c>
      <c r="J207" s="15">
        <v>44990</v>
      </c>
      <c r="K207" s="14">
        <f t="shared" si="12"/>
        <v>3</v>
      </c>
      <c r="L207" s="14">
        <f t="shared" si="13"/>
        <v>2023</v>
      </c>
      <c r="M207" s="16">
        <v>896.99999999999989</v>
      </c>
      <c r="N207" s="16">
        <v>1300</v>
      </c>
      <c r="O207" s="14">
        <v>2</v>
      </c>
      <c r="P207" s="16">
        <f t="shared" si="14"/>
        <v>2600</v>
      </c>
      <c r="Q207" s="17">
        <f t="shared" si="15"/>
        <v>130</v>
      </c>
      <c r="R207" s="16">
        <f>P207+Q207</f>
        <v>2730</v>
      </c>
      <c r="S207" s="14" t="s">
        <v>27</v>
      </c>
      <c r="T207" s="14" t="s">
        <v>28</v>
      </c>
      <c r="U207" s="14">
        <v>2005</v>
      </c>
      <c r="V207" s="14">
        <v>3005</v>
      </c>
      <c r="W207" s="14" t="s">
        <v>40</v>
      </c>
      <c r="X207" s="14" t="s">
        <v>25</v>
      </c>
      <c r="Y207" s="14">
        <v>27</v>
      </c>
    </row>
    <row r="208" spans="6:25">
      <c r="F208" s="14">
        <v>1029</v>
      </c>
      <c r="G208" s="14" t="s">
        <v>151</v>
      </c>
      <c r="H208" s="14" t="s">
        <v>101</v>
      </c>
      <c r="I208" s="14" t="s">
        <v>102</v>
      </c>
      <c r="J208" s="15">
        <v>44990</v>
      </c>
      <c r="K208" s="14">
        <f t="shared" si="12"/>
        <v>3</v>
      </c>
      <c r="L208" s="14">
        <f t="shared" si="13"/>
        <v>2023</v>
      </c>
      <c r="M208" s="16">
        <v>1035</v>
      </c>
      <c r="N208" s="16">
        <v>1500</v>
      </c>
      <c r="O208" s="14">
        <v>2</v>
      </c>
      <c r="P208" s="16">
        <f t="shared" si="14"/>
        <v>3000</v>
      </c>
      <c r="Q208" s="17">
        <f t="shared" si="15"/>
        <v>150</v>
      </c>
      <c r="R208" s="16">
        <f>P208+Q208</f>
        <v>3150</v>
      </c>
      <c r="S208" s="14" t="s">
        <v>27</v>
      </c>
      <c r="T208" s="14" t="s">
        <v>28</v>
      </c>
      <c r="U208" s="14">
        <v>2065</v>
      </c>
      <c r="V208" s="14">
        <v>3065</v>
      </c>
      <c r="W208" s="14" t="s">
        <v>103</v>
      </c>
      <c r="X208" s="14" t="s">
        <v>25</v>
      </c>
      <c r="Y208" s="14">
        <v>30</v>
      </c>
    </row>
    <row r="209" spans="6:25">
      <c r="F209" s="14">
        <v>1160</v>
      </c>
      <c r="G209" s="14" t="s">
        <v>151</v>
      </c>
      <c r="H209" s="14" t="s">
        <v>38</v>
      </c>
      <c r="I209" s="14" t="s">
        <v>39</v>
      </c>
      <c r="J209" s="15">
        <v>44990</v>
      </c>
      <c r="K209" s="14">
        <f t="shared" si="12"/>
        <v>3</v>
      </c>
      <c r="L209" s="14">
        <f t="shared" si="13"/>
        <v>2023</v>
      </c>
      <c r="M209" s="16">
        <v>896.99999999999989</v>
      </c>
      <c r="N209" s="16">
        <v>1300</v>
      </c>
      <c r="O209" s="14">
        <v>2</v>
      </c>
      <c r="P209" s="16">
        <f t="shared" si="14"/>
        <v>2600</v>
      </c>
      <c r="Q209" s="17">
        <f t="shared" si="15"/>
        <v>130</v>
      </c>
      <c r="R209" s="16">
        <f>P209+Q209</f>
        <v>2730</v>
      </c>
      <c r="S209" s="14" t="s">
        <v>27</v>
      </c>
      <c r="T209" s="14" t="s">
        <v>28</v>
      </c>
      <c r="U209" s="14">
        <v>2005</v>
      </c>
      <c r="V209" s="14">
        <v>3005</v>
      </c>
      <c r="W209" s="14" t="s">
        <v>40</v>
      </c>
      <c r="X209" s="14" t="s">
        <v>25</v>
      </c>
      <c r="Y209" s="14">
        <v>27</v>
      </c>
    </row>
    <row r="210" spans="6:25">
      <c r="F210" s="14">
        <v>1006</v>
      </c>
      <c r="G210" s="14" t="s">
        <v>151</v>
      </c>
      <c r="H210" s="14" t="s">
        <v>38</v>
      </c>
      <c r="I210" s="14" t="s">
        <v>41</v>
      </c>
      <c r="J210" s="15">
        <v>44991</v>
      </c>
      <c r="K210" s="14">
        <f t="shared" si="12"/>
        <v>3</v>
      </c>
      <c r="L210" s="14">
        <f t="shared" si="13"/>
        <v>2023</v>
      </c>
      <c r="M210" s="16">
        <v>1104</v>
      </c>
      <c r="N210" s="16">
        <v>1600</v>
      </c>
      <c r="O210" s="14">
        <v>1</v>
      </c>
      <c r="P210" s="16">
        <f t="shared" si="14"/>
        <v>1600</v>
      </c>
      <c r="Q210" s="17" t="str">
        <f t="shared" si="15"/>
        <v xml:space="preserve"> 0</v>
      </c>
      <c r="R210" s="16">
        <f>P210+Q210</f>
        <v>1600</v>
      </c>
      <c r="S210" s="14" t="s">
        <v>22</v>
      </c>
      <c r="T210" s="14" t="s">
        <v>23</v>
      </c>
      <c r="U210" s="14">
        <v>2006</v>
      </c>
      <c r="V210" s="14">
        <v>3006</v>
      </c>
      <c r="W210" s="14" t="s">
        <v>42</v>
      </c>
      <c r="X210" s="14" t="s">
        <v>30</v>
      </c>
      <c r="Y210" s="14">
        <v>24</v>
      </c>
    </row>
    <row r="211" spans="6:25">
      <c r="F211" s="14">
        <v>1030</v>
      </c>
      <c r="G211" s="14" t="s">
        <v>151</v>
      </c>
      <c r="H211" s="14" t="s">
        <v>101</v>
      </c>
      <c r="I211" s="14" t="s">
        <v>104</v>
      </c>
      <c r="J211" s="15">
        <v>44991</v>
      </c>
      <c r="K211" s="14">
        <f t="shared" si="12"/>
        <v>3</v>
      </c>
      <c r="L211" s="14">
        <f t="shared" si="13"/>
        <v>2023</v>
      </c>
      <c r="M211" s="16">
        <v>1242</v>
      </c>
      <c r="N211" s="16">
        <v>1800</v>
      </c>
      <c r="O211" s="14">
        <v>1</v>
      </c>
      <c r="P211" s="16">
        <f t="shared" si="14"/>
        <v>1800</v>
      </c>
      <c r="Q211" s="17" t="str">
        <f t="shared" si="15"/>
        <v xml:space="preserve"> 0</v>
      </c>
      <c r="R211" s="16">
        <f>P211+Q211</f>
        <v>1800</v>
      </c>
      <c r="S211" s="14" t="s">
        <v>22</v>
      </c>
      <c r="T211" s="14" t="s">
        <v>23</v>
      </c>
      <c r="U211" s="14">
        <v>2066</v>
      </c>
      <c r="V211" s="14">
        <v>3066</v>
      </c>
      <c r="W211" s="14" t="s">
        <v>105</v>
      </c>
      <c r="X211" s="14" t="s">
        <v>30</v>
      </c>
      <c r="Y211" s="14">
        <v>28</v>
      </c>
    </row>
    <row r="212" spans="6:25">
      <c r="F212" s="14">
        <v>1161</v>
      </c>
      <c r="G212" s="14" t="s">
        <v>151</v>
      </c>
      <c r="H212" s="14" t="s">
        <v>38</v>
      </c>
      <c r="I212" s="14" t="s">
        <v>41</v>
      </c>
      <c r="J212" s="15">
        <v>44991</v>
      </c>
      <c r="K212" s="14">
        <f t="shared" si="12"/>
        <v>3</v>
      </c>
      <c r="L212" s="14">
        <f t="shared" si="13"/>
        <v>2023</v>
      </c>
      <c r="M212" s="16">
        <v>1104</v>
      </c>
      <c r="N212" s="16">
        <v>1600</v>
      </c>
      <c r="O212" s="14">
        <v>1</v>
      </c>
      <c r="P212" s="16">
        <f t="shared" si="14"/>
        <v>1600</v>
      </c>
      <c r="Q212" s="17" t="str">
        <f t="shared" si="15"/>
        <v xml:space="preserve"> 0</v>
      </c>
      <c r="R212" s="16">
        <f>P212+Q212</f>
        <v>1600</v>
      </c>
      <c r="S212" s="14" t="s">
        <v>22</v>
      </c>
      <c r="T212" s="14" t="s">
        <v>23</v>
      </c>
      <c r="U212" s="14">
        <v>2006</v>
      </c>
      <c r="V212" s="14">
        <v>3006</v>
      </c>
      <c r="W212" s="14" t="s">
        <v>42</v>
      </c>
      <c r="X212" s="14" t="s">
        <v>30</v>
      </c>
      <c r="Y212" s="14">
        <v>24</v>
      </c>
    </row>
    <row r="213" spans="6:25">
      <c r="F213" s="14">
        <v>1007</v>
      </c>
      <c r="G213" s="14" t="s">
        <v>149</v>
      </c>
      <c r="H213" s="14" t="s">
        <v>43</v>
      </c>
      <c r="I213" s="14" t="s">
        <v>44</v>
      </c>
      <c r="J213" s="15">
        <v>44992</v>
      </c>
      <c r="K213" s="14">
        <f t="shared" si="12"/>
        <v>3</v>
      </c>
      <c r="L213" s="14">
        <f t="shared" si="13"/>
        <v>2023</v>
      </c>
      <c r="M213" s="16">
        <v>1496</v>
      </c>
      <c r="N213" s="16">
        <v>2200</v>
      </c>
      <c r="O213" s="14">
        <v>2</v>
      </c>
      <c r="P213" s="16">
        <f t="shared" si="14"/>
        <v>4400</v>
      </c>
      <c r="Q213" s="17">
        <f t="shared" si="15"/>
        <v>220</v>
      </c>
      <c r="R213" s="16">
        <f>P213+Q213</f>
        <v>4620</v>
      </c>
      <c r="S213" s="14" t="s">
        <v>27</v>
      </c>
      <c r="T213" s="14" t="s">
        <v>23</v>
      </c>
      <c r="U213" s="14">
        <v>2007</v>
      </c>
      <c r="V213" s="14">
        <v>3007</v>
      </c>
      <c r="W213" s="14" t="s">
        <v>45</v>
      </c>
      <c r="X213" s="14" t="s">
        <v>25</v>
      </c>
      <c r="Y213" s="14">
        <v>29</v>
      </c>
    </row>
    <row r="214" spans="6:25">
      <c r="F214" s="14">
        <v>1031</v>
      </c>
      <c r="G214" s="14" t="s">
        <v>152</v>
      </c>
      <c r="H214" s="14" t="s">
        <v>106</v>
      </c>
      <c r="I214" s="14" t="s">
        <v>107</v>
      </c>
      <c r="J214" s="15">
        <v>44992</v>
      </c>
      <c r="K214" s="14">
        <f t="shared" si="12"/>
        <v>3</v>
      </c>
      <c r="L214" s="14">
        <f t="shared" si="13"/>
        <v>2023</v>
      </c>
      <c r="M214" s="16">
        <v>2080</v>
      </c>
      <c r="N214" s="16">
        <v>3200</v>
      </c>
      <c r="O214" s="14">
        <v>2</v>
      </c>
      <c r="P214" s="16">
        <f t="shared" si="14"/>
        <v>6400</v>
      </c>
      <c r="Q214" s="17">
        <f t="shared" si="15"/>
        <v>320</v>
      </c>
      <c r="R214" s="16">
        <f>P214+Q214</f>
        <v>6720</v>
      </c>
      <c r="S214" s="14" t="s">
        <v>27</v>
      </c>
      <c r="T214" s="14" t="s">
        <v>23</v>
      </c>
      <c r="U214" s="14">
        <v>2067</v>
      </c>
      <c r="V214" s="14">
        <v>3067</v>
      </c>
      <c r="W214" s="14" t="s">
        <v>88</v>
      </c>
      <c r="X214" s="14" t="s">
        <v>25</v>
      </c>
      <c r="Y214" s="14">
        <v>42</v>
      </c>
    </row>
    <row r="215" spans="6:25">
      <c r="F215" s="14">
        <v>1162</v>
      </c>
      <c r="G215" s="14" t="s">
        <v>149</v>
      </c>
      <c r="H215" s="14" t="s">
        <v>43</v>
      </c>
      <c r="I215" s="14" t="s">
        <v>44</v>
      </c>
      <c r="J215" s="15">
        <v>44992</v>
      </c>
      <c r="K215" s="14">
        <f t="shared" si="12"/>
        <v>3</v>
      </c>
      <c r="L215" s="14">
        <f t="shared" si="13"/>
        <v>2023</v>
      </c>
      <c r="M215" s="16">
        <v>1496</v>
      </c>
      <c r="N215" s="16">
        <v>2200</v>
      </c>
      <c r="O215" s="14">
        <v>2</v>
      </c>
      <c r="P215" s="16">
        <f t="shared" si="14"/>
        <v>4400</v>
      </c>
      <c r="Q215" s="17">
        <f t="shared" si="15"/>
        <v>220</v>
      </c>
      <c r="R215" s="16">
        <f>P215+Q215</f>
        <v>4620</v>
      </c>
      <c r="S215" s="14" t="s">
        <v>27</v>
      </c>
      <c r="T215" s="14" t="s">
        <v>23</v>
      </c>
      <c r="U215" s="14">
        <v>2007</v>
      </c>
      <c r="V215" s="14">
        <v>3007</v>
      </c>
      <c r="W215" s="14" t="s">
        <v>45</v>
      </c>
      <c r="X215" s="14" t="s">
        <v>25</v>
      </c>
      <c r="Y215" s="14">
        <v>29</v>
      </c>
    </row>
    <row r="216" spans="6:25">
      <c r="F216" s="14">
        <v>1008</v>
      </c>
      <c r="G216" s="14" t="s">
        <v>149</v>
      </c>
      <c r="H216" s="14" t="s">
        <v>43</v>
      </c>
      <c r="I216" s="14" t="s">
        <v>46</v>
      </c>
      <c r="J216" s="15">
        <v>44993</v>
      </c>
      <c r="K216" s="14">
        <f t="shared" si="12"/>
        <v>3</v>
      </c>
      <c r="L216" s="14">
        <f t="shared" si="13"/>
        <v>2023</v>
      </c>
      <c r="M216" s="16">
        <v>1700.0000000000002</v>
      </c>
      <c r="N216" s="16">
        <v>2500</v>
      </c>
      <c r="O216" s="14">
        <v>1</v>
      </c>
      <c r="P216" s="16">
        <f t="shared" si="14"/>
        <v>2500</v>
      </c>
      <c r="Q216" s="17">
        <f t="shared" si="15"/>
        <v>125</v>
      </c>
      <c r="R216" s="16">
        <f>P216+Q216</f>
        <v>2625</v>
      </c>
      <c r="S216" s="14" t="s">
        <v>22</v>
      </c>
      <c r="T216" s="14" t="s">
        <v>28</v>
      </c>
      <c r="U216" s="14">
        <v>2008</v>
      </c>
      <c r="V216" s="14">
        <v>3008</v>
      </c>
      <c r="W216" s="14" t="s">
        <v>47</v>
      </c>
      <c r="X216" s="14" t="s">
        <v>30</v>
      </c>
      <c r="Y216" s="14">
        <v>27</v>
      </c>
    </row>
    <row r="217" spans="6:25">
      <c r="F217" s="14">
        <v>1032</v>
      </c>
      <c r="G217" s="14" t="s">
        <v>152</v>
      </c>
      <c r="H217" s="14" t="s">
        <v>106</v>
      </c>
      <c r="I217" s="14" t="s">
        <v>108</v>
      </c>
      <c r="J217" s="15">
        <v>44993</v>
      </c>
      <c r="K217" s="14">
        <f t="shared" si="12"/>
        <v>3</v>
      </c>
      <c r="L217" s="14">
        <f t="shared" si="13"/>
        <v>2023</v>
      </c>
      <c r="M217" s="16">
        <v>2405</v>
      </c>
      <c r="N217" s="16">
        <v>3700</v>
      </c>
      <c r="O217" s="14">
        <v>1</v>
      </c>
      <c r="P217" s="16">
        <f t="shared" si="14"/>
        <v>3700</v>
      </c>
      <c r="Q217" s="17">
        <f t="shared" si="15"/>
        <v>185</v>
      </c>
      <c r="R217" s="16">
        <f>P217+Q217</f>
        <v>3885</v>
      </c>
      <c r="S217" s="14" t="s">
        <v>22</v>
      </c>
      <c r="T217" s="14" t="s">
        <v>28</v>
      </c>
      <c r="U217" s="14">
        <v>2068</v>
      </c>
      <c r="V217" s="14">
        <v>3068</v>
      </c>
      <c r="W217" s="14" t="s">
        <v>90</v>
      </c>
      <c r="X217" s="14" t="s">
        <v>30</v>
      </c>
      <c r="Y217" s="14">
        <v>40</v>
      </c>
    </row>
    <row r="218" spans="6:25">
      <c r="F218" s="14">
        <v>1163</v>
      </c>
      <c r="G218" s="14" t="s">
        <v>149</v>
      </c>
      <c r="H218" s="14" t="s">
        <v>43</v>
      </c>
      <c r="I218" s="14" t="s">
        <v>46</v>
      </c>
      <c r="J218" s="15">
        <v>44993</v>
      </c>
      <c r="K218" s="14">
        <f t="shared" si="12"/>
        <v>3</v>
      </c>
      <c r="L218" s="14">
        <f t="shared" si="13"/>
        <v>2023</v>
      </c>
      <c r="M218" s="16">
        <v>1700.0000000000002</v>
      </c>
      <c r="N218" s="16">
        <v>2500</v>
      </c>
      <c r="O218" s="14">
        <v>1</v>
      </c>
      <c r="P218" s="16">
        <f t="shared" si="14"/>
        <v>2500</v>
      </c>
      <c r="Q218" s="17">
        <f t="shared" si="15"/>
        <v>125</v>
      </c>
      <c r="R218" s="16">
        <f>P218+Q218</f>
        <v>2625</v>
      </c>
      <c r="S218" s="14" t="s">
        <v>22</v>
      </c>
      <c r="T218" s="14" t="s">
        <v>28</v>
      </c>
      <c r="U218" s="14">
        <v>2008</v>
      </c>
      <c r="V218" s="14">
        <v>3008</v>
      </c>
      <c r="W218" s="14" t="s">
        <v>47</v>
      </c>
      <c r="X218" s="14" t="s">
        <v>30</v>
      </c>
      <c r="Y218" s="14">
        <v>27</v>
      </c>
    </row>
    <row r="219" spans="6:25">
      <c r="F219" s="14">
        <v>1017</v>
      </c>
      <c r="G219" s="14" t="s">
        <v>149</v>
      </c>
      <c r="H219" s="14" t="s">
        <v>71</v>
      </c>
      <c r="I219" s="14" t="s">
        <v>72</v>
      </c>
      <c r="J219" s="15">
        <v>44996</v>
      </c>
      <c r="K219" s="14">
        <f t="shared" si="12"/>
        <v>3</v>
      </c>
      <c r="L219" s="14">
        <f t="shared" si="13"/>
        <v>2023</v>
      </c>
      <c r="M219" s="16">
        <v>780</v>
      </c>
      <c r="N219" s="16">
        <v>1300</v>
      </c>
      <c r="O219" s="14">
        <v>2</v>
      </c>
      <c r="P219" s="16">
        <f t="shared" si="14"/>
        <v>2600</v>
      </c>
      <c r="Q219" s="17">
        <f t="shared" si="15"/>
        <v>130</v>
      </c>
      <c r="R219" s="16">
        <f>P219+Q219</f>
        <v>2730</v>
      </c>
      <c r="S219" s="14" t="s">
        <v>22</v>
      </c>
      <c r="T219" s="14" t="s">
        <v>23</v>
      </c>
      <c r="U219" s="14">
        <v>2041</v>
      </c>
      <c r="V219" s="14">
        <v>3041</v>
      </c>
      <c r="W219" s="14" t="s">
        <v>73</v>
      </c>
      <c r="X219" s="14" t="s">
        <v>25</v>
      </c>
      <c r="Y219" s="14">
        <v>32</v>
      </c>
    </row>
    <row r="220" spans="6:25">
      <c r="F220" s="14">
        <v>1172</v>
      </c>
      <c r="G220" s="14" t="s">
        <v>149</v>
      </c>
      <c r="H220" s="14" t="s">
        <v>71</v>
      </c>
      <c r="I220" s="14" t="s">
        <v>72</v>
      </c>
      <c r="J220" s="15">
        <v>44996</v>
      </c>
      <c r="K220" s="14">
        <f t="shared" si="12"/>
        <v>3</v>
      </c>
      <c r="L220" s="14">
        <f t="shared" si="13"/>
        <v>2023</v>
      </c>
      <c r="M220" s="16">
        <v>780</v>
      </c>
      <c r="N220" s="16">
        <v>1300</v>
      </c>
      <c r="O220" s="14">
        <v>2</v>
      </c>
      <c r="P220" s="16">
        <f t="shared" si="14"/>
        <v>2600</v>
      </c>
      <c r="Q220" s="17">
        <f t="shared" si="15"/>
        <v>130</v>
      </c>
      <c r="R220" s="16">
        <f>P220+Q220</f>
        <v>2730</v>
      </c>
      <c r="S220" s="14" t="s">
        <v>22</v>
      </c>
      <c r="T220" s="14" t="s">
        <v>23</v>
      </c>
      <c r="U220" s="14">
        <v>2041</v>
      </c>
      <c r="V220" s="14">
        <v>3041</v>
      </c>
      <c r="W220" s="14" t="s">
        <v>73</v>
      </c>
      <c r="X220" s="14" t="s">
        <v>25</v>
      </c>
      <c r="Y220" s="14">
        <v>32</v>
      </c>
    </row>
    <row r="221" spans="6:25">
      <c r="F221" s="14">
        <v>1018</v>
      </c>
      <c r="G221" s="14" t="s">
        <v>149</v>
      </c>
      <c r="H221" s="14" t="s">
        <v>71</v>
      </c>
      <c r="I221" s="14" t="s">
        <v>74</v>
      </c>
      <c r="J221" s="15">
        <v>44997</v>
      </c>
      <c r="K221" s="14">
        <f t="shared" si="12"/>
        <v>3</v>
      </c>
      <c r="L221" s="14">
        <f t="shared" si="13"/>
        <v>2023</v>
      </c>
      <c r="M221" s="16">
        <v>960</v>
      </c>
      <c r="N221" s="16">
        <v>1600</v>
      </c>
      <c r="O221" s="14">
        <v>1</v>
      </c>
      <c r="P221" s="16">
        <f t="shared" si="14"/>
        <v>1600</v>
      </c>
      <c r="Q221" s="17" t="str">
        <f t="shared" si="15"/>
        <v xml:space="preserve"> 0</v>
      </c>
      <c r="R221" s="16">
        <f>P221+Q221</f>
        <v>1600</v>
      </c>
      <c r="S221" s="14" t="s">
        <v>27</v>
      </c>
      <c r="T221" s="14" t="s">
        <v>28</v>
      </c>
      <c r="U221" s="14">
        <v>2042</v>
      </c>
      <c r="V221" s="14">
        <v>3042</v>
      </c>
      <c r="W221" s="14" t="s">
        <v>75</v>
      </c>
      <c r="X221" s="14" t="s">
        <v>30</v>
      </c>
      <c r="Y221" s="14">
        <v>29</v>
      </c>
    </row>
    <row r="222" spans="6:25">
      <c r="F222" s="14">
        <v>1173</v>
      </c>
      <c r="G222" s="14" t="s">
        <v>149</v>
      </c>
      <c r="H222" s="14" t="s">
        <v>71</v>
      </c>
      <c r="I222" s="14" t="s">
        <v>74</v>
      </c>
      <c r="J222" s="15">
        <v>44997</v>
      </c>
      <c r="K222" s="14">
        <f t="shared" si="12"/>
        <v>3</v>
      </c>
      <c r="L222" s="14">
        <f t="shared" si="13"/>
        <v>2023</v>
      </c>
      <c r="M222" s="16">
        <v>960</v>
      </c>
      <c r="N222" s="16">
        <v>1600</v>
      </c>
      <c r="O222" s="14">
        <v>1</v>
      </c>
      <c r="P222" s="16">
        <f t="shared" si="14"/>
        <v>1600</v>
      </c>
      <c r="Q222" s="17" t="str">
        <f t="shared" si="15"/>
        <v xml:space="preserve"> 0</v>
      </c>
      <c r="R222" s="16">
        <f>P222+Q222</f>
        <v>1600</v>
      </c>
      <c r="S222" s="14" t="s">
        <v>27</v>
      </c>
      <c r="T222" s="14" t="s">
        <v>28</v>
      </c>
      <c r="U222" s="14">
        <v>2042</v>
      </c>
      <c r="V222" s="14">
        <v>3042</v>
      </c>
      <c r="W222" s="14" t="s">
        <v>75</v>
      </c>
      <c r="X222" s="14" t="s">
        <v>30</v>
      </c>
      <c r="Y222" s="14">
        <v>29</v>
      </c>
    </row>
    <row r="223" spans="6:25">
      <c r="F223" s="14">
        <v>1019</v>
      </c>
      <c r="G223" s="14" t="s">
        <v>150</v>
      </c>
      <c r="H223" s="14" t="s">
        <v>76</v>
      </c>
      <c r="I223" s="14" t="s">
        <v>77</v>
      </c>
      <c r="J223" s="15">
        <v>44998</v>
      </c>
      <c r="K223" s="14">
        <f t="shared" si="12"/>
        <v>3</v>
      </c>
      <c r="L223" s="14">
        <f t="shared" si="13"/>
        <v>2023</v>
      </c>
      <c r="M223" s="16">
        <v>1292</v>
      </c>
      <c r="N223" s="16">
        <v>1900</v>
      </c>
      <c r="O223" s="14">
        <v>3</v>
      </c>
      <c r="P223" s="16">
        <f t="shared" si="14"/>
        <v>5700</v>
      </c>
      <c r="Q223" s="17">
        <f t="shared" si="15"/>
        <v>285</v>
      </c>
      <c r="R223" s="16">
        <f>P223+Q223</f>
        <v>5985</v>
      </c>
      <c r="S223" s="14" t="s">
        <v>22</v>
      </c>
      <c r="T223" s="14" t="s">
        <v>33</v>
      </c>
      <c r="U223" s="14">
        <v>2043</v>
      </c>
      <c r="V223" s="14">
        <v>3043</v>
      </c>
      <c r="W223" s="14" t="s">
        <v>78</v>
      </c>
      <c r="X223" s="14" t="s">
        <v>25</v>
      </c>
      <c r="Y223" s="14">
        <v>21</v>
      </c>
    </row>
    <row r="224" spans="6:25">
      <c r="F224" s="14">
        <v>1174</v>
      </c>
      <c r="G224" s="14" t="s">
        <v>150</v>
      </c>
      <c r="H224" s="14" t="s">
        <v>76</v>
      </c>
      <c r="I224" s="14" t="s">
        <v>77</v>
      </c>
      <c r="J224" s="15">
        <v>44998</v>
      </c>
      <c r="K224" s="14">
        <f t="shared" si="12"/>
        <v>3</v>
      </c>
      <c r="L224" s="14">
        <f t="shared" si="13"/>
        <v>2023</v>
      </c>
      <c r="M224" s="16">
        <v>1292</v>
      </c>
      <c r="N224" s="16">
        <v>1900</v>
      </c>
      <c r="O224" s="14">
        <v>3</v>
      </c>
      <c r="P224" s="16">
        <f t="shared" si="14"/>
        <v>5700</v>
      </c>
      <c r="Q224" s="17">
        <f t="shared" si="15"/>
        <v>285</v>
      </c>
      <c r="R224" s="16">
        <f>P224+Q224</f>
        <v>5985</v>
      </c>
      <c r="S224" s="14" t="s">
        <v>22</v>
      </c>
      <c r="T224" s="14" t="s">
        <v>33</v>
      </c>
      <c r="U224" s="14">
        <v>2043</v>
      </c>
      <c r="V224" s="14">
        <v>3043</v>
      </c>
      <c r="W224" s="14" t="s">
        <v>78</v>
      </c>
      <c r="X224" s="14" t="s">
        <v>25</v>
      </c>
      <c r="Y224" s="14">
        <v>21</v>
      </c>
    </row>
    <row r="225" spans="6:25">
      <c r="F225" s="14">
        <v>1020</v>
      </c>
      <c r="G225" s="14" t="s">
        <v>150</v>
      </c>
      <c r="H225" s="14" t="s">
        <v>76</v>
      </c>
      <c r="I225" s="14" t="s">
        <v>79</v>
      </c>
      <c r="J225" s="15">
        <v>44999</v>
      </c>
      <c r="K225" s="14">
        <f t="shared" si="12"/>
        <v>3</v>
      </c>
      <c r="L225" s="14">
        <f t="shared" si="13"/>
        <v>2023</v>
      </c>
      <c r="M225" s="16">
        <v>1496</v>
      </c>
      <c r="N225" s="16">
        <v>2200</v>
      </c>
      <c r="O225" s="14">
        <v>1</v>
      </c>
      <c r="P225" s="16">
        <f t="shared" si="14"/>
        <v>2200</v>
      </c>
      <c r="Q225" s="17">
        <f t="shared" si="15"/>
        <v>110</v>
      </c>
      <c r="R225" s="16">
        <f>P225+Q225</f>
        <v>2310</v>
      </c>
      <c r="S225" s="14" t="s">
        <v>22</v>
      </c>
      <c r="T225" s="14" t="s">
        <v>23</v>
      </c>
      <c r="U225" s="14">
        <v>2044</v>
      </c>
      <c r="V225" s="14">
        <v>3044</v>
      </c>
      <c r="W225" s="14" t="s">
        <v>80</v>
      </c>
      <c r="X225" s="14" t="s">
        <v>30</v>
      </c>
      <c r="Y225" s="14">
        <v>19</v>
      </c>
    </row>
    <row r="226" spans="6:25">
      <c r="F226" s="14">
        <v>1175</v>
      </c>
      <c r="G226" s="14" t="s">
        <v>150</v>
      </c>
      <c r="H226" s="14" t="s">
        <v>76</v>
      </c>
      <c r="I226" s="14" t="s">
        <v>79</v>
      </c>
      <c r="J226" s="15">
        <v>44999</v>
      </c>
      <c r="K226" s="14">
        <f t="shared" si="12"/>
        <v>3</v>
      </c>
      <c r="L226" s="14">
        <f t="shared" si="13"/>
        <v>2023</v>
      </c>
      <c r="M226" s="16">
        <v>1496</v>
      </c>
      <c r="N226" s="16">
        <v>2200</v>
      </c>
      <c r="O226" s="14">
        <v>1</v>
      </c>
      <c r="P226" s="16">
        <f t="shared" si="14"/>
        <v>2200</v>
      </c>
      <c r="Q226" s="17">
        <f t="shared" si="15"/>
        <v>110</v>
      </c>
      <c r="R226" s="16">
        <f>P226+Q226</f>
        <v>2310</v>
      </c>
      <c r="S226" s="14" t="s">
        <v>22</v>
      </c>
      <c r="T226" s="14" t="s">
        <v>23</v>
      </c>
      <c r="U226" s="14">
        <v>2044</v>
      </c>
      <c r="V226" s="14">
        <v>3044</v>
      </c>
      <c r="W226" s="14" t="s">
        <v>80</v>
      </c>
      <c r="X226" s="14" t="s">
        <v>30</v>
      </c>
      <c r="Y226" s="14">
        <v>19</v>
      </c>
    </row>
    <row r="227" spans="6:25">
      <c r="F227" s="14">
        <v>1021</v>
      </c>
      <c r="G227" s="14" t="s">
        <v>151</v>
      </c>
      <c r="H227" s="14" t="s">
        <v>81</v>
      </c>
      <c r="I227" s="14" t="s">
        <v>82</v>
      </c>
      <c r="J227" s="15">
        <v>45000</v>
      </c>
      <c r="K227" s="14">
        <f t="shared" si="12"/>
        <v>3</v>
      </c>
      <c r="L227" s="14">
        <f t="shared" si="13"/>
        <v>2023</v>
      </c>
      <c r="M227" s="16">
        <v>1340</v>
      </c>
      <c r="N227" s="16">
        <v>2000</v>
      </c>
      <c r="O227" s="14">
        <v>2</v>
      </c>
      <c r="P227" s="16">
        <f t="shared" si="14"/>
        <v>4000</v>
      </c>
      <c r="Q227" s="17">
        <f t="shared" si="15"/>
        <v>200</v>
      </c>
      <c r="R227" s="16">
        <f>P227+Q227</f>
        <v>4200</v>
      </c>
      <c r="S227" s="14" t="s">
        <v>27</v>
      </c>
      <c r="T227" s="14" t="s">
        <v>28</v>
      </c>
      <c r="U227" s="14">
        <v>2045</v>
      </c>
      <c r="V227" s="14">
        <v>3045</v>
      </c>
      <c r="W227" s="14" t="s">
        <v>83</v>
      </c>
      <c r="X227" s="14" t="s">
        <v>25</v>
      </c>
      <c r="Y227" s="14">
        <v>36</v>
      </c>
    </row>
    <row r="228" spans="6:25">
      <c r="F228" s="14">
        <v>1022</v>
      </c>
      <c r="G228" s="14" t="s">
        <v>151</v>
      </c>
      <c r="H228" s="14" t="s">
        <v>81</v>
      </c>
      <c r="I228" s="14" t="s">
        <v>84</v>
      </c>
      <c r="J228" s="15">
        <v>45001</v>
      </c>
      <c r="K228" s="14">
        <f t="shared" si="12"/>
        <v>3</v>
      </c>
      <c r="L228" s="14">
        <f t="shared" si="13"/>
        <v>2023</v>
      </c>
      <c r="M228" s="16">
        <v>1541</v>
      </c>
      <c r="N228" s="16">
        <v>2300</v>
      </c>
      <c r="O228" s="14">
        <v>1</v>
      </c>
      <c r="P228" s="16">
        <f t="shared" si="14"/>
        <v>2300</v>
      </c>
      <c r="Q228" s="17">
        <f t="shared" si="15"/>
        <v>115</v>
      </c>
      <c r="R228" s="16">
        <f>P228+Q228</f>
        <v>2415</v>
      </c>
      <c r="S228" s="14" t="s">
        <v>22</v>
      </c>
      <c r="T228" s="14" t="s">
        <v>23</v>
      </c>
      <c r="U228" s="14">
        <v>2046</v>
      </c>
      <c r="V228" s="14">
        <v>3046</v>
      </c>
      <c r="W228" s="14" t="s">
        <v>85</v>
      </c>
      <c r="X228" s="14" t="s">
        <v>30</v>
      </c>
      <c r="Y228" s="14">
        <v>34</v>
      </c>
    </row>
    <row r="229" spans="6:25">
      <c r="F229" s="14">
        <v>1023</v>
      </c>
      <c r="G229" s="14" t="s">
        <v>149</v>
      </c>
      <c r="H229" s="14" t="s">
        <v>86</v>
      </c>
      <c r="I229" s="14" t="s">
        <v>87</v>
      </c>
      <c r="J229" s="15">
        <v>45002</v>
      </c>
      <c r="K229" s="14">
        <f t="shared" si="12"/>
        <v>3</v>
      </c>
      <c r="L229" s="14">
        <f t="shared" si="13"/>
        <v>2023</v>
      </c>
      <c r="M229" s="16">
        <v>2250</v>
      </c>
      <c r="N229" s="16">
        <v>3000</v>
      </c>
      <c r="O229" s="14">
        <v>2</v>
      </c>
      <c r="P229" s="16">
        <f t="shared" si="14"/>
        <v>6000</v>
      </c>
      <c r="Q229" s="17">
        <f t="shared" si="15"/>
        <v>300</v>
      </c>
      <c r="R229" s="16">
        <f>P229+Q229</f>
        <v>6300</v>
      </c>
      <c r="S229" s="14" t="s">
        <v>27</v>
      </c>
      <c r="T229" s="14" t="s">
        <v>23</v>
      </c>
      <c r="U229" s="14">
        <v>2047</v>
      </c>
      <c r="V229" s="14">
        <v>3047</v>
      </c>
      <c r="W229" s="14" t="s">
        <v>88</v>
      </c>
      <c r="X229" s="14" t="s">
        <v>25</v>
      </c>
      <c r="Y229" s="14">
        <v>40</v>
      </c>
    </row>
    <row r="230" spans="6:25">
      <c r="F230" s="14">
        <v>1024</v>
      </c>
      <c r="G230" s="14" t="s">
        <v>149</v>
      </c>
      <c r="H230" s="14" t="s">
        <v>86</v>
      </c>
      <c r="I230" s="14" t="s">
        <v>89</v>
      </c>
      <c r="J230" s="15">
        <v>45003</v>
      </c>
      <c r="K230" s="14">
        <f t="shared" si="12"/>
        <v>3</v>
      </c>
      <c r="L230" s="14">
        <f t="shared" si="13"/>
        <v>2023</v>
      </c>
      <c r="M230" s="16">
        <v>2625</v>
      </c>
      <c r="N230" s="16">
        <v>3500</v>
      </c>
      <c r="O230" s="14">
        <v>1</v>
      </c>
      <c r="P230" s="16">
        <f t="shared" si="14"/>
        <v>3500</v>
      </c>
      <c r="Q230" s="17">
        <f t="shared" si="15"/>
        <v>175</v>
      </c>
      <c r="R230" s="16">
        <f>P230+Q230</f>
        <v>3675</v>
      </c>
      <c r="S230" s="14" t="s">
        <v>22</v>
      </c>
      <c r="T230" s="14" t="s">
        <v>28</v>
      </c>
      <c r="U230" s="14">
        <v>2048</v>
      </c>
      <c r="V230" s="14">
        <v>3048</v>
      </c>
      <c r="W230" s="14" t="s">
        <v>90</v>
      </c>
      <c r="X230" s="14" t="s">
        <v>30</v>
      </c>
      <c r="Y230" s="14">
        <v>38</v>
      </c>
    </row>
    <row r="231" spans="6:25">
      <c r="F231" s="14">
        <v>1009</v>
      </c>
      <c r="G231" s="14" t="s">
        <v>149</v>
      </c>
      <c r="H231" s="14" t="s">
        <v>48</v>
      </c>
      <c r="I231" s="14" t="s">
        <v>49</v>
      </c>
      <c r="J231" s="15">
        <v>45006</v>
      </c>
      <c r="K231" s="14">
        <f t="shared" si="12"/>
        <v>3</v>
      </c>
      <c r="L231" s="14">
        <f t="shared" si="13"/>
        <v>2023</v>
      </c>
      <c r="M231" s="16">
        <v>737</v>
      </c>
      <c r="N231" s="16">
        <v>1100</v>
      </c>
      <c r="O231" s="14">
        <v>2</v>
      </c>
      <c r="P231" s="16">
        <f t="shared" si="14"/>
        <v>2200</v>
      </c>
      <c r="Q231" s="17">
        <f t="shared" si="15"/>
        <v>110</v>
      </c>
      <c r="R231" s="16">
        <f>P231+Q231</f>
        <v>2310</v>
      </c>
      <c r="S231" s="14" t="s">
        <v>22</v>
      </c>
      <c r="T231" s="14" t="s">
        <v>23</v>
      </c>
      <c r="U231" s="14">
        <v>2021</v>
      </c>
      <c r="V231" s="14">
        <v>3021</v>
      </c>
      <c r="W231" s="14" t="s">
        <v>50</v>
      </c>
      <c r="X231" s="14" t="s">
        <v>25</v>
      </c>
      <c r="Y231" s="14">
        <v>24</v>
      </c>
    </row>
    <row r="232" spans="6:25">
      <c r="F232" s="14">
        <v>1164</v>
      </c>
      <c r="G232" s="14" t="s">
        <v>149</v>
      </c>
      <c r="H232" s="14" t="s">
        <v>48</v>
      </c>
      <c r="I232" s="14" t="s">
        <v>49</v>
      </c>
      <c r="J232" s="15">
        <v>45006</v>
      </c>
      <c r="K232" s="14">
        <f t="shared" si="12"/>
        <v>3</v>
      </c>
      <c r="L232" s="14">
        <f t="shared" si="13"/>
        <v>2023</v>
      </c>
      <c r="M232" s="16">
        <v>737</v>
      </c>
      <c r="N232" s="16">
        <v>1100</v>
      </c>
      <c r="O232" s="14">
        <v>2</v>
      </c>
      <c r="P232" s="16">
        <f t="shared" si="14"/>
        <v>2200</v>
      </c>
      <c r="Q232" s="17">
        <f t="shared" si="15"/>
        <v>110</v>
      </c>
      <c r="R232" s="16">
        <f>P232+Q232</f>
        <v>2310</v>
      </c>
      <c r="S232" s="14" t="s">
        <v>22</v>
      </c>
      <c r="T232" s="14" t="s">
        <v>23</v>
      </c>
      <c r="U232" s="14">
        <v>2021</v>
      </c>
      <c r="V232" s="14">
        <v>3021</v>
      </c>
      <c r="W232" s="14" t="s">
        <v>50</v>
      </c>
      <c r="X232" s="14" t="s">
        <v>25</v>
      </c>
      <c r="Y232" s="14">
        <v>24</v>
      </c>
    </row>
    <row r="233" spans="6:25">
      <c r="F233" s="14">
        <v>1010</v>
      </c>
      <c r="G233" s="14" t="s">
        <v>149</v>
      </c>
      <c r="H233" s="14" t="s">
        <v>48</v>
      </c>
      <c r="I233" s="14" t="s">
        <v>51</v>
      </c>
      <c r="J233" s="15">
        <v>45007</v>
      </c>
      <c r="K233" s="14">
        <f t="shared" si="12"/>
        <v>3</v>
      </c>
      <c r="L233" s="14">
        <f t="shared" si="13"/>
        <v>2023</v>
      </c>
      <c r="M233" s="16">
        <v>938</v>
      </c>
      <c r="N233" s="16">
        <v>1400</v>
      </c>
      <c r="O233" s="14">
        <v>1</v>
      </c>
      <c r="P233" s="16">
        <f t="shared" si="14"/>
        <v>1400</v>
      </c>
      <c r="Q233" s="17" t="str">
        <f t="shared" si="15"/>
        <v xml:space="preserve"> 0</v>
      </c>
      <c r="R233" s="16">
        <f>P233+Q233</f>
        <v>1400</v>
      </c>
      <c r="S233" s="14" t="s">
        <v>27</v>
      </c>
      <c r="T233" s="14" t="s">
        <v>28</v>
      </c>
      <c r="U233" s="14">
        <v>2022</v>
      </c>
      <c r="V233" s="14">
        <v>3022</v>
      </c>
      <c r="W233" s="14" t="s">
        <v>52</v>
      </c>
      <c r="X233" s="14" t="s">
        <v>30</v>
      </c>
      <c r="Y233" s="14">
        <v>21</v>
      </c>
    </row>
    <row r="234" spans="6:25">
      <c r="F234" s="14">
        <v>1165</v>
      </c>
      <c r="G234" s="14" t="s">
        <v>149</v>
      </c>
      <c r="H234" s="14" t="s">
        <v>48</v>
      </c>
      <c r="I234" s="14" t="s">
        <v>51</v>
      </c>
      <c r="J234" s="15">
        <v>45007</v>
      </c>
      <c r="K234" s="14">
        <f t="shared" si="12"/>
        <v>3</v>
      </c>
      <c r="L234" s="14">
        <f t="shared" si="13"/>
        <v>2023</v>
      </c>
      <c r="M234" s="16">
        <v>938</v>
      </c>
      <c r="N234" s="16">
        <v>1400</v>
      </c>
      <c r="O234" s="14">
        <v>1</v>
      </c>
      <c r="P234" s="16">
        <f t="shared" si="14"/>
        <v>1400</v>
      </c>
      <c r="Q234" s="17" t="str">
        <f t="shared" si="15"/>
        <v xml:space="preserve"> 0</v>
      </c>
      <c r="R234" s="16">
        <f>P234+Q234</f>
        <v>1400</v>
      </c>
      <c r="S234" s="14" t="s">
        <v>27</v>
      </c>
      <c r="T234" s="14" t="s">
        <v>28</v>
      </c>
      <c r="U234" s="14">
        <v>2022</v>
      </c>
      <c r="V234" s="14">
        <v>3022</v>
      </c>
      <c r="W234" s="14" t="s">
        <v>52</v>
      </c>
      <c r="X234" s="14" t="s">
        <v>30</v>
      </c>
      <c r="Y234" s="14">
        <v>21</v>
      </c>
    </row>
    <row r="235" spans="6:25">
      <c r="F235" s="14">
        <v>1011</v>
      </c>
      <c r="G235" s="14" t="s">
        <v>150</v>
      </c>
      <c r="H235" s="14" t="s">
        <v>54</v>
      </c>
      <c r="I235" s="14" t="s">
        <v>55</v>
      </c>
      <c r="J235" s="15">
        <v>45008</v>
      </c>
      <c r="K235" s="14">
        <f t="shared" si="12"/>
        <v>3</v>
      </c>
      <c r="L235" s="14">
        <f t="shared" si="13"/>
        <v>2023</v>
      </c>
      <c r="M235" s="16">
        <v>1190</v>
      </c>
      <c r="N235" s="16">
        <v>1700</v>
      </c>
      <c r="O235" s="14">
        <v>3</v>
      </c>
      <c r="P235" s="16">
        <f t="shared" si="14"/>
        <v>5100</v>
      </c>
      <c r="Q235" s="17">
        <f t="shared" si="15"/>
        <v>255</v>
      </c>
      <c r="R235" s="16">
        <f>P235+Q235</f>
        <v>5355</v>
      </c>
      <c r="S235" s="14" t="s">
        <v>22</v>
      </c>
      <c r="T235" s="14" t="s">
        <v>33</v>
      </c>
      <c r="U235" s="14">
        <v>2023</v>
      </c>
      <c r="V235" s="14">
        <v>3023</v>
      </c>
      <c r="W235" s="14" t="s">
        <v>56</v>
      </c>
      <c r="X235" s="14" t="s">
        <v>25</v>
      </c>
      <c r="Y235" s="14">
        <v>20</v>
      </c>
    </row>
    <row r="236" spans="6:25">
      <c r="F236" s="14">
        <v>1166</v>
      </c>
      <c r="G236" s="14" t="s">
        <v>150</v>
      </c>
      <c r="H236" s="14" t="s">
        <v>54</v>
      </c>
      <c r="I236" s="14" t="s">
        <v>55</v>
      </c>
      <c r="J236" s="15">
        <v>45008</v>
      </c>
      <c r="K236" s="14">
        <f t="shared" si="12"/>
        <v>3</v>
      </c>
      <c r="L236" s="14">
        <f t="shared" si="13"/>
        <v>2023</v>
      </c>
      <c r="M236" s="16">
        <v>1190</v>
      </c>
      <c r="N236" s="16">
        <v>1700</v>
      </c>
      <c r="O236" s="14">
        <v>3</v>
      </c>
      <c r="P236" s="16">
        <f t="shared" si="14"/>
        <v>5100</v>
      </c>
      <c r="Q236" s="17">
        <f t="shared" si="15"/>
        <v>255</v>
      </c>
      <c r="R236" s="16">
        <f>P236+Q236</f>
        <v>5355</v>
      </c>
      <c r="S236" s="14" t="s">
        <v>22</v>
      </c>
      <c r="T236" s="14" t="s">
        <v>33</v>
      </c>
      <c r="U236" s="14">
        <v>2023</v>
      </c>
      <c r="V236" s="14">
        <v>3023</v>
      </c>
      <c r="W236" s="14" t="s">
        <v>56</v>
      </c>
      <c r="X236" s="14" t="s">
        <v>25</v>
      </c>
      <c r="Y236" s="14">
        <v>20</v>
      </c>
    </row>
    <row r="237" spans="6:25">
      <c r="F237" s="14">
        <v>1012</v>
      </c>
      <c r="G237" s="14" t="s">
        <v>150</v>
      </c>
      <c r="H237" s="14" t="s">
        <v>54</v>
      </c>
      <c r="I237" s="14" t="s">
        <v>58</v>
      </c>
      <c r="J237" s="15">
        <v>45009</v>
      </c>
      <c r="K237" s="14">
        <f t="shared" si="12"/>
        <v>3</v>
      </c>
      <c r="L237" s="14">
        <f t="shared" si="13"/>
        <v>2023</v>
      </c>
      <c r="M237" s="16">
        <v>1400</v>
      </c>
      <c r="N237" s="16">
        <v>2000</v>
      </c>
      <c r="O237" s="14">
        <v>1</v>
      </c>
      <c r="P237" s="16">
        <f t="shared" si="14"/>
        <v>2000</v>
      </c>
      <c r="Q237" s="17" t="str">
        <f t="shared" si="15"/>
        <v xml:space="preserve"> 0</v>
      </c>
      <c r="R237" s="16">
        <f>P237+Q237</f>
        <v>2000</v>
      </c>
      <c r="S237" s="14" t="s">
        <v>22</v>
      </c>
      <c r="T237" s="14" t="s">
        <v>23</v>
      </c>
      <c r="U237" s="14">
        <v>2024</v>
      </c>
      <c r="V237" s="14">
        <v>3024</v>
      </c>
      <c r="W237" s="14" t="s">
        <v>59</v>
      </c>
      <c r="X237" s="14" t="s">
        <v>30</v>
      </c>
      <c r="Y237" s="14">
        <v>18</v>
      </c>
    </row>
    <row r="238" spans="6:25">
      <c r="F238" s="14">
        <v>1167</v>
      </c>
      <c r="G238" s="14" t="s">
        <v>150</v>
      </c>
      <c r="H238" s="14" t="s">
        <v>54</v>
      </c>
      <c r="I238" s="14" t="s">
        <v>58</v>
      </c>
      <c r="J238" s="15">
        <v>45009</v>
      </c>
      <c r="K238" s="14">
        <f t="shared" si="12"/>
        <v>3</v>
      </c>
      <c r="L238" s="14">
        <f t="shared" si="13"/>
        <v>2023</v>
      </c>
      <c r="M238" s="16">
        <v>1400</v>
      </c>
      <c r="N238" s="16">
        <v>2000</v>
      </c>
      <c r="O238" s="14">
        <v>1</v>
      </c>
      <c r="P238" s="16">
        <f t="shared" si="14"/>
        <v>2000</v>
      </c>
      <c r="Q238" s="17" t="str">
        <f t="shared" si="15"/>
        <v xml:space="preserve"> 0</v>
      </c>
      <c r="R238" s="16">
        <f>P238+Q238</f>
        <v>2000</v>
      </c>
      <c r="S238" s="14" t="s">
        <v>22</v>
      </c>
      <c r="T238" s="14" t="s">
        <v>23</v>
      </c>
      <c r="U238" s="14">
        <v>2024</v>
      </c>
      <c r="V238" s="14">
        <v>3024</v>
      </c>
      <c r="W238" s="14" t="s">
        <v>59</v>
      </c>
      <c r="X238" s="14" t="s">
        <v>30</v>
      </c>
      <c r="Y238" s="14">
        <v>18</v>
      </c>
    </row>
    <row r="239" spans="6:25">
      <c r="F239" s="14">
        <v>1013</v>
      </c>
      <c r="G239" s="14" t="s">
        <v>151</v>
      </c>
      <c r="H239" s="14" t="s">
        <v>61</v>
      </c>
      <c r="I239" s="14" t="s">
        <v>62</v>
      </c>
      <c r="J239" s="15">
        <v>45010</v>
      </c>
      <c r="K239" s="14">
        <f t="shared" si="12"/>
        <v>3</v>
      </c>
      <c r="L239" s="14">
        <f t="shared" si="13"/>
        <v>2023</v>
      </c>
      <c r="M239" s="16">
        <v>975</v>
      </c>
      <c r="N239" s="16">
        <v>1500</v>
      </c>
      <c r="O239" s="14">
        <v>2</v>
      </c>
      <c r="P239" s="16">
        <f t="shared" si="14"/>
        <v>3000</v>
      </c>
      <c r="Q239" s="17">
        <f t="shared" si="15"/>
        <v>150</v>
      </c>
      <c r="R239" s="16">
        <f>P239+Q239</f>
        <v>3150</v>
      </c>
      <c r="S239" s="14" t="s">
        <v>27</v>
      </c>
      <c r="T239" s="14" t="s">
        <v>28</v>
      </c>
      <c r="U239" s="14">
        <v>2025</v>
      </c>
      <c r="V239" s="14">
        <v>3025</v>
      </c>
      <c r="W239" s="14" t="s">
        <v>63</v>
      </c>
      <c r="X239" s="14" t="s">
        <v>25</v>
      </c>
      <c r="Y239" s="14">
        <v>28</v>
      </c>
    </row>
    <row r="240" spans="6:25">
      <c r="F240" s="14">
        <v>1168</v>
      </c>
      <c r="G240" s="14" t="s">
        <v>151</v>
      </c>
      <c r="H240" s="14" t="s">
        <v>61</v>
      </c>
      <c r="I240" s="14" t="s">
        <v>62</v>
      </c>
      <c r="J240" s="15">
        <v>45010</v>
      </c>
      <c r="K240" s="14">
        <f t="shared" si="12"/>
        <v>3</v>
      </c>
      <c r="L240" s="14">
        <f t="shared" si="13"/>
        <v>2023</v>
      </c>
      <c r="M240" s="16">
        <v>975</v>
      </c>
      <c r="N240" s="16">
        <v>1500</v>
      </c>
      <c r="O240" s="14">
        <v>2</v>
      </c>
      <c r="P240" s="16">
        <f t="shared" si="14"/>
        <v>3000</v>
      </c>
      <c r="Q240" s="17">
        <f t="shared" si="15"/>
        <v>150</v>
      </c>
      <c r="R240" s="16">
        <f>P240+Q240</f>
        <v>3150</v>
      </c>
      <c r="S240" s="14" t="s">
        <v>27</v>
      </c>
      <c r="T240" s="14" t="s">
        <v>28</v>
      </c>
      <c r="U240" s="14">
        <v>2025</v>
      </c>
      <c r="V240" s="14">
        <v>3025</v>
      </c>
      <c r="W240" s="14" t="s">
        <v>63</v>
      </c>
      <c r="X240" s="14" t="s">
        <v>25</v>
      </c>
      <c r="Y240" s="14">
        <v>28</v>
      </c>
    </row>
    <row r="241" spans="6:25">
      <c r="F241" s="14">
        <v>1014</v>
      </c>
      <c r="G241" s="14" t="s">
        <v>151</v>
      </c>
      <c r="H241" s="14" t="s">
        <v>61</v>
      </c>
      <c r="I241" s="14" t="s">
        <v>64</v>
      </c>
      <c r="J241" s="15">
        <v>45011</v>
      </c>
      <c r="K241" s="14">
        <f t="shared" si="12"/>
        <v>3</v>
      </c>
      <c r="L241" s="14">
        <f t="shared" si="13"/>
        <v>2023</v>
      </c>
      <c r="M241" s="16">
        <v>1170</v>
      </c>
      <c r="N241" s="16">
        <v>1800</v>
      </c>
      <c r="O241" s="14">
        <v>1</v>
      </c>
      <c r="P241" s="16">
        <f t="shared" si="14"/>
        <v>1800</v>
      </c>
      <c r="Q241" s="17" t="str">
        <f t="shared" si="15"/>
        <v xml:space="preserve"> 0</v>
      </c>
      <c r="R241" s="16">
        <f>P241+Q241</f>
        <v>1800</v>
      </c>
      <c r="S241" s="14" t="s">
        <v>22</v>
      </c>
      <c r="T241" s="14" t="s">
        <v>23</v>
      </c>
      <c r="U241" s="14">
        <v>2026</v>
      </c>
      <c r="V241" s="14">
        <v>3026</v>
      </c>
      <c r="W241" s="14" t="s">
        <v>65</v>
      </c>
      <c r="X241" s="14" t="s">
        <v>30</v>
      </c>
      <c r="Y241" s="14">
        <v>26</v>
      </c>
    </row>
    <row r="242" spans="6:25">
      <c r="F242" s="14">
        <v>1169</v>
      </c>
      <c r="G242" s="14" t="s">
        <v>151</v>
      </c>
      <c r="H242" s="14" t="s">
        <v>61</v>
      </c>
      <c r="I242" s="14" t="s">
        <v>64</v>
      </c>
      <c r="J242" s="15">
        <v>45011</v>
      </c>
      <c r="K242" s="14">
        <f t="shared" si="12"/>
        <v>3</v>
      </c>
      <c r="L242" s="14">
        <f t="shared" si="13"/>
        <v>2023</v>
      </c>
      <c r="M242" s="16">
        <v>1170</v>
      </c>
      <c r="N242" s="16">
        <v>1800</v>
      </c>
      <c r="O242" s="14">
        <v>1</v>
      </c>
      <c r="P242" s="16">
        <f t="shared" si="14"/>
        <v>1800</v>
      </c>
      <c r="Q242" s="17" t="str">
        <f t="shared" si="15"/>
        <v xml:space="preserve"> 0</v>
      </c>
      <c r="R242" s="16">
        <f>P242+Q242</f>
        <v>1800</v>
      </c>
      <c r="S242" s="14" t="s">
        <v>22</v>
      </c>
      <c r="T242" s="14" t="s">
        <v>23</v>
      </c>
      <c r="U242" s="14">
        <v>2026</v>
      </c>
      <c r="V242" s="14">
        <v>3026</v>
      </c>
      <c r="W242" s="14" t="s">
        <v>65</v>
      </c>
      <c r="X242" s="14" t="s">
        <v>30</v>
      </c>
      <c r="Y242" s="14">
        <v>26</v>
      </c>
    </row>
    <row r="243" spans="6:25">
      <c r="F243" s="14">
        <v>1015</v>
      </c>
      <c r="G243" s="14" t="s">
        <v>149</v>
      </c>
      <c r="H243" s="14" t="s">
        <v>66</v>
      </c>
      <c r="I243" s="14" t="s">
        <v>67</v>
      </c>
      <c r="J243" s="15">
        <v>45012</v>
      </c>
      <c r="K243" s="14">
        <f t="shared" si="12"/>
        <v>3</v>
      </c>
      <c r="L243" s="14">
        <f t="shared" si="13"/>
        <v>2023</v>
      </c>
      <c r="M243" s="16">
        <v>1656</v>
      </c>
      <c r="N243" s="16">
        <v>2300</v>
      </c>
      <c r="O243" s="14">
        <v>2</v>
      </c>
      <c r="P243" s="16">
        <f t="shared" si="14"/>
        <v>4600</v>
      </c>
      <c r="Q243" s="17">
        <f t="shared" si="15"/>
        <v>230</v>
      </c>
      <c r="R243" s="16">
        <f>P243+Q243</f>
        <v>4830</v>
      </c>
      <c r="S243" s="14" t="s">
        <v>27</v>
      </c>
      <c r="T243" s="14" t="s">
        <v>23</v>
      </c>
      <c r="U243" s="14">
        <v>2027</v>
      </c>
      <c r="V243" s="14">
        <v>3027</v>
      </c>
      <c r="W243" s="14" t="s">
        <v>68</v>
      </c>
      <c r="X243" s="14" t="s">
        <v>25</v>
      </c>
      <c r="Y243" s="14">
        <v>30</v>
      </c>
    </row>
    <row r="244" spans="6:25">
      <c r="F244" s="14">
        <v>1170</v>
      </c>
      <c r="G244" s="14" t="s">
        <v>149</v>
      </c>
      <c r="H244" s="14" t="s">
        <v>66</v>
      </c>
      <c r="I244" s="14" t="s">
        <v>67</v>
      </c>
      <c r="J244" s="15">
        <v>45012</v>
      </c>
      <c r="K244" s="14">
        <f t="shared" si="12"/>
        <v>3</v>
      </c>
      <c r="L244" s="14">
        <f t="shared" si="13"/>
        <v>2023</v>
      </c>
      <c r="M244" s="16">
        <v>1656</v>
      </c>
      <c r="N244" s="16">
        <v>2300</v>
      </c>
      <c r="O244" s="14">
        <v>2</v>
      </c>
      <c r="P244" s="16">
        <f t="shared" si="14"/>
        <v>4600</v>
      </c>
      <c r="Q244" s="17">
        <f t="shared" si="15"/>
        <v>230</v>
      </c>
      <c r="R244" s="16">
        <f>P244+Q244</f>
        <v>4830</v>
      </c>
      <c r="S244" s="14" t="s">
        <v>27</v>
      </c>
      <c r="T244" s="14" t="s">
        <v>23</v>
      </c>
      <c r="U244" s="14">
        <v>2027</v>
      </c>
      <c r="V244" s="14">
        <v>3027</v>
      </c>
      <c r="W244" s="14" t="s">
        <v>68</v>
      </c>
      <c r="X244" s="14" t="s">
        <v>25</v>
      </c>
      <c r="Y244" s="14">
        <v>30</v>
      </c>
    </row>
    <row r="245" spans="6:25">
      <c r="F245" s="14">
        <v>1016</v>
      </c>
      <c r="G245" s="14" t="s">
        <v>149</v>
      </c>
      <c r="H245" s="14" t="s">
        <v>66</v>
      </c>
      <c r="I245" s="14" t="s">
        <v>69</v>
      </c>
      <c r="J245" s="15">
        <v>45013</v>
      </c>
      <c r="K245" s="14">
        <f t="shared" si="12"/>
        <v>3</v>
      </c>
      <c r="L245" s="14">
        <f t="shared" si="13"/>
        <v>2023</v>
      </c>
      <c r="M245" s="16">
        <v>1872</v>
      </c>
      <c r="N245" s="16">
        <v>1600</v>
      </c>
      <c r="O245" s="14">
        <v>1</v>
      </c>
      <c r="P245" s="16">
        <f t="shared" si="14"/>
        <v>1600</v>
      </c>
      <c r="Q245" s="17" t="str">
        <f t="shared" si="15"/>
        <v xml:space="preserve"> 0</v>
      </c>
      <c r="R245" s="16">
        <f>P245+Q245</f>
        <v>1600</v>
      </c>
      <c r="S245" s="14" t="s">
        <v>22</v>
      </c>
      <c r="T245" s="14" t="s">
        <v>28</v>
      </c>
      <c r="U245" s="14">
        <v>2028</v>
      </c>
      <c r="V245" s="14">
        <v>3028</v>
      </c>
      <c r="W245" s="14" t="s">
        <v>70</v>
      </c>
      <c r="X245" s="14" t="s">
        <v>30</v>
      </c>
      <c r="Y245" s="14">
        <v>28</v>
      </c>
    </row>
    <row r="246" spans="6:25">
      <c r="F246" s="14">
        <v>1171</v>
      </c>
      <c r="G246" s="14" t="s">
        <v>149</v>
      </c>
      <c r="H246" s="14" t="s">
        <v>66</v>
      </c>
      <c r="I246" s="14" t="s">
        <v>69</v>
      </c>
      <c r="J246" s="15">
        <v>45013</v>
      </c>
      <c r="K246" s="14">
        <f t="shared" si="12"/>
        <v>3</v>
      </c>
      <c r="L246" s="14">
        <f t="shared" si="13"/>
        <v>2023</v>
      </c>
      <c r="M246" s="16">
        <v>1872</v>
      </c>
      <c r="N246" s="16">
        <v>2600</v>
      </c>
      <c r="O246" s="14">
        <v>1</v>
      </c>
      <c r="P246" s="16">
        <f t="shared" si="14"/>
        <v>2600</v>
      </c>
      <c r="Q246" s="17">
        <f t="shared" si="15"/>
        <v>130</v>
      </c>
      <c r="R246" s="16">
        <f>P246+Q246</f>
        <v>2730</v>
      </c>
      <c r="S246" s="14" t="s">
        <v>22</v>
      </c>
      <c r="T246" s="14" t="s">
        <v>28</v>
      </c>
      <c r="U246" s="14">
        <v>2028</v>
      </c>
      <c r="V246" s="14">
        <v>3028</v>
      </c>
      <c r="W246" s="14" t="s">
        <v>70</v>
      </c>
      <c r="X246" s="14" t="s">
        <v>30</v>
      </c>
      <c r="Y246" s="14">
        <v>28</v>
      </c>
    </row>
  </sheetData>
  <autoFilter ref="F1:Y246" xr:uid="{07036599-DE44-45AC-9B55-C58B476BC346}"/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37CA-6404-4077-A077-30DB23927C81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Kumari, Ruchi</cp:lastModifiedBy>
  <cp:revision/>
  <dcterms:created xsi:type="dcterms:W3CDTF">2023-05-23T18:13:08Z</dcterms:created>
  <dcterms:modified xsi:type="dcterms:W3CDTF">2024-05-07T14:55:18Z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