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720" windowWidth="8700" windowHeight="3915"/>
  </bookViews>
  <sheets>
    <sheet name="Solution" sheetId="1" r:id="rId1"/>
    <sheet name="Sensitivity Report " sheetId="2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20</definedName>
    <definedName name="solver_adj" localSheetId="0" hidden="1">Solution!$A$17:$L$17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Solution!$G$21:$G$28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Solution!$B$20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Solution!$I$21:$I$28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F25" i="1"/>
  <c r="E27"/>
  <c r="E28"/>
  <c r="F28"/>
  <c r="F27"/>
  <c r="F26"/>
  <c r="E26"/>
  <c r="F24"/>
  <c r="F23"/>
  <c r="E25"/>
  <c r="E24"/>
  <c r="E23"/>
  <c r="E22"/>
  <c r="F22"/>
  <c r="G22"/>
  <c r="G23"/>
  <c r="G24"/>
  <c r="G25"/>
  <c r="G26"/>
  <c r="G27"/>
  <c r="G28"/>
  <c r="E21"/>
  <c r="F21"/>
  <c r="G21"/>
  <c r="I22"/>
  <c r="I23"/>
  <c r="I24"/>
  <c r="I25"/>
  <c r="I26"/>
  <c r="I27"/>
  <c r="I28"/>
  <c r="I21"/>
  <c r="B20"/>
</calcChain>
</file>

<file path=xl/sharedStrings.xml><?xml version="1.0" encoding="utf-8"?>
<sst xmlns="http://schemas.openxmlformats.org/spreadsheetml/2006/main" count="116" uniqueCount="85">
  <si>
    <t xml:space="preserve">Hewlitt Corporation Cash Requirements </t>
  </si>
  <si>
    <t>Cash</t>
  </si>
  <si>
    <t>Year</t>
  </si>
  <si>
    <t>Rqmt.</t>
  </si>
  <si>
    <t>Bond</t>
  </si>
  <si>
    <t>Price ($1000)</t>
  </si>
  <si>
    <t>Rate</t>
  </si>
  <si>
    <t>Years to Maturity</t>
  </si>
  <si>
    <t>Annual Savings Multiple</t>
  </si>
  <si>
    <t>Model</t>
  </si>
  <si>
    <t>F</t>
  </si>
  <si>
    <t>B1</t>
  </si>
  <si>
    <t>B2</t>
  </si>
  <si>
    <t>B3</t>
  </si>
  <si>
    <t>S1</t>
  </si>
  <si>
    <t>S2</t>
  </si>
  <si>
    <t>S3</t>
  </si>
  <si>
    <t>S4</t>
  </si>
  <si>
    <t>S5</t>
  </si>
  <si>
    <t>S6</t>
  </si>
  <si>
    <t>S7</t>
  </si>
  <si>
    <t>S8</t>
  </si>
  <si>
    <t>Cash Flow</t>
  </si>
  <si>
    <t>Net Cash</t>
  </si>
  <si>
    <t>Min Funds</t>
  </si>
  <si>
    <t>Constraints</t>
  </si>
  <si>
    <t>In</t>
  </si>
  <si>
    <t>Out</t>
  </si>
  <si>
    <t>Flow</t>
  </si>
  <si>
    <t>Year 1</t>
  </si>
  <si>
    <t>=</t>
  </si>
  <si>
    <t>Year 2</t>
  </si>
  <si>
    <t>Year 3</t>
  </si>
  <si>
    <t>Year 4</t>
  </si>
  <si>
    <t>Year 5</t>
  </si>
  <si>
    <t>Year 6</t>
  </si>
  <si>
    <t>Year 7</t>
  </si>
  <si>
    <t>Year 8</t>
  </si>
  <si>
    <t>Microsoft Excel 8.0 Sensitivity Report</t>
  </si>
  <si>
    <t>Worksheet: [Hewlitt.xls]Solution</t>
  </si>
  <si>
    <t>Report Created: 9/7/97 12:43:22 PM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</si>
  <si>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</si>
  <si>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</si>
  <si>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</si>
  <si>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</si>
  <si>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</si>
  <si>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</si>
  <si>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</si>
  <si>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</si>
  <si>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</si>
  <si>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</si>
  <si>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</si>
  <si>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</si>
  <si>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</si>
  <si>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</si>
  <si>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</si>
  <si>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</si>
  <si>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$A$17</t>
  </si>
  <si>
    <t>$B$17</t>
  </si>
  <si>
    <t>$C$17</t>
  </si>
  <si>
    <t>$D$17</t>
  </si>
  <si>
    <t>$E$17</t>
  </si>
  <si>
    <t>$F$17</t>
  </si>
  <si>
    <t>$G$17</t>
  </si>
  <si>
    <t>$H$17</t>
  </si>
  <si>
    <t>$I$17</t>
  </si>
  <si>
    <t>$J$17</t>
  </si>
  <si>
    <t>$K$17</t>
  </si>
  <si>
    <t>$L$17</t>
  </si>
  <si>
    <t>$G$21</t>
  </si>
  <si>
    <t>Year 1 Flow</t>
  </si>
  <si>
    <t>$G$22</t>
  </si>
  <si>
    <t>Year 2 Flow</t>
  </si>
  <si>
    <t>$G$23</t>
  </si>
  <si>
    <t>Year 3 Flow</t>
  </si>
  <si>
    <t>$G$24</t>
  </si>
  <si>
    <t>Year 4 Flow</t>
  </si>
  <si>
    <t>$G$25</t>
  </si>
  <si>
    <t>Year 5 Flow</t>
  </si>
  <si>
    <t>$G$26</t>
  </si>
  <si>
    <t>Year 6 Flow</t>
  </si>
  <si>
    <t>$G$27</t>
  </si>
  <si>
    <t>Year 7 Flow</t>
  </si>
  <si>
    <t>$G$28</t>
  </si>
  <si>
    <t>Year 8 Flow</t>
  </si>
</sst>
</file>

<file path=xl/styles.xml><?xml version="1.0" encoding="utf-8"?>
<styleSheet xmlns="http://schemas.openxmlformats.org/spreadsheetml/2006/main">
  <numFmts count="2">
    <numFmt numFmtId="164" formatCode="0.000"/>
    <numFmt numFmtId="170" formatCode="0.00000"/>
  </numFmts>
  <fonts count="7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5" fillId="0" borderId="12" xfId="0" applyFont="1" applyFill="1" applyBorder="1" applyAlignment="1"/>
    <xf numFmtId="0" fontId="5" fillId="0" borderId="12" xfId="0" applyNumberFormat="1" applyFont="1" applyFill="1" applyBorder="1" applyAlignment="1"/>
    <xf numFmtId="0" fontId="5" fillId="0" borderId="13" xfId="0" applyFont="1" applyFill="1" applyBorder="1" applyAlignment="1"/>
    <xf numFmtId="0" fontId="5" fillId="0" borderId="13" xfId="0" applyNumberFormat="1" applyFont="1" applyFill="1" applyBorder="1" applyAlignment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0" xfId="0" applyFont="1" applyFill="1"/>
    <xf numFmtId="164" fontId="2" fillId="2" borderId="16" xfId="0" applyNumberFormat="1" applyFont="1" applyFill="1" applyBorder="1"/>
    <xf numFmtId="164" fontId="2" fillId="2" borderId="14" xfId="0" applyNumberFormat="1" applyFont="1" applyFill="1" applyBorder="1"/>
    <xf numFmtId="170" fontId="5" fillId="0" borderId="12" xfId="0" applyNumberFormat="1" applyFont="1" applyFill="1" applyBorder="1" applyAlignment="1"/>
    <xf numFmtId="170" fontId="5" fillId="0" borderId="1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8"/>
  <sheetViews>
    <sheetView tabSelected="1" zoomScale="85" workbookViewId="0"/>
  </sheetViews>
  <sheetFormatPr defaultRowHeight="15.75"/>
  <cols>
    <col min="1" max="1" width="12.28515625" style="2" customWidth="1"/>
    <col min="2" max="2" width="9.28515625" style="2" customWidth="1"/>
    <col min="3" max="3" width="11" style="2" customWidth="1"/>
    <col min="4" max="4" width="14.42578125" style="2" customWidth="1"/>
    <col min="5" max="5" width="9.7109375" style="2" customWidth="1"/>
    <col min="6" max="6" width="9.28515625" style="2" bestFit="1" customWidth="1"/>
    <col min="7" max="7" width="10.42578125" style="2" customWidth="1"/>
    <col min="8" max="8" width="9.28515625" style="2" bestFit="1" customWidth="1"/>
    <col min="9" max="9" width="9.42578125" style="2" customWidth="1"/>
    <col min="10" max="16384" width="9.140625" style="2"/>
  </cols>
  <sheetData>
    <row r="1" spans="1:12" ht="18.75">
      <c r="A1" s="1" t="s">
        <v>0</v>
      </c>
    </row>
    <row r="3" spans="1:12">
      <c r="B3" s="3" t="s">
        <v>1</v>
      </c>
    </row>
    <row r="4" spans="1:12">
      <c r="A4" s="3" t="s">
        <v>2</v>
      </c>
      <c r="B4" s="3" t="s">
        <v>3</v>
      </c>
      <c r="E4" s="4" t="s">
        <v>4</v>
      </c>
      <c r="F4" s="4"/>
      <c r="G4" s="4"/>
    </row>
    <row r="5" spans="1:12" ht="16.5" thickBot="1">
      <c r="A5" s="5">
        <v>1</v>
      </c>
      <c r="B5" s="2">
        <v>430</v>
      </c>
      <c r="E5" s="5">
        <v>1</v>
      </c>
      <c r="F5" s="5">
        <v>2</v>
      </c>
      <c r="G5" s="2">
        <v>3</v>
      </c>
      <c r="H5" s="6"/>
    </row>
    <row r="6" spans="1:12">
      <c r="A6" s="5">
        <v>2</v>
      </c>
      <c r="B6" s="2">
        <v>210</v>
      </c>
      <c r="D6" s="7" t="s">
        <v>5</v>
      </c>
      <c r="E6" s="8">
        <v>1.1499999999999999</v>
      </c>
      <c r="F6" s="9">
        <v>1</v>
      </c>
      <c r="G6" s="10">
        <v>1.35</v>
      </c>
      <c r="H6" s="11"/>
    </row>
    <row r="7" spans="1:12">
      <c r="A7" s="5">
        <v>3</v>
      </c>
      <c r="B7" s="2">
        <v>222</v>
      </c>
      <c r="D7" s="7" t="s">
        <v>6</v>
      </c>
      <c r="E7" s="12">
        <v>8.8749999999999996E-2</v>
      </c>
      <c r="F7" s="11">
        <v>5.5E-2</v>
      </c>
      <c r="G7" s="13">
        <v>0.11749999999999999</v>
      </c>
      <c r="H7" s="11"/>
    </row>
    <row r="8" spans="1:12" ht="16.5" thickBot="1">
      <c r="A8" s="5">
        <v>4</v>
      </c>
      <c r="B8" s="2">
        <v>231</v>
      </c>
      <c r="D8" s="7" t="s">
        <v>7</v>
      </c>
      <c r="E8" s="14">
        <v>5</v>
      </c>
      <c r="F8" s="15">
        <v>6</v>
      </c>
      <c r="G8" s="16">
        <v>7</v>
      </c>
      <c r="H8" s="11"/>
    </row>
    <row r="9" spans="1:12">
      <c r="A9" s="5">
        <v>5</v>
      </c>
      <c r="B9" s="2">
        <v>240</v>
      </c>
    </row>
    <row r="10" spans="1:12">
      <c r="A10" s="5">
        <v>6</v>
      </c>
      <c r="B10" s="2">
        <v>195</v>
      </c>
      <c r="E10" s="7" t="s">
        <v>8</v>
      </c>
      <c r="F10" s="2">
        <v>1.04</v>
      </c>
    </row>
    <row r="11" spans="1:12">
      <c r="A11" s="5">
        <v>7</v>
      </c>
      <c r="B11" s="2">
        <v>225</v>
      </c>
    </row>
    <row r="12" spans="1:12">
      <c r="A12" s="5">
        <v>8</v>
      </c>
      <c r="B12" s="2">
        <v>255</v>
      </c>
    </row>
    <row r="14" spans="1:12">
      <c r="A14" s="6" t="s">
        <v>9</v>
      </c>
    </row>
    <row r="16" spans="1:12" ht="16.5" thickBot="1">
      <c r="A16" s="5" t="s">
        <v>10</v>
      </c>
      <c r="B16" s="5" t="s">
        <v>11</v>
      </c>
      <c r="C16" s="5" t="s">
        <v>12</v>
      </c>
      <c r="D16" s="5" t="s">
        <v>13</v>
      </c>
      <c r="E16" s="5" t="s">
        <v>14</v>
      </c>
      <c r="F16" s="5" t="s">
        <v>15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</row>
    <row r="17" spans="1:12" ht="16.5" thickBot="1">
      <c r="A17" s="29">
        <v>1728.7938549412031</v>
      </c>
      <c r="B17" s="30">
        <v>144.9881495589531</v>
      </c>
      <c r="C17" s="30">
        <v>187.85584783231019</v>
      </c>
      <c r="D17" s="30">
        <v>228.18791946308727</v>
      </c>
      <c r="E17" s="30">
        <v>636.14794384092897</v>
      </c>
      <c r="F17" s="30">
        <v>501.60571203561307</v>
      </c>
      <c r="G17" s="30">
        <v>349.6817909580846</v>
      </c>
      <c r="H17" s="30">
        <v>182.6809130374549</v>
      </c>
      <c r="I17" s="26">
        <v>0</v>
      </c>
      <c r="J17" s="26">
        <v>0</v>
      </c>
      <c r="K17" s="26">
        <v>0</v>
      </c>
      <c r="L17" s="27">
        <v>0</v>
      </c>
    </row>
    <row r="19" spans="1:12">
      <c r="E19" s="4" t="s">
        <v>22</v>
      </c>
      <c r="F19" s="4"/>
      <c r="G19" s="3" t="s">
        <v>23</v>
      </c>
      <c r="I19" s="3" t="s">
        <v>1</v>
      </c>
    </row>
    <row r="20" spans="1:12">
      <c r="A20" s="6" t="s">
        <v>24</v>
      </c>
      <c r="B20" s="28">
        <f>A17</f>
        <v>1728.7938549412031</v>
      </c>
      <c r="D20" s="6" t="s">
        <v>25</v>
      </c>
      <c r="E20" s="17" t="s">
        <v>26</v>
      </c>
      <c r="F20" s="17" t="s">
        <v>27</v>
      </c>
      <c r="G20" s="3" t="s">
        <v>28</v>
      </c>
      <c r="I20" s="3" t="s">
        <v>3</v>
      </c>
    </row>
    <row r="21" spans="1:12">
      <c r="D21" s="5" t="s">
        <v>29</v>
      </c>
      <c r="E21" s="2">
        <f>A17</f>
        <v>1728.7938549412031</v>
      </c>
      <c r="F21" s="2">
        <f>SUMPRODUCT(E6:G6,B17:D17)+E17</f>
        <v>1298.7938549412029</v>
      </c>
      <c r="G21" s="28">
        <f t="shared" ref="G21:G28" si="0">E21-F21</f>
        <v>430.00000000000023</v>
      </c>
      <c r="H21" s="3" t="s">
        <v>30</v>
      </c>
      <c r="I21" s="28">
        <f t="shared" ref="I21:I28" si="1">B5</f>
        <v>430</v>
      </c>
    </row>
    <row r="22" spans="1:12">
      <c r="D22" s="5" t="s">
        <v>31</v>
      </c>
      <c r="E22" s="2">
        <f>SUMPRODUCT($E$7:$G$7,$B$17:$D$17)+$F$10*E17</f>
        <v>711.60571203561312</v>
      </c>
      <c r="F22" s="2">
        <f>F17</f>
        <v>501.60571203561307</v>
      </c>
      <c r="G22" s="28">
        <f t="shared" si="0"/>
        <v>210.00000000000006</v>
      </c>
      <c r="H22" s="3" t="s">
        <v>30</v>
      </c>
      <c r="I22" s="28">
        <f t="shared" si="1"/>
        <v>210</v>
      </c>
    </row>
    <row r="23" spans="1:12">
      <c r="D23" s="5" t="s">
        <v>32</v>
      </c>
      <c r="E23" s="2">
        <f>SUMPRODUCT($E$7:$G$7,$B$17:$D$17)+$F$10*F17</f>
        <v>571.68179095808455</v>
      </c>
      <c r="F23" s="2">
        <f>G17</f>
        <v>349.6817909580846</v>
      </c>
      <c r="G23" s="28">
        <f t="shared" si="0"/>
        <v>221.99999999999994</v>
      </c>
      <c r="H23" s="3" t="s">
        <v>30</v>
      </c>
      <c r="I23" s="28">
        <f t="shared" si="1"/>
        <v>222</v>
      </c>
    </row>
    <row r="24" spans="1:12">
      <c r="D24" s="5" t="s">
        <v>33</v>
      </c>
      <c r="E24" s="2">
        <f>SUMPRODUCT($E$7:$G$7,$B$17:$D$17)+$F$10*G17</f>
        <v>413.68091303745496</v>
      </c>
      <c r="F24" s="2">
        <f>H17</f>
        <v>182.6809130374549</v>
      </c>
      <c r="G24" s="28">
        <f t="shared" si="0"/>
        <v>231.00000000000006</v>
      </c>
      <c r="H24" s="3" t="s">
        <v>30</v>
      </c>
      <c r="I24" s="28">
        <f t="shared" si="1"/>
        <v>231</v>
      </c>
    </row>
    <row r="25" spans="1:12">
      <c r="D25" s="5" t="s">
        <v>34</v>
      </c>
      <c r="E25" s="2">
        <f>SUMPRODUCT($E$7:$G$7,$B$17:$D$17)+$F$10*H17</f>
        <v>240</v>
      </c>
      <c r="F25" s="2">
        <f>I17</f>
        <v>0</v>
      </c>
      <c r="G25" s="28">
        <f t="shared" si="0"/>
        <v>240</v>
      </c>
      <c r="H25" s="3" t="s">
        <v>30</v>
      </c>
      <c r="I25" s="28">
        <f t="shared" si="1"/>
        <v>240</v>
      </c>
    </row>
    <row r="26" spans="1:12">
      <c r="D26" s="5" t="s">
        <v>35</v>
      </c>
      <c r="E26" s="2">
        <f>(1+E7)*B17+F7*C17+G7*D17+F10*I17</f>
        <v>195</v>
      </c>
      <c r="F26" s="2">
        <f>J17</f>
        <v>0</v>
      </c>
      <c r="G26" s="28">
        <f t="shared" si="0"/>
        <v>195</v>
      </c>
      <c r="H26" s="3" t="s">
        <v>30</v>
      </c>
      <c r="I26" s="28">
        <f t="shared" si="1"/>
        <v>195</v>
      </c>
    </row>
    <row r="27" spans="1:12">
      <c r="D27" s="5" t="s">
        <v>36</v>
      </c>
      <c r="E27" s="2">
        <f>(1+F7)*C17+G7*D17+F10*J17</f>
        <v>225</v>
      </c>
      <c r="F27" s="2">
        <f>K17</f>
        <v>0</v>
      </c>
      <c r="G27" s="28">
        <f t="shared" si="0"/>
        <v>225</v>
      </c>
      <c r="H27" s="3" t="s">
        <v>30</v>
      </c>
      <c r="I27" s="28">
        <f t="shared" si="1"/>
        <v>225</v>
      </c>
    </row>
    <row r="28" spans="1:12">
      <c r="D28" s="5" t="s">
        <v>37</v>
      </c>
      <c r="E28" s="2">
        <f>(1+G7)*D17+F10*K17</f>
        <v>255</v>
      </c>
      <c r="F28" s="2">
        <f>L17</f>
        <v>0</v>
      </c>
      <c r="G28" s="28">
        <f t="shared" si="0"/>
        <v>255</v>
      </c>
      <c r="H28" s="3" t="s">
        <v>30</v>
      </c>
      <c r="I28" s="28">
        <f t="shared" si="1"/>
        <v>255</v>
      </c>
    </row>
  </sheetData>
  <phoneticPr fontId="0" type="noConversion"/>
  <printOptions horizontalCentered="1" headings="1" gridLines="1"/>
  <pageMargins left="0.75" right="0.75" top="1" bottom="1" header="0.5" footer="3.61"/>
  <pageSetup scale="7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showGridLines="0" workbookViewId="0"/>
  </sheetViews>
  <sheetFormatPr defaultRowHeight="12.75"/>
  <cols>
    <col min="1" max="1" width="2.28515625" style="19" customWidth="1"/>
    <col min="2" max="2" width="6.42578125" style="19" bestFit="1" customWidth="1"/>
    <col min="3" max="3" width="10.85546875" style="19" bestFit="1" customWidth="1"/>
    <col min="4" max="5" width="12" style="19" bestFit="1" customWidth="1"/>
    <col min="6" max="6" width="10.7109375" style="19" bestFit="1" customWidth="1"/>
    <col min="7" max="8" width="12" style="19" bestFit="1" customWidth="1"/>
    <col min="9" max="16384" width="9.140625" style="19"/>
  </cols>
  <sheetData>
    <row r="1" spans="1:8">
      <c r="A1" s="18" t="s">
        <v>38</v>
      </c>
    </row>
    <row r="2" spans="1:8">
      <c r="A2" s="18" t="s">
        <v>39</v>
      </c>
    </row>
    <row r="3" spans="1:8">
      <c r="A3" s="18" t="s">
        <v>40</v>
      </c>
    </row>
    <row r="6" spans="1:8" ht="13.5" thickBot="1">
      <c r="A6" s="19" t="s">
        <v>41</v>
      </c>
    </row>
    <row r="7" spans="1:8">
      <c r="B7" s="20"/>
      <c r="C7" s="20"/>
      <c r="D7" s="20" t="s">
        <v>44</v>
      </c>
      <c r="E7" s="20" t="s">
        <v>46</v>
      </c>
      <c r="F7" s="20" t="s">
        <v>48</v>
      </c>
      <c r="G7" s="20" t="s">
        <v>50</v>
      </c>
      <c r="H7" s="20" t="s">
        <v>50</v>
      </c>
    </row>
    <row r="8" spans="1:8" ht="13.5" thickBot="1">
      <c r="B8" s="21" t="s">
        <v>42</v>
      </c>
      <c r="C8" s="21" t="s">
        <v>43</v>
      </c>
      <c r="D8" s="21" t="s">
        <v>45</v>
      </c>
      <c r="E8" s="21" t="s">
        <v>47</v>
      </c>
      <c r="F8" s="21" t="s">
        <v>49</v>
      </c>
      <c r="G8" s="21" t="s">
        <v>51</v>
      </c>
      <c r="H8" s="21" t="s">
        <v>52</v>
      </c>
    </row>
    <row r="9" spans="1:8">
      <c r="B9" s="22" t="s">
        <v>57</v>
      </c>
      <c r="C9" s="22" t="s">
        <v>10</v>
      </c>
      <c r="D9" s="31">
        <v>1728.7938549412029</v>
      </c>
      <c r="E9" s="23">
        <v>0</v>
      </c>
      <c r="F9" s="22">
        <v>0.99999999999971168</v>
      </c>
      <c r="G9" s="22">
        <v>1E+30</v>
      </c>
      <c r="H9" s="22">
        <v>0.99999999999970868</v>
      </c>
    </row>
    <row r="10" spans="1:8">
      <c r="B10" s="22" t="s">
        <v>58</v>
      </c>
      <c r="C10" s="22" t="s">
        <v>11</v>
      </c>
      <c r="D10" s="31">
        <v>144.98814955895313</v>
      </c>
      <c r="E10" s="23">
        <v>0</v>
      </c>
      <c r="F10" s="22">
        <v>0</v>
      </c>
      <c r="G10" s="31">
        <v>6.7026338641826944E-2</v>
      </c>
      <c r="H10" s="31">
        <v>1.3026775413112514E-2</v>
      </c>
    </row>
    <row r="11" spans="1:8">
      <c r="B11" s="22" t="s">
        <v>59</v>
      </c>
      <c r="C11" s="22" t="s">
        <v>12</v>
      </c>
      <c r="D11" s="31">
        <v>187.85584783231016</v>
      </c>
      <c r="E11" s="23">
        <v>0</v>
      </c>
      <c r="F11" s="22">
        <v>0</v>
      </c>
      <c r="G11" s="31">
        <v>1.2795530879344263E-2</v>
      </c>
      <c r="H11" s="31">
        <v>2.0273773668587847E-2</v>
      </c>
    </row>
    <row r="12" spans="1:8">
      <c r="B12" s="22" t="s">
        <v>60</v>
      </c>
      <c r="C12" s="22" t="s">
        <v>13</v>
      </c>
      <c r="D12" s="31">
        <v>228.18791946308727</v>
      </c>
      <c r="E12" s="23">
        <v>0</v>
      </c>
      <c r="F12" s="22">
        <v>0</v>
      </c>
      <c r="G12" s="31">
        <v>2.2906851273538809E-2</v>
      </c>
      <c r="H12" s="31">
        <v>0.74966302166338239</v>
      </c>
    </row>
    <row r="13" spans="1:8">
      <c r="B13" s="22" t="s">
        <v>61</v>
      </c>
      <c r="C13" s="22" t="s">
        <v>14</v>
      </c>
      <c r="D13" s="31">
        <v>636.14794384092897</v>
      </c>
      <c r="E13" s="23">
        <v>0</v>
      </c>
      <c r="F13" s="22">
        <v>0</v>
      </c>
      <c r="G13" s="31">
        <v>0.10955990686907205</v>
      </c>
      <c r="H13" s="31">
        <v>5.5073860370580249E-2</v>
      </c>
    </row>
    <row r="14" spans="1:8">
      <c r="B14" s="22" t="s">
        <v>62</v>
      </c>
      <c r="C14" s="22" t="s">
        <v>15</v>
      </c>
      <c r="D14" s="31">
        <v>501.60571203561312</v>
      </c>
      <c r="E14" s="23">
        <v>0</v>
      </c>
      <c r="F14" s="22">
        <v>0</v>
      </c>
      <c r="G14" s="31">
        <v>0.14330736467927821</v>
      </c>
      <c r="H14" s="31">
        <v>5.6948823369878568E-2</v>
      </c>
    </row>
    <row r="15" spans="1:8">
      <c r="B15" s="22" t="s">
        <v>63</v>
      </c>
      <c r="C15" s="22" t="s">
        <v>16</v>
      </c>
      <c r="D15" s="31">
        <v>349.68179095808455</v>
      </c>
      <c r="E15" s="23">
        <v>0</v>
      </c>
      <c r="F15" s="22">
        <v>0</v>
      </c>
      <c r="G15" s="31">
        <v>0.2108541994663668</v>
      </c>
      <c r="H15" s="31">
        <v>5.9039182257969176E-2</v>
      </c>
    </row>
    <row r="16" spans="1:8">
      <c r="B16" s="22" t="s">
        <v>64</v>
      </c>
      <c r="C16" s="22" t="s">
        <v>17</v>
      </c>
      <c r="D16" s="31">
        <v>182.6809130374549</v>
      </c>
      <c r="E16" s="23">
        <v>0</v>
      </c>
      <c r="F16" s="22">
        <v>0</v>
      </c>
      <c r="G16" s="31">
        <v>0.41359862200624414</v>
      </c>
      <c r="H16" s="31">
        <v>6.138240368657933E-2</v>
      </c>
    </row>
    <row r="17" spans="1:8">
      <c r="B17" s="22" t="s">
        <v>65</v>
      </c>
      <c r="C17" s="22" t="s">
        <v>18</v>
      </c>
      <c r="D17" s="23">
        <v>0</v>
      </c>
      <c r="E17" s="31">
        <v>6.4025159298982004E-2</v>
      </c>
      <c r="F17" s="22">
        <v>0</v>
      </c>
      <c r="G17" s="22">
        <v>1E+30</v>
      </c>
      <c r="H17" s="31">
        <v>6.4025159298982004E-2</v>
      </c>
    </row>
    <row r="18" spans="1:8">
      <c r="B18" s="22" t="s">
        <v>66</v>
      </c>
      <c r="C18" s="22" t="s">
        <v>19</v>
      </c>
      <c r="D18" s="23">
        <v>0</v>
      </c>
      <c r="E18" s="31">
        <v>1.2613603899885603E-2</v>
      </c>
      <c r="F18" s="22">
        <v>0</v>
      </c>
      <c r="G18" s="22">
        <v>1E+30</v>
      </c>
      <c r="H18" s="31">
        <v>1.2613603899885603E-2</v>
      </c>
    </row>
    <row r="19" spans="1:8">
      <c r="B19" s="22" t="s">
        <v>67</v>
      </c>
      <c r="C19" s="22" t="s">
        <v>20</v>
      </c>
      <c r="D19" s="23">
        <v>0</v>
      </c>
      <c r="E19" s="31">
        <v>2.1318232952312041E-2</v>
      </c>
      <c r="F19" s="22">
        <v>0</v>
      </c>
      <c r="G19" s="22">
        <v>1E+30</v>
      </c>
      <c r="H19" s="31">
        <v>2.1318232952312041E-2</v>
      </c>
    </row>
    <row r="20" spans="1:8" ht="13.5" thickBot="1">
      <c r="B20" s="24" t="s">
        <v>68</v>
      </c>
      <c r="C20" s="24" t="s">
        <v>21</v>
      </c>
      <c r="D20" s="25">
        <v>0</v>
      </c>
      <c r="E20" s="32">
        <v>0.67083939298998374</v>
      </c>
      <c r="F20" s="24">
        <v>0</v>
      </c>
      <c r="G20" s="24">
        <v>1E+30</v>
      </c>
      <c r="H20" s="32">
        <v>0.67083939298998374</v>
      </c>
    </row>
    <row r="22" spans="1:8" ht="13.5" thickBot="1">
      <c r="A22" s="19" t="s">
        <v>25</v>
      </c>
    </row>
    <row r="23" spans="1:8">
      <c r="B23" s="20"/>
      <c r="C23" s="20"/>
      <c r="D23" s="20" t="s">
        <v>44</v>
      </c>
      <c r="E23" s="20" t="s">
        <v>53</v>
      </c>
      <c r="F23" s="20" t="s">
        <v>55</v>
      </c>
      <c r="G23" s="20" t="s">
        <v>50</v>
      </c>
      <c r="H23" s="20" t="s">
        <v>50</v>
      </c>
    </row>
    <row r="24" spans="1:8" ht="13.5" thickBot="1">
      <c r="B24" s="21" t="s">
        <v>42</v>
      </c>
      <c r="C24" s="21" t="s">
        <v>43</v>
      </c>
      <c r="D24" s="21" t="s">
        <v>45</v>
      </c>
      <c r="E24" s="21" t="s">
        <v>54</v>
      </c>
      <c r="F24" s="21" t="s">
        <v>56</v>
      </c>
      <c r="G24" s="21" t="s">
        <v>51</v>
      </c>
      <c r="H24" s="21" t="s">
        <v>52</v>
      </c>
    </row>
    <row r="25" spans="1:8">
      <c r="B25" s="22" t="s">
        <v>69</v>
      </c>
      <c r="C25" s="22" t="s">
        <v>70</v>
      </c>
      <c r="D25" s="23">
        <v>430</v>
      </c>
      <c r="E25" s="23">
        <v>1</v>
      </c>
      <c r="F25" s="22">
        <v>430</v>
      </c>
      <c r="G25" s="22">
        <v>1E+30</v>
      </c>
      <c r="H25" s="31">
        <v>1728.7938549407043</v>
      </c>
    </row>
    <row r="26" spans="1:8">
      <c r="B26" s="22" t="s">
        <v>71</v>
      </c>
      <c r="C26" s="22" t="s">
        <v>72</v>
      </c>
      <c r="D26" s="23">
        <v>210</v>
      </c>
      <c r="E26" s="31">
        <v>0.96153846154123734</v>
      </c>
      <c r="F26" s="22">
        <v>210</v>
      </c>
      <c r="G26" s="22">
        <v>1E+30</v>
      </c>
      <c r="H26" s="31">
        <v>661.59386159370115</v>
      </c>
    </row>
    <row r="27" spans="1:8">
      <c r="B27" s="22" t="s">
        <v>73</v>
      </c>
      <c r="C27" s="22" t="s">
        <v>74</v>
      </c>
      <c r="D27" s="23">
        <v>222</v>
      </c>
      <c r="E27" s="31">
        <v>0.92455621301969515</v>
      </c>
      <c r="F27" s="22">
        <v>222</v>
      </c>
      <c r="G27" s="22">
        <v>1E+30</v>
      </c>
      <c r="H27" s="31">
        <v>521.66994051731308</v>
      </c>
    </row>
    <row r="28" spans="1:8">
      <c r="B28" s="22" t="s">
        <v>75</v>
      </c>
      <c r="C28" s="22" t="s">
        <v>76</v>
      </c>
      <c r="D28" s="23">
        <v>231</v>
      </c>
      <c r="E28" s="31">
        <v>0.8889963586748959</v>
      </c>
      <c r="F28" s="22">
        <v>231</v>
      </c>
      <c r="G28" s="22">
        <v>1E+30</v>
      </c>
      <c r="H28" s="31">
        <v>363.66906259559067</v>
      </c>
    </row>
    <row r="29" spans="1:8">
      <c r="B29" s="22" t="s">
        <v>77</v>
      </c>
      <c r="C29" s="22" t="s">
        <v>78</v>
      </c>
      <c r="D29" s="23">
        <v>240</v>
      </c>
      <c r="E29" s="31">
        <v>0.85480419103273531</v>
      </c>
      <c r="F29" s="22">
        <v>240</v>
      </c>
      <c r="G29" s="22">
        <v>1E+30</v>
      </c>
      <c r="H29" s="31">
        <v>189.98814955921262</v>
      </c>
    </row>
    <row r="30" spans="1:8">
      <c r="B30" s="22" t="s">
        <v>79</v>
      </c>
      <c r="C30" s="22" t="s">
        <v>80</v>
      </c>
      <c r="D30" s="23">
        <v>195</v>
      </c>
      <c r="E30" s="31">
        <v>0.76036445360207794</v>
      </c>
      <c r="F30" s="22">
        <v>195</v>
      </c>
      <c r="G30" s="31">
        <v>2149.9276474529925</v>
      </c>
      <c r="H30" s="31">
        <v>157.85584783230888</v>
      </c>
    </row>
    <row r="31" spans="1:8">
      <c r="B31" s="22" t="s">
        <v>81</v>
      </c>
      <c r="C31" s="22" t="s">
        <v>82</v>
      </c>
      <c r="D31" s="23">
        <v>225</v>
      </c>
      <c r="E31" s="31">
        <v>0.71899120164778474</v>
      </c>
      <c r="F31" s="22">
        <v>225</v>
      </c>
      <c r="G31" s="31">
        <v>3027.9621720201849</v>
      </c>
      <c r="H31" s="31">
        <v>198.18791946306649</v>
      </c>
    </row>
    <row r="32" spans="1:8" ht="13.5" thickBot="1">
      <c r="B32" s="24" t="s">
        <v>83</v>
      </c>
      <c r="C32" s="24" t="s">
        <v>84</v>
      </c>
      <c r="D32" s="25">
        <v>255</v>
      </c>
      <c r="E32" s="32">
        <v>0.67083939298678052</v>
      </c>
      <c r="F32" s="24">
        <v>255</v>
      </c>
      <c r="G32" s="32">
        <v>1583.8819148900923</v>
      </c>
      <c r="H32" s="24">
        <v>255.00000000022285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Sensitivity Report 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1997-09-03T17:34:02Z</dcterms:created>
  <dcterms:modified xsi:type="dcterms:W3CDTF">2008-07-20T03:48:07Z</dcterms:modified>
</cp:coreProperties>
</file>