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60" yWindow="1305" windowWidth="7980" windowHeight="3330" tabRatio="722"/>
  </bookViews>
  <sheets>
    <sheet name="Solution-Transfers" sheetId="2" r:id="rId1"/>
    <sheet name="Sensitivity Report-Transfers" sheetId="4" r:id="rId2"/>
  </sheets>
  <definedNames>
    <definedName name="anscount" hidden="1">4</definedName>
    <definedName name="lssolver_est" localSheetId="0" hidden="1">2</definedName>
    <definedName name="lssolver_itr" localSheetId="0" hidden="1">0</definedName>
    <definedName name="lssolver_neg" localSheetId="0" hidden="1">0</definedName>
    <definedName name="lssolver_piv" localSheetId="0" hidden="1">0</definedName>
    <definedName name="lssolver_pre" localSheetId="0" hidden="1">0</definedName>
    <definedName name="lssolver_red" localSheetId="0" hidden="1">0</definedName>
    <definedName name="lssolver_rep" localSheetId="0" hidden="1">2</definedName>
    <definedName name="lssolver_scl" localSheetId="0" hidden="1">0</definedName>
    <definedName name="lssolver_sho" localSheetId="0" hidden="1">2</definedName>
    <definedName name="lssolver_sol" localSheetId="0" hidden="1">0</definedName>
    <definedName name="lssolver_tim" localSheetId="0" hidden="1">0</definedName>
    <definedName name="lssolver_tol" localSheetId="0" hidden="1">0</definedName>
    <definedName name="qpsolver_itr" localSheetId="0" hidden="1">100</definedName>
    <definedName name="qpsolver_lin" localSheetId="0" hidden="1">1</definedName>
    <definedName name="qpsolver_neg" localSheetId="0" hidden="1">1</definedName>
    <definedName name="qpsolver_piv" localSheetId="0" hidden="1">0.000001</definedName>
    <definedName name="qpsolver_pre" localSheetId="0" hidden="1">0.00000001</definedName>
    <definedName name="qpsolver_red" localSheetId="0" hidden="1">0.000001</definedName>
    <definedName name="qpsolver_rep" localSheetId="0" hidden="1">2</definedName>
    <definedName name="qpsolver_scl" localSheetId="0" hidden="1">2</definedName>
    <definedName name="qpsolver_sho" localSheetId="0" hidden="1">2</definedName>
    <definedName name="qpsolver_tim" localSheetId="0" hidden="1">100</definedName>
    <definedName name="qpsolver_tol" localSheetId="0" hidden="1">0.05</definedName>
    <definedName name="sencount" hidden="1">19</definedName>
    <definedName name="solver_adj" localSheetId="0" hidden="1">'Solution-Transfers'!$A$18:$B$18,'Solution-Transfers'!$C$25:$D$25,'Solution-Transfers'!$D$26:$E$26,'Solution-Transfers'!$E$27,'Solution-Transfers'!$B$28:$C$28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'Solution-Transfers'!$F$25:$F$28</definedName>
    <definedName name="solver_lhs2" localSheetId="0" hidden="1">'Solution-Transfers'!$H$18:$H$21</definedName>
    <definedName name="solver_lhs3" localSheetId="0" hidden="1">'Solution-Transfers'!$F$25:$F$28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'Solution-Transfers'!$E$18</definedName>
    <definedName name="solver_piv" localSheetId="0" hidden="1">0.000001</definedName>
    <definedName name="solver_pre" localSheetId="0" hidden="1">0.00000001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o" localSheetId="0" hidden="1">2</definedName>
    <definedName name="solver_rep" localSheetId="0" hidden="1">2</definedName>
    <definedName name="solver_rhs1" localSheetId="0" hidden="1">'Solution-Transfers'!$H$25:$H$28</definedName>
    <definedName name="solver_rhs2" localSheetId="0" hidden="1">'Solution-Transfers'!$J$18:$J$21</definedName>
    <definedName name="solver_rhs3" localSheetId="0" hidden="1">'Solution-Transfers'!$H$25:$H$28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sssolver_cvg" localSheetId="0" hidden="1">0.0001</definedName>
    <definedName name="sssolver_drv" localSheetId="0" hidden="1">1</definedName>
    <definedName name="sssolver_est" localSheetId="0" hidden="1">1</definedName>
    <definedName name="sssolver_itr" localSheetId="0" hidden="1">100</definedName>
    <definedName name="sssolver_lin" localSheetId="0" hidden="1">2</definedName>
    <definedName name="sssolver_neg" localSheetId="0" hidden="1">0</definedName>
    <definedName name="sssolver_nwt" localSheetId="0" hidden="1">1</definedName>
    <definedName name="sssolver_pre" localSheetId="0" hidden="1">0.000001</definedName>
    <definedName name="sssolver_rep" localSheetId="0" hidden="1">2</definedName>
    <definedName name="sssolver_scl" localSheetId="0" hidden="1">2</definedName>
    <definedName name="sssolver_sho" localSheetId="0" hidden="1">2</definedName>
    <definedName name="sssolver_tim" localSheetId="0" hidden="1">100</definedName>
    <definedName name="sssolver_tol" localSheetId="0" hidden="1">0.05</definedName>
  </definedNames>
  <calcPr calcId="125725"/>
</workbook>
</file>

<file path=xl/calcChain.xml><?xml version="1.0" encoding="utf-8"?>
<calcChain xmlns="http://schemas.openxmlformats.org/spreadsheetml/2006/main">
  <c r="F28" i="2"/>
  <c r="F27"/>
  <c r="F26"/>
  <c r="F25"/>
  <c r="E29"/>
  <c r="J21" s="1"/>
  <c r="K21" s="1"/>
  <c r="D29"/>
  <c r="J20" s="1"/>
  <c r="K20" s="1"/>
  <c r="C29"/>
  <c r="J19" s="1"/>
  <c r="K19" s="1"/>
  <c r="B29"/>
  <c r="J18" s="1"/>
  <c r="K18" s="1"/>
  <c r="H26"/>
  <c r="H27"/>
  <c r="H28"/>
  <c r="H25"/>
  <c r="H19"/>
  <c r="H20"/>
  <c r="H21"/>
  <c r="H18"/>
  <c r="E18"/>
</calcChain>
</file>

<file path=xl/sharedStrings.xml><?xml version="1.0" encoding="utf-8"?>
<sst xmlns="http://schemas.openxmlformats.org/spreadsheetml/2006/main" count="94" uniqueCount="60">
  <si>
    <t>Labor Hrs. per Unit</t>
  </si>
  <si>
    <t>Dept.</t>
  </si>
  <si>
    <t>P1</t>
  </si>
  <si>
    <t>P2</t>
  </si>
  <si>
    <t>Hrs. Avail.</t>
  </si>
  <si>
    <t>Profit/Unit</t>
  </si>
  <si>
    <t>Model</t>
  </si>
  <si>
    <t>Production Schedule</t>
  </si>
  <si>
    <t>Labor Hours</t>
  </si>
  <si>
    <t>Used</t>
  </si>
  <si>
    <t>Available</t>
  </si>
  <si>
    <t>Slack</t>
  </si>
  <si>
    <t>Max Profit</t>
  </si>
  <si>
    <t>&lt;=</t>
  </si>
  <si>
    <t xml:space="preserve">McCormick Manufacturing Company </t>
  </si>
  <si>
    <t>Max Hrs.</t>
  </si>
  <si>
    <t>Transferable</t>
  </si>
  <si>
    <t>TRANSFER MATRIX</t>
  </si>
  <si>
    <t>Max</t>
  </si>
  <si>
    <t>From/To</t>
  </si>
  <si>
    <t>Total</t>
  </si>
  <si>
    <t>Transfer</t>
  </si>
  <si>
    <t>Microsoft Excel 9.0 Sensitivity Report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</si>
  <si>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</si>
  <si>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</si>
  <si>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</si>
  <si>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</si>
  <si>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</si>
  <si>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</si>
  <si>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</si>
  <si>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</si>
  <si>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</si>
  <si>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</si>
  <si>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</si>
  <si>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</si>
  <si>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</si>
  <si>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</si>
  <si>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</si>
  <si>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</si>
  <si>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</si>
  <si>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$A$18</t>
  </si>
  <si>
    <t>$B$18</t>
  </si>
  <si>
    <t>Max Profit Used</t>
  </si>
  <si>
    <t>Worksheet: [McCormick.xls]Solution-Transfers</t>
  </si>
  <si>
    <t>Report Created: 5/15/01 1:02:39 PM</t>
  </si>
  <si>
    <t>$C$25</t>
  </si>
  <si>
    <t>$D$25</t>
  </si>
  <si>
    <t>$D$26</t>
  </si>
  <si>
    <t>$E$26</t>
  </si>
  <si>
    <t>$E$27</t>
  </si>
  <si>
    <t>$B$28</t>
  </si>
  <si>
    <t>$C$28</t>
  </si>
  <si>
    <t>$F$25</t>
  </si>
  <si>
    <t>$F$26</t>
  </si>
  <si>
    <t>$F$27</t>
  </si>
  <si>
    <t>$F$28</t>
  </si>
  <si>
    <t>$H$18</t>
  </si>
  <si>
    <t>$H$19</t>
  </si>
  <si>
    <t>$H$20</t>
  </si>
  <si>
    <t>$H$21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</si>
</sst>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 applyAlignment="1"/>
    <xf numFmtId="2" fontId="2" fillId="0" borderId="0" xfId="0" applyNumberFormat="1" applyFont="1" applyAlignment="1"/>
    <xf numFmtId="2" fontId="3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3" fillId="0" borderId="0" xfId="0" applyNumberFormat="1" applyFont="1" applyAlignment="1">
      <alignment horizontal="center"/>
    </xf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4" xfId="0" applyNumberFormat="1" applyFont="1" applyBorder="1"/>
    <xf numFmtId="0" fontId="2" fillId="0" borderId="0" xfId="0" applyFont="1"/>
    <xf numFmtId="2" fontId="2" fillId="0" borderId="5" xfId="0" applyNumberFormat="1" applyFont="1" applyBorder="1"/>
    <xf numFmtId="2" fontId="2" fillId="0" borderId="0" xfId="0" applyNumberFormat="1" applyFont="1" applyBorder="1"/>
    <xf numFmtId="2" fontId="2" fillId="0" borderId="6" xfId="0" applyNumberFormat="1" applyFont="1" applyBorder="1"/>
    <xf numFmtId="2" fontId="2" fillId="0" borderId="7" xfId="0" applyNumberFormat="1" applyFont="1" applyBorder="1"/>
    <xf numFmtId="2" fontId="2" fillId="0" borderId="1" xfId="0" applyNumberFormat="1" applyFont="1" applyBorder="1"/>
    <xf numFmtId="2" fontId="2" fillId="0" borderId="8" xfId="0" applyNumberFormat="1" applyFont="1" applyBorder="1"/>
    <xf numFmtId="2" fontId="3" fillId="0" borderId="0" xfId="0" applyNumberFormat="1" applyFont="1" applyAlignment="1">
      <alignment horizontal="right"/>
    </xf>
    <xf numFmtId="2" fontId="2" fillId="0" borderId="9" xfId="0" applyNumberFormat="1" applyFont="1" applyBorder="1"/>
    <xf numFmtId="2" fontId="2" fillId="0" borderId="10" xfId="0" applyNumberFormat="1" applyFont="1" applyBorder="1"/>
    <xf numFmtId="2" fontId="3" fillId="0" borderId="0" xfId="0" applyNumberFormat="1" applyFont="1" applyAlignment="1">
      <alignment horizontal="centerContinuous"/>
    </xf>
    <xf numFmtId="2" fontId="3" fillId="0" borderId="11" xfId="0" applyNumberFormat="1" applyFont="1" applyBorder="1" applyAlignment="1">
      <alignment horizontal="centerContinuous"/>
    </xf>
    <xf numFmtId="2" fontId="2" fillId="0" borderId="11" xfId="0" applyNumberFormat="1" applyFont="1" applyBorder="1" applyAlignment="1">
      <alignment horizontal="centerContinuous"/>
    </xf>
    <xf numFmtId="2" fontId="2" fillId="0" borderId="0" xfId="0" applyNumberFormat="1" applyFont="1" applyAlignment="1">
      <alignment horizontal="center"/>
    </xf>
    <xf numFmtId="2" fontId="2" fillId="2" borderId="9" xfId="0" applyNumberFormat="1" applyFont="1" applyFill="1" applyBorder="1"/>
    <xf numFmtId="2" fontId="2" fillId="2" borderId="10" xfId="0" applyNumberFormat="1" applyFont="1" applyFill="1" applyBorder="1"/>
    <xf numFmtId="2" fontId="2" fillId="2" borderId="0" xfId="0" applyNumberFormat="1" applyFont="1" applyFill="1"/>
    <xf numFmtId="2" fontId="2" fillId="0" borderId="12" xfId="0" applyNumberFormat="1" applyFont="1" applyBorder="1"/>
    <xf numFmtId="0" fontId="3" fillId="0" borderId="0" xfId="0" applyNumberFormat="1" applyFont="1" applyFill="1" applyBorder="1" applyAlignment="1">
      <alignment horizontal="center"/>
    </xf>
    <xf numFmtId="2" fontId="2" fillId="2" borderId="13" xfId="0" applyNumberFormat="1" applyFont="1" applyFill="1" applyBorder="1"/>
    <xf numFmtId="2" fontId="2" fillId="0" borderId="14" xfId="0" applyNumberFormat="1" applyFont="1" applyBorder="1"/>
    <xf numFmtId="2" fontId="2" fillId="3" borderId="9" xfId="0" applyNumberFormat="1" applyFont="1" applyFill="1" applyBorder="1"/>
    <xf numFmtId="2" fontId="2" fillId="3" borderId="10" xfId="0" applyNumberFormat="1" applyFont="1" applyFill="1" applyBorder="1"/>
    <xf numFmtId="2" fontId="2" fillId="3" borderId="0" xfId="0" applyNumberFormat="1" applyFont="1" applyFill="1"/>
    <xf numFmtId="0" fontId="4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2" fontId="0" fillId="0" borderId="15" xfId="0" applyNumberFormat="1" applyFill="1" applyBorder="1" applyAlignment="1"/>
    <xf numFmtId="2" fontId="0" fillId="0" borderId="16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zoomScale="75" workbookViewId="0">
      <selection activeCell="O26" sqref="O26"/>
    </sheetView>
  </sheetViews>
  <sheetFormatPr defaultRowHeight="15.75"/>
  <cols>
    <col min="1" max="1" width="13.28515625" style="2" customWidth="1"/>
    <col min="2" max="2" width="9.85546875" style="2" customWidth="1"/>
    <col min="3" max="3" width="9.140625" style="2"/>
    <col min="4" max="4" width="12.28515625" style="2" customWidth="1"/>
    <col min="5" max="5" width="10.85546875" style="2" customWidth="1"/>
    <col min="6" max="7" width="9.140625" style="2"/>
    <col min="8" max="8" width="15.5703125" style="2" customWidth="1"/>
    <col min="9" max="9" width="9.140625" style="2"/>
    <col min="10" max="10" width="11" style="2" customWidth="1"/>
    <col min="11" max="16384" width="9.140625" style="2"/>
  </cols>
  <sheetData>
    <row r="1" spans="1:10" ht="18.75">
      <c r="A1" s="1" t="s">
        <v>14</v>
      </c>
    </row>
    <row r="3" spans="1:10">
      <c r="B3" s="3" t="s">
        <v>0</v>
      </c>
      <c r="C3" s="4"/>
      <c r="H3" s="5" t="s">
        <v>15</v>
      </c>
    </row>
    <row r="4" spans="1:10" ht="16.5" thickBot="1">
      <c r="A4" s="5" t="s">
        <v>1</v>
      </c>
      <c r="B4" s="6" t="s">
        <v>2</v>
      </c>
      <c r="C4" s="6" t="s">
        <v>3</v>
      </c>
      <c r="D4" s="7" t="s">
        <v>4</v>
      </c>
      <c r="G4" s="5" t="s">
        <v>1</v>
      </c>
      <c r="H4" s="5" t="s">
        <v>16</v>
      </c>
    </row>
    <row r="5" spans="1:10">
      <c r="A5" s="8">
        <v>1</v>
      </c>
      <c r="B5" s="9">
        <v>0.65</v>
      </c>
      <c r="C5" s="10">
        <v>0.95</v>
      </c>
      <c r="D5" s="11">
        <v>6500</v>
      </c>
      <c r="G5" s="8">
        <v>1</v>
      </c>
      <c r="H5" s="2">
        <v>400</v>
      </c>
    </row>
    <row r="6" spans="1:10">
      <c r="A6" s="8">
        <v>2</v>
      </c>
      <c r="B6" s="13">
        <v>0.45</v>
      </c>
      <c r="C6" s="14">
        <v>0.85</v>
      </c>
      <c r="D6" s="15">
        <v>6000</v>
      </c>
      <c r="G6" s="8">
        <v>2</v>
      </c>
      <c r="H6" s="2">
        <v>800</v>
      </c>
    </row>
    <row r="7" spans="1:10">
      <c r="A7" s="8">
        <v>3</v>
      </c>
      <c r="B7" s="13">
        <v>1</v>
      </c>
      <c r="C7" s="14">
        <v>0.7</v>
      </c>
      <c r="D7" s="15">
        <v>7000</v>
      </c>
      <c r="G7" s="8">
        <v>3</v>
      </c>
      <c r="H7" s="2">
        <v>100</v>
      </c>
    </row>
    <row r="8" spans="1:10" ht="16.5" thickBot="1">
      <c r="A8" s="8">
        <v>4</v>
      </c>
      <c r="B8" s="16">
        <v>0.15</v>
      </c>
      <c r="C8" s="17">
        <v>0.3</v>
      </c>
      <c r="D8" s="18">
        <v>1400</v>
      </c>
      <c r="G8" s="8">
        <v>4</v>
      </c>
      <c r="H8" s="2">
        <v>200</v>
      </c>
    </row>
    <row r="9" spans="1:10" ht="16.5" thickBot="1"/>
    <row r="10" spans="1:10" ht="16.5" thickBot="1">
      <c r="A10" s="19" t="s">
        <v>5</v>
      </c>
      <c r="B10" s="20">
        <v>10</v>
      </c>
      <c r="C10" s="21">
        <v>9</v>
      </c>
      <c r="D10" s="12"/>
    </row>
    <row r="13" spans="1:10" ht="18.75">
      <c r="A13" s="1" t="s">
        <v>6</v>
      </c>
    </row>
    <row r="16" spans="1:10">
      <c r="A16" s="22" t="s">
        <v>7</v>
      </c>
      <c r="B16" s="22"/>
      <c r="H16" s="23" t="s">
        <v>8</v>
      </c>
      <c r="I16" s="24"/>
      <c r="J16" s="24"/>
    </row>
    <row r="17" spans="1:11" ht="16.5" thickBot="1">
      <c r="A17" s="25" t="s">
        <v>2</v>
      </c>
      <c r="B17" s="25" t="s">
        <v>3</v>
      </c>
      <c r="H17" s="2" t="s">
        <v>9</v>
      </c>
      <c r="J17" s="2" t="s">
        <v>10</v>
      </c>
      <c r="K17" s="5" t="s">
        <v>11</v>
      </c>
    </row>
    <row r="18" spans="1:11" ht="16.5" thickBot="1">
      <c r="A18" s="33">
        <v>6824.858757058938</v>
      </c>
      <c r="B18" s="34">
        <v>1751.4124293819987</v>
      </c>
      <c r="D18" s="19" t="s">
        <v>12</v>
      </c>
      <c r="E18" s="35">
        <f>SUMPRODUCT(B10:C10,A18:B18)</f>
        <v>84011.29943502738</v>
      </c>
      <c r="H18" s="35">
        <f>SUMPRODUCT(B5:C5,$A$18:$B$18)</f>
        <v>6100.0000000012087</v>
      </c>
      <c r="I18" s="5" t="s">
        <v>13</v>
      </c>
      <c r="J18" s="35">
        <f>D5+B29-F25</f>
        <v>6100</v>
      </c>
      <c r="K18" s="2">
        <f>J18-H18</f>
        <v>-1.2087184586562216E-9</v>
      </c>
    </row>
    <row r="19" spans="1:11">
      <c r="H19" s="35">
        <f>SUMPRODUCT(B6:C6,$A$18:$B$18)</f>
        <v>4559.8870056512205</v>
      </c>
      <c r="I19" s="5" t="s">
        <v>13</v>
      </c>
      <c r="J19" s="35">
        <f>D6+C29-F26</f>
        <v>5200</v>
      </c>
      <c r="K19" s="2">
        <f>J19-H19</f>
        <v>640.11299434877947</v>
      </c>
    </row>
    <row r="20" spans="1:11">
      <c r="H20" s="35">
        <f>SUMPRODUCT(B7:C7,$A$18:$B$18)</f>
        <v>8050.847457626337</v>
      </c>
      <c r="I20" s="5" t="s">
        <v>13</v>
      </c>
      <c r="J20" s="35">
        <f>D7+D29-F27</f>
        <v>8050.8474576260187</v>
      </c>
      <c r="K20" s="2">
        <f>J20-H20</f>
        <v>-3.1832314562052488E-10</v>
      </c>
    </row>
    <row r="21" spans="1:11">
      <c r="H21" s="35">
        <f>SUMPRODUCT(B8:C8,$A$18:$B$18)</f>
        <v>1549.1525423734402</v>
      </c>
      <c r="I21" s="5" t="s">
        <v>13</v>
      </c>
      <c r="J21" s="35">
        <f>D8+E29-F28</f>
        <v>1549.1525423739813</v>
      </c>
      <c r="K21" s="2">
        <f>J21-H21</f>
        <v>5.411493475548923E-10</v>
      </c>
    </row>
    <row r="23" spans="1:11">
      <c r="B23" s="22" t="s">
        <v>17</v>
      </c>
      <c r="C23" s="22"/>
      <c r="D23" s="22"/>
      <c r="E23" s="22"/>
      <c r="H23" s="5" t="s">
        <v>18</v>
      </c>
    </row>
    <row r="24" spans="1:11" ht="16.5" thickBot="1">
      <c r="A24" s="5" t="s">
        <v>19</v>
      </c>
      <c r="B24" s="8">
        <v>1</v>
      </c>
      <c r="C24" s="8">
        <v>2</v>
      </c>
      <c r="D24" s="8">
        <v>3</v>
      </c>
      <c r="E24" s="8">
        <v>4</v>
      </c>
      <c r="F24" s="5" t="s">
        <v>20</v>
      </c>
      <c r="H24" s="5" t="s">
        <v>21</v>
      </c>
    </row>
    <row r="25" spans="1:11" ht="16.5" thickBot="1">
      <c r="A25" s="8">
        <v>1</v>
      </c>
      <c r="B25" s="9"/>
      <c r="C25" s="26">
        <v>0</v>
      </c>
      <c r="D25" s="27">
        <v>400</v>
      </c>
      <c r="E25" s="29"/>
      <c r="F25" s="28">
        <f>SUM(C25:D25)</f>
        <v>400</v>
      </c>
      <c r="G25" s="5" t="s">
        <v>13</v>
      </c>
      <c r="H25" s="28">
        <f>H5</f>
        <v>400</v>
      </c>
    </row>
    <row r="26" spans="1:11" ht="16.5" thickBot="1">
      <c r="A26" s="30">
        <v>2</v>
      </c>
      <c r="B26" s="13"/>
      <c r="C26" s="14"/>
      <c r="D26" s="26">
        <v>650.8474576260187</v>
      </c>
      <c r="E26" s="27">
        <v>149.15254237398136</v>
      </c>
      <c r="F26" s="28">
        <f>SUM(D26:E26)</f>
        <v>800</v>
      </c>
      <c r="G26" s="5" t="s">
        <v>13</v>
      </c>
      <c r="H26" s="28">
        <f>H6</f>
        <v>800</v>
      </c>
    </row>
    <row r="27" spans="1:11" ht="16.5" thickBot="1">
      <c r="A27" s="8">
        <v>3</v>
      </c>
      <c r="B27" s="13"/>
      <c r="C27" s="14"/>
      <c r="D27" s="14"/>
      <c r="E27" s="31">
        <v>0</v>
      </c>
      <c r="F27" s="28">
        <f>E27</f>
        <v>0</v>
      </c>
      <c r="G27" s="5" t="s">
        <v>13</v>
      </c>
      <c r="H27" s="28">
        <f>H7</f>
        <v>100</v>
      </c>
    </row>
    <row r="28" spans="1:11" ht="16.5" thickBot="1">
      <c r="A28" s="8">
        <v>4</v>
      </c>
      <c r="B28" s="26">
        <v>0</v>
      </c>
      <c r="C28" s="27">
        <v>0</v>
      </c>
      <c r="D28" s="17"/>
      <c r="E28" s="32"/>
      <c r="F28" s="28">
        <f>SUM(B28:C28)</f>
        <v>0</v>
      </c>
      <c r="G28" s="5" t="s">
        <v>13</v>
      </c>
      <c r="H28" s="28">
        <f>H8</f>
        <v>200</v>
      </c>
    </row>
    <row r="29" spans="1:11">
      <c r="A29" s="5" t="s">
        <v>20</v>
      </c>
      <c r="B29" s="2">
        <f>SUM(B25:B28)</f>
        <v>0</v>
      </c>
      <c r="C29" s="2">
        <f>SUM(C25:C28)</f>
        <v>0</v>
      </c>
      <c r="D29" s="2">
        <f>SUM(D25:D28)</f>
        <v>1050.8474576260187</v>
      </c>
      <c r="E29" s="2">
        <f>SUM(E25:E28)</f>
        <v>149.15254237398136</v>
      </c>
    </row>
  </sheetData>
  <phoneticPr fontId="0" type="noConversion"/>
  <printOptions horizontalCentered="1" headings="1" gridLines="1"/>
  <pageMargins left="0.75" right="0.75" top="1" bottom="1" header="0.5" footer="4.5599999999999996"/>
  <pageSetup scale="74" orientation="portrait" horizontalDpi="300" verticalDpi="300" r:id="rId1"/>
  <headerFooter alignWithMargins="0">
    <oddFooter xml:space="preserve">&amp;C&amp;"Arial,Bold"&amp;12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showGridLines="0" workbookViewId="0"/>
  </sheetViews>
  <sheetFormatPr defaultRowHeight="12.75"/>
  <cols>
    <col min="1" max="1" width="2.28515625" customWidth="1"/>
    <col min="2" max="2" width="6.28515625" bestFit="1" customWidth="1"/>
    <col min="3" max="3" width="18.28515625" bestFit="1" customWidth="1"/>
    <col min="4" max="4" width="7.5703125" bestFit="1" customWidth="1"/>
    <col min="5" max="5" width="9" bestFit="1" customWidth="1"/>
    <col min="6" max="6" width="10.7109375" bestFit="1" customWidth="1"/>
    <col min="7" max="8" width="12" bestFit="1" customWidth="1"/>
  </cols>
  <sheetData>
    <row r="1" spans="1:8">
      <c r="A1" s="36" t="s">
        <v>22</v>
      </c>
    </row>
    <row r="2" spans="1:8">
      <c r="A2" s="36" t="s">
        <v>43</v>
      </c>
    </row>
    <row r="3" spans="1:8">
      <c r="A3" s="36" t="s">
        <v>44</v>
      </c>
    </row>
    <row r="6" spans="1:8" ht="13.5" thickBot="1">
      <c r="A6" t="s">
        <v>23</v>
      </c>
    </row>
    <row r="7" spans="1:8">
      <c r="B7" s="39"/>
      <c r="C7" s="39"/>
      <c r="D7" s="39" t="s">
        <v>26</v>
      </c>
      <c r="E7" s="39" t="s">
        <v>28</v>
      </c>
      <c r="F7" s="39" t="s">
        <v>30</v>
      </c>
      <c r="G7" s="39" t="s">
        <v>32</v>
      </c>
      <c r="H7" s="39" t="s">
        <v>32</v>
      </c>
    </row>
    <row r="8" spans="1:8" ht="13.5" thickBot="1">
      <c r="B8" s="40" t="s">
        <v>24</v>
      </c>
      <c r="C8" s="40" t="s">
        <v>25</v>
      </c>
      <c r="D8" s="40" t="s">
        <v>27</v>
      </c>
      <c r="E8" s="40" t="s">
        <v>29</v>
      </c>
      <c r="F8" s="40" t="s">
        <v>31</v>
      </c>
      <c r="G8" s="40" t="s">
        <v>33</v>
      </c>
      <c r="H8" s="40" t="s">
        <v>34</v>
      </c>
    </row>
    <row r="9" spans="1:8">
      <c r="B9" s="37" t="s">
        <v>40</v>
      </c>
      <c r="C9" s="37" t="s">
        <v>2</v>
      </c>
      <c r="D9" s="41">
        <v>6824.858757058938</v>
      </c>
      <c r="E9" s="41">
        <v>0</v>
      </c>
      <c r="F9" s="37">
        <v>10</v>
      </c>
      <c r="G9" s="37">
        <v>0.35000000000317222</v>
      </c>
      <c r="H9" s="41">
        <v>1.6923076923110822</v>
      </c>
    </row>
    <row r="10" spans="1:8">
      <c r="B10" s="37" t="s">
        <v>41</v>
      </c>
      <c r="C10" s="37" t="s">
        <v>3</v>
      </c>
      <c r="D10" s="41">
        <v>1751.4124293819987</v>
      </c>
      <c r="E10" s="41">
        <v>0</v>
      </c>
      <c r="F10" s="37">
        <v>9</v>
      </c>
      <c r="G10" s="41">
        <v>1.8333333333377537</v>
      </c>
      <c r="H10" s="41">
        <v>0.30434782608962169</v>
      </c>
    </row>
    <row r="11" spans="1:8">
      <c r="B11" s="37" t="s">
        <v>45</v>
      </c>
      <c r="C11" s="37" t="s">
        <v>3</v>
      </c>
      <c r="D11" s="41">
        <v>0</v>
      </c>
      <c r="E11" s="41">
        <v>-8.2485875706185645</v>
      </c>
      <c r="F11" s="37">
        <v>0</v>
      </c>
      <c r="G11" s="41">
        <v>8.2485875706185645</v>
      </c>
      <c r="H11" s="37">
        <v>1E+30</v>
      </c>
    </row>
    <row r="12" spans="1:8">
      <c r="B12" s="37" t="s">
        <v>46</v>
      </c>
      <c r="C12" s="37" t="s">
        <v>12</v>
      </c>
      <c r="D12" s="41">
        <v>400</v>
      </c>
      <c r="E12" s="41">
        <v>0</v>
      </c>
      <c r="F12" s="37">
        <v>0</v>
      </c>
      <c r="G12" s="37">
        <v>1E+30</v>
      </c>
      <c r="H12" s="41">
        <v>7.45762711863674</v>
      </c>
    </row>
    <row r="13" spans="1:8">
      <c r="B13" s="37" t="s">
        <v>47</v>
      </c>
      <c r="C13" s="37" t="s">
        <v>12</v>
      </c>
      <c r="D13" s="41">
        <v>650.8474576260187</v>
      </c>
      <c r="E13" s="41">
        <v>0</v>
      </c>
      <c r="F13" s="37">
        <v>0</v>
      </c>
      <c r="G13" s="37">
        <v>0</v>
      </c>
      <c r="H13" s="41">
        <v>4.7826086956559211</v>
      </c>
    </row>
    <row r="14" spans="1:8">
      <c r="B14" s="37" t="s">
        <v>48</v>
      </c>
      <c r="C14" s="37"/>
      <c r="D14" s="41">
        <v>149.15254237398136</v>
      </c>
      <c r="E14" s="41">
        <v>0</v>
      </c>
      <c r="F14" s="37">
        <v>0</v>
      </c>
      <c r="G14" s="41">
        <v>4.7826086956559211</v>
      </c>
      <c r="H14" s="37">
        <v>0</v>
      </c>
    </row>
    <row r="15" spans="1:8">
      <c r="B15" s="37" t="s">
        <v>49</v>
      </c>
      <c r="C15" s="37"/>
      <c r="D15" s="41">
        <v>0</v>
      </c>
      <c r="E15" s="41">
        <v>0</v>
      </c>
      <c r="F15" s="37">
        <v>0</v>
      </c>
      <c r="G15" s="37">
        <v>0</v>
      </c>
      <c r="H15" s="37">
        <v>1E+30</v>
      </c>
    </row>
    <row r="16" spans="1:8">
      <c r="B16" s="37" t="s">
        <v>50</v>
      </c>
      <c r="C16" s="37" t="s">
        <v>17</v>
      </c>
      <c r="D16" s="41">
        <v>0</v>
      </c>
      <c r="E16" s="41">
        <v>-7.45762711863674</v>
      </c>
      <c r="F16" s="37">
        <v>0</v>
      </c>
      <c r="G16" s="41">
        <v>7.45762711863674</v>
      </c>
      <c r="H16" s="37">
        <v>1E+30</v>
      </c>
    </row>
    <row r="17" spans="1:8" ht="13.5" thickBot="1">
      <c r="B17" s="38" t="s">
        <v>51</v>
      </c>
      <c r="C17" s="38" t="s">
        <v>3</v>
      </c>
      <c r="D17" s="42">
        <v>0</v>
      </c>
      <c r="E17" s="42">
        <v>-8.2485875706185645</v>
      </c>
      <c r="F17" s="38">
        <v>0</v>
      </c>
      <c r="G17" s="42">
        <v>8.2485875706185645</v>
      </c>
      <c r="H17" s="38">
        <v>1E+30</v>
      </c>
    </row>
    <row r="19" spans="1:8" ht="13.5" thickBot="1">
      <c r="A19" t="s">
        <v>35</v>
      </c>
    </row>
    <row r="20" spans="1:8">
      <c r="B20" s="39"/>
      <c r="C20" s="39"/>
      <c r="D20" s="39" t="s">
        <v>26</v>
      </c>
      <c r="E20" s="39" t="s">
        <v>36</v>
      </c>
      <c r="F20" s="39" t="s">
        <v>38</v>
      </c>
      <c r="G20" s="39" t="s">
        <v>32</v>
      </c>
      <c r="H20" s="39" t="s">
        <v>32</v>
      </c>
    </row>
    <row r="21" spans="1:8" ht="13.5" thickBot="1">
      <c r="B21" s="40" t="s">
        <v>24</v>
      </c>
      <c r="C21" s="40" t="s">
        <v>25</v>
      </c>
      <c r="D21" s="40" t="s">
        <v>27</v>
      </c>
      <c r="E21" s="40" t="s">
        <v>37</v>
      </c>
      <c r="F21" s="40" t="s">
        <v>39</v>
      </c>
      <c r="G21" s="40" t="s">
        <v>33</v>
      </c>
      <c r="H21" s="40" t="s">
        <v>34</v>
      </c>
    </row>
    <row r="22" spans="1:8">
      <c r="B22" s="37" t="s">
        <v>52</v>
      </c>
      <c r="C22" s="37" t="s">
        <v>20</v>
      </c>
      <c r="D22" s="41">
        <v>400</v>
      </c>
      <c r="E22" s="41">
        <v>7.45762711863674</v>
      </c>
      <c r="F22" s="37">
        <v>400</v>
      </c>
      <c r="G22" s="41">
        <v>266.66666666994632</v>
      </c>
      <c r="H22" s="37">
        <v>400</v>
      </c>
    </row>
    <row r="23" spans="1:8">
      <c r="B23" s="37" t="s">
        <v>53</v>
      </c>
      <c r="C23" s="37" t="s">
        <v>20</v>
      </c>
      <c r="D23" s="41">
        <v>800</v>
      </c>
      <c r="E23" s="41">
        <v>8.2485875706185645</v>
      </c>
      <c r="F23" s="37">
        <v>800</v>
      </c>
      <c r="G23" s="41">
        <v>892.12598424893747</v>
      </c>
      <c r="H23" s="41">
        <v>581.81818181779147</v>
      </c>
    </row>
    <row r="24" spans="1:8">
      <c r="B24" s="37" t="s">
        <v>54</v>
      </c>
      <c r="C24" s="37" t="s">
        <v>20</v>
      </c>
      <c r="D24" s="41">
        <v>0</v>
      </c>
      <c r="E24" s="41">
        <v>0</v>
      </c>
      <c r="F24" s="37">
        <v>100</v>
      </c>
      <c r="G24" s="37">
        <v>1E+30</v>
      </c>
      <c r="H24" s="37">
        <v>100</v>
      </c>
    </row>
    <row r="25" spans="1:8">
      <c r="B25" s="37" t="s">
        <v>55</v>
      </c>
      <c r="C25" s="37" t="s">
        <v>20</v>
      </c>
      <c r="D25" s="41">
        <v>0</v>
      </c>
      <c r="E25" s="41">
        <v>0</v>
      </c>
      <c r="F25" s="37">
        <v>200</v>
      </c>
      <c r="G25" s="37">
        <v>1E+30</v>
      </c>
      <c r="H25" s="37">
        <v>200</v>
      </c>
    </row>
    <row r="26" spans="1:8">
      <c r="B26" s="37" t="s">
        <v>56</v>
      </c>
      <c r="C26" s="37" t="s">
        <v>42</v>
      </c>
      <c r="D26" s="41">
        <v>6100.0000000012087</v>
      </c>
      <c r="E26" s="41">
        <v>0.79096045198182552</v>
      </c>
      <c r="F26" s="37">
        <v>0</v>
      </c>
      <c r="G26" s="41">
        <v>536.96682464474236</v>
      </c>
      <c r="H26" s="41">
        <v>338.46153846527415</v>
      </c>
    </row>
    <row r="27" spans="1:8">
      <c r="B27" s="37" t="s">
        <v>57</v>
      </c>
      <c r="C27" s="37" t="s">
        <v>9</v>
      </c>
      <c r="D27" s="41">
        <v>4559.8870056512205</v>
      </c>
      <c r="E27" s="41">
        <v>0</v>
      </c>
      <c r="F27" s="37">
        <v>0</v>
      </c>
      <c r="G27" s="37">
        <v>1E+30</v>
      </c>
      <c r="H27" s="41">
        <v>640.11299434938314</v>
      </c>
    </row>
    <row r="28" spans="1:8">
      <c r="B28" s="37" t="s">
        <v>58</v>
      </c>
      <c r="C28" s="37" t="s">
        <v>9</v>
      </c>
      <c r="D28" s="41">
        <v>8050.847457626337</v>
      </c>
      <c r="E28" s="41">
        <v>8.2485875706185645</v>
      </c>
      <c r="F28" s="37">
        <v>0</v>
      </c>
      <c r="G28" s="41">
        <v>1192.3076923145863</v>
      </c>
      <c r="H28" s="37">
        <v>2266.000000008285</v>
      </c>
    </row>
    <row r="29" spans="1:8" ht="13.5" thickBot="1">
      <c r="B29" s="38" t="s">
        <v>59</v>
      </c>
      <c r="C29" s="38" t="s">
        <v>9</v>
      </c>
      <c r="D29" s="42">
        <v>1549.1525423734402</v>
      </c>
      <c r="E29" s="42">
        <v>8.2485875706185645</v>
      </c>
      <c r="F29" s="38">
        <v>0</v>
      </c>
      <c r="G29" s="42">
        <v>133.33333333445256</v>
      </c>
      <c r="H29" s="42">
        <v>581.81818181779147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Solution-Transfers</vt:lpstr>
      <vt:lpstr>Sensitivity Report-Transfers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1997-09-03T17:40:22Z</dcterms:created>
  <dcterms:modified xsi:type="dcterms:W3CDTF">2008-12-18T17:50:51Z</dcterms:modified>
</cp:coreProperties>
</file>