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5" yWindow="75" windowWidth="15480" windowHeight="11640"/>
  </bookViews>
  <sheets>
    <sheet name="Model" sheetId="1" r:id="rId1"/>
  </sheets>
  <calcPr calcId="144525"/>
</workbook>
</file>

<file path=xl/calcChain.xml><?xml version="1.0" encoding="utf-8"?>
<calcChain xmlns="http://schemas.openxmlformats.org/spreadsheetml/2006/main">
  <c r="D12" i="1" l="1"/>
  <c r="D13" i="1" s="1"/>
  <c r="C12" i="1"/>
  <c r="B12" i="1"/>
  <c r="B13" i="1"/>
  <c r="B14" i="1" s="1"/>
  <c r="B15" i="1" s="1"/>
  <c r="B16" i="1" s="1"/>
  <c r="D14" i="1" l="1"/>
  <c r="E13" i="1"/>
  <c r="E12" i="1"/>
  <c r="E14" i="1" l="1"/>
  <c r="D15" i="1"/>
  <c r="F12" i="1"/>
  <c r="G12" i="1" s="1"/>
  <c r="C13" i="1" s="1"/>
  <c r="F13" i="1" l="1"/>
  <c r="G13" i="1" s="1"/>
  <c r="C14" i="1" s="1"/>
  <c r="E15" i="1"/>
  <c r="D16" i="1"/>
  <c r="E16" i="1" s="1"/>
  <c r="F14" i="1" l="1"/>
  <c r="G14" i="1"/>
  <c r="C15" i="1" s="1"/>
  <c r="F15" i="1" l="1"/>
  <c r="G15" i="1" s="1"/>
  <c r="C16" i="1" s="1"/>
  <c r="F16" i="1" l="1"/>
  <c r="G16" i="1"/>
</calcChain>
</file>

<file path=xl/sharedStrings.xml><?xml version="1.0" encoding="utf-8"?>
<sst xmlns="http://schemas.openxmlformats.org/spreadsheetml/2006/main" count="18" uniqueCount="16">
  <si>
    <t>Year</t>
  </si>
  <si>
    <t>Age</t>
  </si>
  <si>
    <t>Beginning</t>
  </si>
  <si>
    <t>Annual Portfolio Growth Rate</t>
  </si>
  <si>
    <t>Ending</t>
  </si>
  <si>
    <t>Financial Analysis - Portfolio Projection</t>
  </si>
  <si>
    <t>New</t>
  </si>
  <si>
    <t>Portfolio</t>
  </si>
  <si>
    <t xml:space="preserve">Current Portfolio </t>
  </si>
  <si>
    <t xml:space="preserve">Portfolio </t>
  </si>
  <si>
    <t>Investment</t>
  </si>
  <si>
    <t>Salary</t>
  </si>
  <si>
    <t>Current Salary</t>
  </si>
  <si>
    <t>Annual Salary Growth Rate</t>
  </si>
  <si>
    <t>Annual Investment Rate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</si>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</sst>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3" x14ac:knownFonts="1">
    <font>
      <sz val="12"/>
      <name val="Times New Roman"/>
    </font>
    <font>
      <sz val="12"/>
      <name val="Times New Roman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90" workbookViewId="0"/>
  </sheetViews>
  <sheetFormatPr defaultRowHeight="15.75" x14ac:dyDescent="0.25"/>
  <cols>
    <col min="1" max="1" width="9.625" customWidth="1"/>
    <col min="2" max="2" width="4.5" customWidth="1"/>
    <col min="3" max="3" width="12.75" customWidth="1"/>
    <col min="4" max="4" width="12" style="2" bestFit="1" customWidth="1"/>
    <col min="5" max="5" width="11.75" bestFit="1" customWidth="1"/>
    <col min="6" max="6" width="10.25" bestFit="1" customWidth="1"/>
    <col min="7" max="7" width="13.25" bestFit="1" customWidth="1"/>
    <col min="9" max="9" width="19.625" style="2" bestFit="1" customWidth="1"/>
    <col min="10" max="10" width="8.75" customWidth="1"/>
    <col min="11" max="11" width="12.25" style="2" customWidth="1"/>
  </cols>
  <sheetData>
    <row r="1" spans="1:11" ht="18.75" x14ac:dyDescent="0.3">
      <c r="A1" s="8" t="s">
        <v>5</v>
      </c>
    </row>
    <row r="3" spans="1:11" x14ac:dyDescent="0.25">
      <c r="A3" t="s">
        <v>1</v>
      </c>
      <c r="D3" s="2">
        <v>25</v>
      </c>
    </row>
    <row r="4" spans="1:11" x14ac:dyDescent="0.25">
      <c r="A4" t="s">
        <v>12</v>
      </c>
      <c r="C4" s="1"/>
      <c r="D4" s="4">
        <v>34000</v>
      </c>
      <c r="E4" s="1"/>
      <c r="F4" s="1"/>
    </row>
    <row r="5" spans="1:11" x14ac:dyDescent="0.25">
      <c r="A5" t="s">
        <v>8</v>
      </c>
      <c r="C5" s="1"/>
      <c r="D5" s="4">
        <v>14500</v>
      </c>
      <c r="E5" s="1"/>
      <c r="F5" s="1"/>
    </row>
    <row r="6" spans="1:11" x14ac:dyDescent="0.25">
      <c r="A6" t="s">
        <v>13</v>
      </c>
      <c r="D6" s="3">
        <v>0.05</v>
      </c>
    </row>
    <row r="7" spans="1:11" x14ac:dyDescent="0.25">
      <c r="A7" t="s">
        <v>14</v>
      </c>
      <c r="D7" s="3">
        <v>0.04</v>
      </c>
    </row>
    <row r="8" spans="1:11" x14ac:dyDescent="0.25">
      <c r="A8" t="s">
        <v>3</v>
      </c>
      <c r="D8" s="3">
        <v>0.1</v>
      </c>
    </row>
    <row r="9" spans="1:11" x14ac:dyDescent="0.25">
      <c r="I9"/>
      <c r="J9" s="2"/>
      <c r="K9"/>
    </row>
    <row r="10" spans="1:11" x14ac:dyDescent="0.25">
      <c r="C10" s="5" t="s">
        <v>2</v>
      </c>
      <c r="D10" s="6"/>
      <c r="E10" s="5" t="s">
        <v>6</v>
      </c>
      <c r="F10" s="5" t="s">
        <v>7</v>
      </c>
      <c r="G10" s="5" t="s">
        <v>4</v>
      </c>
      <c r="H10" s="2"/>
      <c r="I10"/>
      <c r="K10"/>
    </row>
    <row r="11" spans="1:11" x14ac:dyDescent="0.25">
      <c r="A11" s="5" t="s">
        <v>0</v>
      </c>
      <c r="B11" t="s">
        <v>1</v>
      </c>
      <c r="C11" s="5" t="s">
        <v>9</v>
      </c>
      <c r="D11" s="6" t="s">
        <v>11</v>
      </c>
      <c r="E11" s="5" t="s">
        <v>10</v>
      </c>
      <c r="F11" s="6" t="s">
        <v>15</v>
      </c>
      <c r="G11" s="6" t="s">
        <v>9</v>
      </c>
      <c r="I11"/>
      <c r="K11"/>
    </row>
    <row r="12" spans="1:11" x14ac:dyDescent="0.25">
      <c r="A12" s="5">
        <v>1</v>
      </c>
      <c r="B12" s="6">
        <f>D3</f>
        <v>25</v>
      </c>
      <c r="C12" s="1">
        <f>D5</f>
        <v>14500</v>
      </c>
      <c r="D12" s="7">
        <f>D4</f>
        <v>34000</v>
      </c>
      <c r="E12" s="7">
        <f>$D$7*D12</f>
        <v>1360</v>
      </c>
      <c r="F12" s="7">
        <f>$D$8*(C12+0.5*E12)</f>
        <v>1518</v>
      </c>
      <c r="G12" s="7">
        <f>C12+E12+F12</f>
        <v>17378</v>
      </c>
      <c r="I12"/>
      <c r="K12"/>
    </row>
    <row r="13" spans="1:11" x14ac:dyDescent="0.25">
      <c r="A13" s="5">
        <v>2</v>
      </c>
      <c r="B13" s="6">
        <f>B12+1</f>
        <v>26</v>
      </c>
      <c r="C13" s="1">
        <f>G12</f>
        <v>17378</v>
      </c>
      <c r="D13" s="7">
        <f>(1+$D$6)*D12</f>
        <v>35700</v>
      </c>
      <c r="E13" s="7">
        <f>$D$7*D13</f>
        <v>1428</v>
      </c>
      <c r="F13" s="7">
        <f>$D$8*(C13+0.5*E13)</f>
        <v>1809.2</v>
      </c>
      <c r="G13" s="7">
        <f>C13+E13+F13</f>
        <v>20615.2</v>
      </c>
      <c r="I13"/>
      <c r="K13"/>
    </row>
    <row r="14" spans="1:11" x14ac:dyDescent="0.25">
      <c r="A14" s="5">
        <v>3</v>
      </c>
      <c r="B14" s="6">
        <f>B13+1</f>
        <v>27</v>
      </c>
      <c r="C14" s="1">
        <f>G13</f>
        <v>20615.2</v>
      </c>
      <c r="D14" s="7">
        <f>(1+$D$6)*D13</f>
        <v>37485</v>
      </c>
      <c r="E14" s="7">
        <f>$D$7*D14</f>
        <v>1499.4</v>
      </c>
      <c r="F14" s="7">
        <f>$D$8*(C14+0.5*E14)</f>
        <v>2136.4900000000002</v>
      </c>
      <c r="G14" s="7">
        <f>C14+E14+F14</f>
        <v>24251.090000000004</v>
      </c>
      <c r="I14"/>
      <c r="K14"/>
    </row>
    <row r="15" spans="1:11" x14ac:dyDescent="0.25">
      <c r="A15" s="5">
        <v>4</v>
      </c>
      <c r="B15" s="6">
        <f>B14+1</f>
        <v>28</v>
      </c>
      <c r="C15" s="1">
        <f>G14</f>
        <v>24251.090000000004</v>
      </c>
      <c r="D15" s="7">
        <f>(1+$D$6)*D14</f>
        <v>39359.25</v>
      </c>
      <c r="E15" s="7">
        <f>$D$7*D15</f>
        <v>1574.3700000000001</v>
      </c>
      <c r="F15" s="7">
        <f>$D$8*(C15+0.5*E15)</f>
        <v>2503.8275000000008</v>
      </c>
      <c r="G15" s="7">
        <f>C15+E15+F15</f>
        <v>28329.287500000002</v>
      </c>
      <c r="I15"/>
      <c r="K15"/>
    </row>
    <row r="16" spans="1:11" x14ac:dyDescent="0.25">
      <c r="A16" s="5">
        <v>5</v>
      </c>
      <c r="B16" s="6">
        <f>B15+1</f>
        <v>29</v>
      </c>
      <c r="C16" s="1">
        <f>G15</f>
        <v>28329.287500000002</v>
      </c>
      <c r="D16" s="7">
        <f>(1+$D$6)*D15</f>
        <v>41327.212500000001</v>
      </c>
      <c r="E16" s="7">
        <f>$D$7*D16</f>
        <v>1653.0885000000001</v>
      </c>
      <c r="F16" s="7">
        <f>$D$8*(C16+0.5*E16)</f>
        <v>2915.5831750000002</v>
      </c>
      <c r="G16" s="7">
        <f>C16+E16+F16</f>
        <v>32897.959175000004</v>
      </c>
      <c r="I16"/>
      <c r="K16"/>
    </row>
  </sheetData>
  <phoneticPr fontId="0" type="noConversion"/>
  <printOptions headings="1" gridLines="1"/>
  <pageMargins left="0.75" right="0.75" top="1" bottom="1" header="0.5" footer="0.5"/>
  <pageSetup orientation="portrait" horizontalDpi="4294967293" verticalDpi="0" r:id="rId1"/>
  <headerFooter alignWithMargins="0">
    <oddHeader>&amp;LFIGURE 13.18.  FINANCIAL ANALYSIS SPREADSHEET FOR TOM GIFFORD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</cp:lastModifiedBy>
  <cp:lastPrinted>2001-05-19T18:30:41Z</cp:lastPrinted>
  <dcterms:created xsi:type="dcterms:W3CDTF">2001-05-15T11:13:37Z</dcterms:created>
  <dcterms:modified xsi:type="dcterms:W3CDTF">2011-05-11T03:05:12Z</dcterms:modified>
</cp:coreProperties>
</file>