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kNTC" sheetId="1" state="visible" r:id="rId2"/>
  </sheets>
  <definedNames>
    <definedName function="false" hidden="false" name="LSB" vbProcedure="false">10kNTC!$C$3</definedName>
    <definedName function="false" hidden="false" name="Nbits" vbProcedure="false">10kNTC!$C$1</definedName>
    <definedName function="false" hidden="false" name="Rdiv" vbProcedure="false">10kNTC!$C$4</definedName>
    <definedName function="false" hidden="false" name="Vadc_ref" vbProcedure="false">10kNTC!$C$2</definedName>
    <definedName function="false" hidden="false" name="Vbias" vbProcedure="false">10kNTC!$C$5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<sst xmlns="http://schemas.openxmlformats.org/spreadsheetml/2006/main" count="17" uniqueCount="14">
  <si>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Nbits</t>
  </si>
  <si>
    <t xml:space="preserve">Vadc_ref</t>
  </si>
  <si>
    <t xml:space="preserve">Volt</t>
  </si>
  <si>
    <t xml:space="preserve">Configuration: Vbias -&gt; Rdiv -&gt; Rntc -&gt;Rdiv -&gt;&lt; GND</t>
  </si>
  <si>
    <t xml:space="preserve">LSB</t>
  </si>
  <si>
    <t xml:space="preserve">mV</t>
  </si>
  <si>
    <t xml:space="preserve">Rdiv</t>
  </si>
  <si>
    <t xml:space="preserve">Ohm</t>
  </si>
  <si>
    <t xml:space="preserve">Vbias</t>
  </si>
  <si>
    <t xml:space="preserve">Vin max</t>
  </si>
  <si>
    <t xml:space="preserve">Resistance(Ohm)</t>
  </si>
  <si>
    <t xml:space="preserve">Temp</t>
  </si>
  <si>
    <t xml:space="preserve">Vin</t>
  </si>
  <si>
    <t xml:space="preserve">ADCVAL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</si>
</sst>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Temp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10kNTC!$C$8</c:f>
              <c:strCache>
                <c:ptCount val="1"/>
                <c:pt idx="0">
                  <c:v>Temp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og"/>
            <c:forward val="0"/>
            <c:backward val="0"/>
            <c:dispRSqr val="0"/>
            <c:dispEq val="1"/>
          </c:trendline>
          <c:xVal>
            <c:numRef>
              <c:f>10kNTC!$B$9:$B$26</c:f>
              <c:numCache>
                <c:formatCode>General</c:formatCode>
                <c:ptCount val="18"/>
                <c:pt idx="0">
                  <c:v>133.5</c:v>
                </c:pt>
                <c:pt idx="1">
                  <c:v>99.0773</c:v>
                </c:pt>
                <c:pt idx="2">
                  <c:v>56.1416</c:v>
                </c:pt>
                <c:pt idx="3">
                  <c:v>32.96</c:v>
                </c:pt>
                <c:pt idx="4">
                  <c:v>19.9934</c:v>
                </c:pt>
                <c:pt idx="5">
                  <c:v>12.499</c:v>
                </c:pt>
                <c:pt idx="6">
                  <c:v>10</c:v>
                </c:pt>
                <c:pt idx="7">
                  <c:v>8.0338</c:v>
                </c:pt>
                <c:pt idx="8">
                  <c:v>5.29758</c:v>
                </c:pt>
                <c:pt idx="9">
                  <c:v>3.588</c:v>
                </c:pt>
                <c:pt idx="10">
                  <c:v>2.46799</c:v>
                </c:pt>
                <c:pt idx="11">
                  <c:v>1.73758</c:v>
                </c:pt>
                <c:pt idx="12">
                  <c:v>1.24632</c:v>
                </c:pt>
                <c:pt idx="13">
                  <c:v>0.909498</c:v>
                </c:pt>
                <c:pt idx="14">
                  <c:v>0.6744</c:v>
                </c:pt>
                <c:pt idx="15">
                  <c:v>0.507552</c:v>
                </c:pt>
                <c:pt idx="16">
                  <c:v>0.387294</c:v>
                </c:pt>
                <c:pt idx="17">
                  <c:v>0.339968</c:v>
                </c:pt>
              </c:numCache>
            </c:numRef>
          </c:xVal>
          <c:yVal>
            <c:numRef>
              <c:f>10kNTC!$C$9:$C$26</c:f>
              <c:numCache>
                <c:formatCode>General</c:formatCode>
                <c:ptCount val="18"/>
                <c:pt idx="0">
                  <c:v>-25</c:v>
                </c:pt>
                <c:pt idx="1">
                  <c:v>-20</c:v>
                </c:pt>
                <c:pt idx="2">
                  <c:v>-10</c:v>
                </c:pt>
                <c:pt idx="3">
                  <c:v>0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125</c:v>
                </c:pt>
              </c:numCache>
            </c:numRef>
          </c:yVal>
          <c:smooth val="0"/>
        </c:ser>
        <c:axId val="6777329"/>
        <c:axId val="55687180"/>
      </c:scatterChart>
      <c:valAx>
        <c:axId val="67773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687180"/>
        <c:crosses val="autoZero"/>
        <c:crossBetween val="midCat"/>
      </c:valAx>
      <c:valAx>
        <c:axId val="556871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7732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Res vs Temp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"Res vs Temp"</c:f>
              <c:strCache>
                <c:ptCount val="1"/>
                <c:pt idx="0">
                  <c:v>Res vs Temp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6"/>
            <c:forward val="0"/>
            <c:backward val="0"/>
            <c:dispRSqr val="0"/>
            <c:dispEq val="1"/>
          </c:trendline>
          <c:xVal>
            <c:numRef>
              <c:f>10kNTC!$C$9:$C$26</c:f>
              <c:numCache>
                <c:formatCode>General</c:formatCode>
                <c:ptCount val="18"/>
                <c:pt idx="0">
                  <c:v>-25</c:v>
                </c:pt>
                <c:pt idx="1">
                  <c:v>-20</c:v>
                </c:pt>
                <c:pt idx="2">
                  <c:v>-10</c:v>
                </c:pt>
                <c:pt idx="3">
                  <c:v>0</c:v>
                </c:pt>
                <c:pt idx="4">
                  <c:v>10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125</c:v>
                </c:pt>
              </c:numCache>
            </c:numRef>
          </c:xVal>
          <c:yVal>
            <c:numRef>
              <c:f>10kNTC!$B$9:$B$26</c:f>
              <c:numCache>
                <c:formatCode>General</c:formatCode>
                <c:ptCount val="18"/>
                <c:pt idx="0">
                  <c:v>133.5</c:v>
                </c:pt>
                <c:pt idx="1">
                  <c:v>99.0773</c:v>
                </c:pt>
                <c:pt idx="2">
                  <c:v>56.1416</c:v>
                </c:pt>
                <c:pt idx="3">
                  <c:v>32.96</c:v>
                </c:pt>
                <c:pt idx="4">
                  <c:v>19.9934</c:v>
                </c:pt>
                <c:pt idx="5">
                  <c:v>12.499</c:v>
                </c:pt>
                <c:pt idx="6">
                  <c:v>10</c:v>
                </c:pt>
                <c:pt idx="7">
                  <c:v>8.0338</c:v>
                </c:pt>
                <c:pt idx="8">
                  <c:v>5.29758</c:v>
                </c:pt>
                <c:pt idx="9">
                  <c:v>3.588</c:v>
                </c:pt>
                <c:pt idx="10">
                  <c:v>2.46799</c:v>
                </c:pt>
                <c:pt idx="11">
                  <c:v>1.73758</c:v>
                </c:pt>
                <c:pt idx="12">
                  <c:v>1.24632</c:v>
                </c:pt>
                <c:pt idx="13">
                  <c:v>0.909498</c:v>
                </c:pt>
                <c:pt idx="14">
                  <c:v>0.6744</c:v>
                </c:pt>
                <c:pt idx="15">
                  <c:v>0.507552</c:v>
                </c:pt>
                <c:pt idx="16">
                  <c:v>0.387294</c:v>
                </c:pt>
                <c:pt idx="17">
                  <c:v>0.339968</c:v>
                </c:pt>
              </c:numCache>
            </c:numRef>
          </c:yVal>
          <c:smooth val="0"/>
        </c:ser>
        <c:axId val="95219381"/>
        <c:axId val="14049938"/>
      </c:scatterChart>
      <c:valAx>
        <c:axId val="952193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049938"/>
        <c:crosses val="autoZero"/>
        <c:crossBetween val="midCat"/>
      </c:valAx>
      <c:valAx>
        <c:axId val="140499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21938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204840</xdr:colOff>
      <xdr:row>27</xdr:row>
      <xdr:rowOff>47520</xdr:rowOff>
    </xdr:from>
    <xdr:to>
      <xdr:col>6</xdr:col>
      <xdr:colOff>611640</xdr:colOff>
      <xdr:row>44</xdr:row>
      <xdr:rowOff>37440</xdr:rowOff>
    </xdr:to>
    <xdr:graphicFrame>
      <xdr:nvGraphicFramePr>
        <xdr:cNvPr id="0" name="Chart 1"/>
        <xdr:cNvGraphicFramePr/>
      </xdr:nvGraphicFramePr>
      <xdr:xfrm>
        <a:off x="204840" y="4419360"/>
        <a:ext cx="4883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85680</xdr:colOff>
      <xdr:row>27</xdr:row>
      <xdr:rowOff>38160</xdr:rowOff>
    </xdr:from>
    <xdr:to>
      <xdr:col>14</xdr:col>
      <xdr:colOff>389880</xdr:colOff>
      <xdr:row>44</xdr:row>
      <xdr:rowOff>28080</xdr:rowOff>
    </xdr:to>
    <xdr:graphicFrame>
      <xdr:nvGraphicFramePr>
        <xdr:cNvPr id="1" name="Chart 2"/>
        <xdr:cNvGraphicFramePr/>
      </xdr:nvGraphicFramePr>
      <xdr:xfrm>
        <a:off x="5174640" y="4410000"/>
        <a:ext cx="459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2.7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11.57"/>
  </cols>
  <sheetData>
    <row r="1" customFormat="false" ht="12.75" hidden="false" customHeight="false" outlineLevel="0" collapsed="false">
      <c r="B1" s="0" t="s">
        <v>0</v>
      </c>
      <c r="C1" s="1" t="n">
        <v>10</v>
      </c>
    </row>
    <row r="2" customFormat="false" ht="12.75" hidden="false" customHeight="false" outlineLevel="0" collapsed="false">
      <c r="B2" s="0" t="s">
        <v>1</v>
      </c>
      <c r="C2" s="1" t="n">
        <v>5</v>
      </c>
      <c r="D2" s="0" t="s">
        <v>2</v>
      </c>
      <c r="H2" s="2" t="s">
        <v>3</v>
      </c>
      <c r="I2" s="2"/>
      <c r="J2" s="2"/>
      <c r="K2" s="2"/>
      <c r="L2" s="2"/>
      <c r="M2" s="2"/>
    </row>
    <row r="3" customFormat="false" ht="12.75" hidden="false" customHeight="false" outlineLevel="0" collapsed="false">
      <c r="B3" s="0" t="s">
        <v>4</v>
      </c>
      <c r="C3" s="1" t="n">
        <f aca="false">1000*Vadc_ref/(2^Nbits)</f>
        <v>4.8828125</v>
      </c>
      <c r="D3" s="0" t="s">
        <v>5</v>
      </c>
    </row>
    <row r="4" customFormat="false" ht="12.75" hidden="false" customHeight="false" outlineLevel="0" collapsed="false">
      <c r="B4" s="0" t="s">
        <v>6</v>
      </c>
      <c r="C4" s="1" t="n">
        <v>15000</v>
      </c>
      <c r="D4" s="0" t="s">
        <v>7</v>
      </c>
    </row>
    <row r="5" customFormat="false" ht="12.75" hidden="false" customHeight="false" outlineLevel="0" collapsed="false">
      <c r="B5" s="0" t="s">
        <v>8</v>
      </c>
      <c r="C5" s="1" t="n">
        <v>3.3</v>
      </c>
      <c r="D5" s="0" t="s">
        <v>2</v>
      </c>
    </row>
    <row r="6" customFormat="false" ht="12.75" hidden="false" customHeight="false" outlineLevel="0" collapsed="false">
      <c r="B6" s="0" t="s">
        <v>9</v>
      </c>
      <c r="C6" s="1" t="n">
        <f aca="false">LSB*(2^Nbits)*0.001</f>
        <v>5</v>
      </c>
      <c r="D6" s="0" t="s">
        <v>2</v>
      </c>
    </row>
    <row r="8" customFormat="false" ht="12.75" hidden="false" customHeight="false" outlineLevel="0" collapsed="false">
      <c r="A8" s="3" t="s">
        <v>7</v>
      </c>
      <c r="B8" s="3" t="s">
        <v>10</v>
      </c>
      <c r="C8" s="3" t="s">
        <v>11</v>
      </c>
      <c r="E8" s="3" t="s">
        <v>12</v>
      </c>
      <c r="F8" s="3" t="s">
        <v>13</v>
      </c>
    </row>
    <row r="9" customFormat="false" ht="12.75" hidden="false" customHeight="false" outlineLevel="0" collapsed="false">
      <c r="A9" s="4" t="n">
        <f aca="false">B9*1000</f>
        <v>133500</v>
      </c>
      <c r="B9" s="3" t="n">
        <v>133.5</v>
      </c>
      <c r="C9" s="3" t="n">
        <v>-25</v>
      </c>
      <c r="E9" s="3" t="n">
        <f aca="false">((A9+Rdiv)/(A9+2*Rdiv))*Vbias</f>
        <v>2.99724770642202</v>
      </c>
      <c r="F9" s="5" t="n">
        <f aca="false">ROUNDDOWN(E9/(LSB/1000),0)</f>
        <v>613</v>
      </c>
    </row>
    <row r="10" customFormat="false" ht="12.75" hidden="false" customHeight="false" outlineLevel="0" collapsed="false">
      <c r="A10" s="4" t="n">
        <f aca="false">B10*1000</f>
        <v>99077.3</v>
      </c>
      <c r="B10" s="3" t="n">
        <v>99.0773</v>
      </c>
      <c r="C10" s="3" t="n">
        <v>-20</v>
      </c>
      <c r="E10" s="3" t="n">
        <f aca="false">((A10+Rdiv)/(A10+2*Rdiv))*Vbias</f>
        <v>2.91650886716719</v>
      </c>
      <c r="F10" s="5" t="n">
        <f aca="false">ROUNDDOWN(E10/(LSB/1000),0)</f>
        <v>597</v>
      </c>
    </row>
    <row r="11" customFormat="false" ht="12.75" hidden="false" customHeight="false" outlineLevel="0" collapsed="false">
      <c r="A11" s="4" t="n">
        <f aca="false">B11*1000</f>
        <v>56141.6</v>
      </c>
      <c r="B11" s="3" t="n">
        <v>56.1416</v>
      </c>
      <c r="C11" s="3" t="n">
        <v>-10</v>
      </c>
      <c r="E11" s="3" t="n">
        <f aca="false">((A11+Rdiv)/(A11+2*Rdiv))*Vbias</f>
        <v>2.72536474827493</v>
      </c>
      <c r="F11" s="5" t="n">
        <f aca="false">ROUNDDOWN(E11/(LSB/1000),0)</f>
        <v>558</v>
      </c>
    </row>
    <row r="12" customFormat="false" ht="12.75" hidden="false" customHeight="false" outlineLevel="0" collapsed="false">
      <c r="A12" s="4" t="n">
        <f aca="false">B12*1000</f>
        <v>32960</v>
      </c>
      <c r="B12" s="6" t="n">
        <v>32.96</v>
      </c>
      <c r="C12" s="6" t="n">
        <v>0</v>
      </c>
      <c r="E12" s="3" t="n">
        <f aca="false">((A12+Rdiv)/(A12+2*Rdiv))*Vbias</f>
        <v>2.51378653113088</v>
      </c>
      <c r="F12" s="5" t="n">
        <f aca="false">ROUNDDOWN(E12/(LSB/1000),0)</f>
        <v>514</v>
      </c>
    </row>
    <row r="13" customFormat="false" ht="12.75" hidden="false" customHeight="false" outlineLevel="0" collapsed="false">
      <c r="A13" s="4" t="n">
        <f aca="false">B13*1000</f>
        <v>19993.4</v>
      </c>
      <c r="B13" s="6" t="n">
        <v>19.9934</v>
      </c>
      <c r="C13" s="6" t="n">
        <v>10</v>
      </c>
      <c r="E13" s="3" t="n">
        <f aca="false">((A13+Rdiv)/(A13+2*Rdiv))*Vbias</f>
        <v>2.30986930274796</v>
      </c>
      <c r="F13" s="5" t="n">
        <f aca="false">ROUNDDOWN(E13/(LSB/1000),0)</f>
        <v>473</v>
      </c>
    </row>
    <row r="14" customFormat="false" ht="12.75" hidden="false" customHeight="false" outlineLevel="0" collapsed="false">
      <c r="A14" s="4" t="n">
        <f aca="false">B14*1000</f>
        <v>12499</v>
      </c>
      <c r="B14" s="6" t="n">
        <v>12.499</v>
      </c>
      <c r="C14" s="6" t="n">
        <v>20</v>
      </c>
      <c r="E14" s="3" t="n">
        <f aca="false">((A14+Rdiv)/(A14+2*Rdiv))*Vbias</f>
        <v>2.13526671215793</v>
      </c>
      <c r="F14" s="5" t="n">
        <f aca="false">ROUNDDOWN(E14/(LSB/1000),0)</f>
        <v>437</v>
      </c>
    </row>
    <row r="15" customFormat="false" ht="12.75" hidden="false" customHeight="false" outlineLevel="0" collapsed="false">
      <c r="A15" s="4" t="n">
        <f aca="false">B15*1000</f>
        <v>10000</v>
      </c>
      <c r="B15" s="6" t="n">
        <v>10</v>
      </c>
      <c r="C15" s="6" t="n">
        <v>25</v>
      </c>
      <c r="E15" s="3" t="n">
        <f aca="false">((A15+Rdiv)/(A15+2*Rdiv))*Vbias</f>
        <v>2.0625</v>
      </c>
      <c r="F15" s="5" t="n">
        <f aca="false">ROUNDDOWN(E15/(LSB/1000),0)</f>
        <v>422</v>
      </c>
    </row>
    <row r="16" customFormat="false" ht="12.75" hidden="false" customHeight="false" outlineLevel="0" collapsed="false">
      <c r="A16" s="4" t="n">
        <f aca="false">B16*1000</f>
        <v>8033.8</v>
      </c>
      <c r="B16" s="6" t="n">
        <v>8.0338</v>
      </c>
      <c r="C16" s="6" t="n">
        <v>30</v>
      </c>
      <c r="E16" s="3" t="n">
        <f aca="false">((A16+Rdiv)/(A16+2*Rdiv))*Vbias</f>
        <v>1.99852604788372</v>
      </c>
      <c r="F16" s="5" t="n">
        <f aca="false">ROUNDDOWN(E16/(LSB/1000),0)</f>
        <v>409</v>
      </c>
    </row>
    <row r="17" customFormat="false" ht="12.75" hidden="false" customHeight="false" outlineLevel="0" collapsed="false">
      <c r="A17" s="4" t="n">
        <f aca="false">B17*1000</f>
        <v>5297.58</v>
      </c>
      <c r="B17" s="6" t="n">
        <v>5.29758</v>
      </c>
      <c r="C17" s="6" t="n">
        <v>40</v>
      </c>
      <c r="E17" s="3" t="n">
        <f aca="false">((A17+Rdiv)/(A17+2*Rdiv))*Vbias</f>
        <v>1.89763757175421</v>
      </c>
      <c r="F17" s="5" t="n">
        <f aca="false">ROUNDDOWN(E17/(LSB/1000),0)</f>
        <v>388</v>
      </c>
    </row>
    <row r="18" customFormat="false" ht="12.75" hidden="false" customHeight="false" outlineLevel="0" collapsed="false">
      <c r="A18" s="4" t="n">
        <f aca="false">B18*1000</f>
        <v>3588</v>
      </c>
      <c r="B18" s="6" t="n">
        <v>3.588</v>
      </c>
      <c r="C18" s="6" t="n">
        <v>50</v>
      </c>
      <c r="E18" s="3" t="n">
        <f aca="false">((A18+Rdiv)/(A18+2*Rdiv))*Vbias</f>
        <v>1.82625937834941</v>
      </c>
      <c r="F18" s="5" t="n">
        <f aca="false">ROUNDDOWN(E18/(LSB/1000),0)</f>
        <v>374</v>
      </c>
    </row>
    <row r="19" customFormat="false" ht="12.75" hidden="false" customHeight="false" outlineLevel="0" collapsed="false">
      <c r="A19" s="4" t="n">
        <f aca="false">B19*1000</f>
        <v>2467.99</v>
      </c>
      <c r="B19" s="6" t="n">
        <v>2.46799</v>
      </c>
      <c r="C19" s="6" t="n">
        <v>60</v>
      </c>
      <c r="E19" s="3" t="n">
        <f aca="false">((A19+Rdiv)/(A19+2*Rdiv))*Vbias</f>
        <v>1.77542148436044</v>
      </c>
      <c r="F19" s="5" t="n">
        <f aca="false">ROUNDDOWN(E19/(LSB/1000),0)</f>
        <v>363</v>
      </c>
    </row>
    <row r="20" customFormat="false" ht="12.75" hidden="false" customHeight="false" outlineLevel="0" collapsed="false">
      <c r="A20" s="4" t="n">
        <f aca="false">B20*1000</f>
        <v>1737.58</v>
      </c>
      <c r="B20" s="6" t="n">
        <v>1.73758</v>
      </c>
      <c r="C20" s="6" t="n">
        <v>70</v>
      </c>
      <c r="E20" s="3" t="n">
        <f aca="false">((A20+Rdiv)/(A20+2*Rdiv))*Vbias</f>
        <v>1.7403347703259</v>
      </c>
      <c r="F20" s="5" t="n">
        <f aca="false">ROUNDDOWN(E20/(LSB/1000),0)</f>
        <v>356</v>
      </c>
    </row>
    <row r="21" customFormat="false" ht="12.75" hidden="false" customHeight="false" outlineLevel="0" collapsed="false">
      <c r="A21" s="4" t="n">
        <f aca="false">B21*1000</f>
        <v>1246.32</v>
      </c>
      <c r="B21" s="6" t="n">
        <v>1.24632</v>
      </c>
      <c r="C21" s="6" t="n">
        <v>80</v>
      </c>
      <c r="E21" s="3" t="n">
        <f aca="false">((A21+Rdiv)/(A21+2*Rdiv))*Vbias</f>
        <v>1.71581344619142</v>
      </c>
      <c r="F21" s="5" t="n">
        <f aca="false">ROUNDDOWN(E21/(LSB/1000),0)</f>
        <v>351</v>
      </c>
    </row>
    <row r="22" customFormat="false" ht="12.75" hidden="false" customHeight="false" outlineLevel="0" collapsed="false">
      <c r="A22" s="4" t="n">
        <f aca="false">B22*1000</f>
        <v>909.498</v>
      </c>
      <c r="B22" s="6" t="n">
        <v>0.909498</v>
      </c>
      <c r="C22" s="6" t="n">
        <v>90</v>
      </c>
      <c r="E22" s="3" t="n">
        <f aca="false">((A22+Rdiv)/(A22+2*Rdiv))*Vbias</f>
        <v>1.6985505037966</v>
      </c>
      <c r="F22" s="5" t="n">
        <f aca="false">ROUNDDOWN(E22/(LSB/1000),0)</f>
        <v>347</v>
      </c>
    </row>
    <row r="23" customFormat="false" ht="12.75" hidden="false" customHeight="false" outlineLevel="0" collapsed="false">
      <c r="A23" s="4" t="n">
        <f aca="false">B23*1000</f>
        <v>674.4</v>
      </c>
      <c r="B23" s="6" t="n">
        <v>0.6744</v>
      </c>
      <c r="C23" s="6" t="n">
        <v>100</v>
      </c>
      <c r="E23" s="3" t="n">
        <f aca="false">((A23+Rdiv)/(A23+2*Rdiv))*Vbias</f>
        <v>1.6862765041859</v>
      </c>
      <c r="F23" s="5" t="n">
        <f aca="false">ROUNDDOWN(E23/(LSB/1000),0)</f>
        <v>345</v>
      </c>
    </row>
    <row r="24" customFormat="false" ht="12.75" hidden="false" customHeight="false" outlineLevel="0" collapsed="false">
      <c r="A24" s="4" t="n">
        <f aca="false">B24*1000</f>
        <v>507.552</v>
      </c>
      <c r="B24" s="3" t="n">
        <v>0.507552</v>
      </c>
      <c r="C24" s="3" t="n">
        <v>110</v>
      </c>
      <c r="E24" s="3" t="n">
        <f aca="false">((A24+Rdiv)/(A24+2*Rdiv))*Vbias</f>
        <v>1.67745093411625</v>
      </c>
      <c r="F24" s="6" t="n">
        <f aca="false">ROUNDDOWN(E24/(LSB/1000),0)</f>
        <v>343</v>
      </c>
    </row>
    <row r="25" customFormat="false" ht="12.75" hidden="false" customHeight="false" outlineLevel="0" collapsed="false">
      <c r="A25" s="4" t="n">
        <f aca="false">B25*1000</f>
        <v>387.294</v>
      </c>
      <c r="B25" s="3" t="n">
        <v>0.387294</v>
      </c>
      <c r="C25" s="3" t="n">
        <v>120</v>
      </c>
      <c r="E25" s="3" t="n">
        <f aca="false">((A25+Rdiv)/(A25+2*Rdiv))*Vbias</f>
        <v>1.67102968102392</v>
      </c>
      <c r="F25" s="6" t="n">
        <f aca="false">ROUNDDOWN(E25/(LSB/1000),0)</f>
        <v>342</v>
      </c>
    </row>
    <row r="26" customFormat="false" ht="12.75" hidden="false" customHeight="false" outlineLevel="0" collapsed="false">
      <c r="A26" s="4" t="n">
        <f aca="false">B26*1000</f>
        <v>339.968</v>
      </c>
      <c r="B26" s="3" t="n">
        <v>0.339968</v>
      </c>
      <c r="C26" s="3" t="n">
        <v>125</v>
      </c>
      <c r="E26" s="3" t="n">
        <f aca="false">((A26+Rdiv)/(A26+2*Rdiv))*Vbias</f>
        <v>1.66848872088461</v>
      </c>
      <c r="F26" s="6" t="n">
        <f aca="false">ROUNDDOWN(E26/(LSB/1000),0)</f>
        <v>341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2020-10-20T16:14:43Z</dcterms:created>
  <dc:creator>Kruger, Rudolf</dc:creator>
  <dc:description/>
  <dc:language>en-ZA</dc:language>
  <cp:lastModifiedBy/>
  <dcterms:modified xsi:type="dcterms:W3CDTF">2022-08-14T22:25:02Z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