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KProjects\Personal\CNC\AStar\Sim_Excel\"/>
    </mc:Choice>
  </mc:AlternateContent>
  <bookViews>
    <workbookView xWindow="0" yWindow="0" windowWidth="21165" windowHeight="10830"/>
  </bookViews>
  <sheets>
    <sheet name="10kNTC" sheetId="1" r:id="rId1"/>
  </sheets>
  <definedNames>
    <definedName name="LSB">'10kNTC'!$C$3</definedName>
    <definedName name="Nbits">'10kNTC'!$C$1</definedName>
    <definedName name="Rdiv">'10kNTC'!$C$4</definedName>
    <definedName name="Vadc_ref">'10kNTC'!$C$2</definedName>
    <definedName name="Vbias">'10kNTC'!$C$5</definedName>
  </definedNames>
  <calcPr calcId="152511"/>
</workbook>
</file>

<file path=xl/calcChain.xml><?xml version="1.0" encoding="utf-8"?>
<calcChain xmlns="http://schemas.openxmlformats.org/spreadsheetml/2006/main">
  <c r="C3" i="1" l="1"/>
  <c r="C6" i="1" s="1"/>
  <c r="A10" i="1" l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9" i="1"/>
  <c r="E9" i="1" l="1"/>
  <c r="F9" i="1" s="1"/>
  <c r="E19" i="1"/>
  <c r="F19" i="1" s="1"/>
  <c r="E25" i="1"/>
  <c r="F25" i="1" s="1"/>
  <c r="E21" i="1"/>
  <c r="F21" i="1" s="1"/>
  <c r="E17" i="1"/>
  <c r="F17" i="1" s="1"/>
  <c r="E13" i="1"/>
  <c r="F13" i="1" s="1"/>
  <c r="E24" i="1"/>
  <c r="F24" i="1" s="1"/>
  <c r="E20" i="1"/>
  <c r="F20" i="1" s="1"/>
  <c r="E16" i="1"/>
  <c r="F16" i="1" s="1"/>
  <c r="E12" i="1"/>
  <c r="F12" i="1" s="1"/>
  <c r="E23" i="1"/>
  <c r="F23" i="1" s="1"/>
  <c r="E15" i="1"/>
  <c r="F15" i="1" s="1"/>
  <c r="E11" i="1"/>
  <c r="F11" i="1" s="1"/>
  <c r="E26" i="1"/>
  <c r="F26" i="1" s="1"/>
  <c r="E22" i="1"/>
  <c r="F22" i="1" s="1"/>
  <c r="E18" i="1"/>
  <c r="F18" i="1" s="1"/>
  <c r="E14" i="1"/>
  <c r="F14" i="1" s="1"/>
  <c r="E10" i="1"/>
  <c r="F10" i="1" s="1"/>
</calcChain>
</file>

<file path=xl/sharedStrings.xml><?xml version="1.0" encoding="utf-8"?>
<sst xmlns="http://schemas.openxmlformats.org/spreadsheetml/2006/main" count="15" uniqueCount="13">
  <si>
    <t>Resistance</t>
  </si>
  <si>
    <t>Temp</t>
  </si>
  <si>
    <t>ADCVAL</t>
  </si>
  <si>
    <t>Vadc_ref</t>
  </si>
  <si>
    <t>Nbits</t>
  </si>
  <si>
    <t>LSB</t>
  </si>
  <si>
    <t>Volt</t>
  </si>
  <si>
    <t>mV</t>
  </si>
  <si>
    <t>Rdiv</t>
  </si>
  <si>
    <t>Ohm</t>
  </si>
  <si>
    <t>Vbias</t>
  </si>
  <si>
    <t>Vin</t>
  </si>
  <si>
    <t>Vin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</si>
</sst>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0" xfId="0" applyAlignment="1">
      <alignment horizontal="left" vertical="top"/>
    </xf>
    <xf numFmtId="0" fontId="0" fillId="0" borderId="10" xfId="0" applyFill="1" applyBorder="1"/>
    <xf numFmtId="1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'10kNTC'!$C$8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3.4860673665791778E-2"/>
                  <c:y val="-0.249443715368912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'10kNTC'!$B$9:$B$26</c:f>
              <c:numCache>
                <c:formatCode>General</c:formatCode>
                <c:ptCount val="18"/>
                <c:pt idx="0">
                  <c:v>133.5</c:v>
                </c:pt>
                <c:pt idx="1">
                  <c:v>99.077299999999994</c:v>
                </c:pt>
                <c:pt idx="2">
                  <c:v>56.141599999999997</c:v>
                </c:pt>
                <c:pt idx="3">
                  <c:v>32.96</c:v>
                </c:pt>
                <c:pt idx="4">
                  <c:v>19.993400000000001</c:v>
                </c:pt>
                <c:pt idx="5">
                  <c:v>12.499000000000001</c:v>
                </c:pt>
                <c:pt idx="6">
                  <c:v>10</c:v>
                </c:pt>
                <c:pt idx="7">
                  <c:v>8.0337999999999994</c:v>
                </c:pt>
                <c:pt idx="8">
                  <c:v>5.29758</c:v>
                </c:pt>
                <c:pt idx="9">
                  <c:v>3.5880000000000001</c:v>
                </c:pt>
                <c:pt idx="10">
                  <c:v>2.4679899999999999</c:v>
                </c:pt>
                <c:pt idx="11">
                  <c:v>1.7375799999999999</c:v>
                </c:pt>
                <c:pt idx="12">
                  <c:v>1.2463200000000001</c:v>
                </c:pt>
                <c:pt idx="13">
                  <c:v>0.90949800000000003</c:v>
                </c:pt>
                <c:pt idx="14">
                  <c:v>0.6744</c:v>
                </c:pt>
                <c:pt idx="15">
                  <c:v>0.507552</c:v>
                </c:pt>
                <c:pt idx="16">
                  <c:v>0.38729400000000003</c:v>
                </c:pt>
                <c:pt idx="17">
                  <c:v>0.33996799999999999</c:v>
                </c:pt>
              </c:numCache>
            </c:numRef>
          </c:xVal>
          <c:yVal>
            <c:numRef>
              <c:f>'10kNTC'!$C$9:$C$26</c:f>
              <c:numCache>
                <c:formatCode>General</c:formatCode>
                <c:ptCount val="18"/>
                <c:pt idx="0">
                  <c:v>-25</c:v>
                </c:pt>
                <c:pt idx="1">
                  <c:v>-20</c:v>
                </c:pt>
                <c:pt idx="2">
                  <c:v>-10</c:v>
                </c:pt>
                <c:pt idx="3">
                  <c:v>0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93104"/>
        <c:axId val="139926344"/>
      </c:scatterChart>
      <c:valAx>
        <c:axId val="17149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26344"/>
        <c:crosses val="autoZero"/>
        <c:crossBetween val="midCat"/>
      </c:valAx>
      <c:valAx>
        <c:axId val="13992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9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 vs Temp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3472747156605425"/>
                  <c:y val="-0.610089311752697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'10kNTC'!$C$9:$C$26</c:f>
              <c:numCache>
                <c:formatCode>General</c:formatCode>
                <c:ptCount val="18"/>
                <c:pt idx="0">
                  <c:v>-25</c:v>
                </c:pt>
                <c:pt idx="1">
                  <c:v>-20</c:v>
                </c:pt>
                <c:pt idx="2">
                  <c:v>-10</c:v>
                </c:pt>
                <c:pt idx="3">
                  <c:v>0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125</c:v>
                </c:pt>
              </c:numCache>
            </c:numRef>
          </c:xVal>
          <c:yVal>
            <c:numRef>
              <c:f>'10kNTC'!$B$9:$B$26</c:f>
              <c:numCache>
                <c:formatCode>General</c:formatCode>
                <c:ptCount val="18"/>
                <c:pt idx="0">
                  <c:v>133.5</c:v>
                </c:pt>
                <c:pt idx="1">
                  <c:v>99.077299999999994</c:v>
                </c:pt>
                <c:pt idx="2">
                  <c:v>56.141599999999997</c:v>
                </c:pt>
                <c:pt idx="3">
                  <c:v>32.96</c:v>
                </c:pt>
                <c:pt idx="4">
                  <c:v>19.993400000000001</c:v>
                </c:pt>
                <c:pt idx="5">
                  <c:v>12.499000000000001</c:v>
                </c:pt>
                <c:pt idx="6">
                  <c:v>10</c:v>
                </c:pt>
                <c:pt idx="7">
                  <c:v>8.0337999999999994</c:v>
                </c:pt>
                <c:pt idx="8">
                  <c:v>5.29758</c:v>
                </c:pt>
                <c:pt idx="9">
                  <c:v>3.5880000000000001</c:v>
                </c:pt>
                <c:pt idx="10">
                  <c:v>2.4679899999999999</c:v>
                </c:pt>
                <c:pt idx="11">
                  <c:v>1.7375799999999999</c:v>
                </c:pt>
                <c:pt idx="12">
                  <c:v>1.2463200000000001</c:v>
                </c:pt>
                <c:pt idx="13">
                  <c:v>0.90949800000000003</c:v>
                </c:pt>
                <c:pt idx="14">
                  <c:v>0.6744</c:v>
                </c:pt>
                <c:pt idx="15">
                  <c:v>0.507552</c:v>
                </c:pt>
                <c:pt idx="16">
                  <c:v>0.38729400000000003</c:v>
                </c:pt>
                <c:pt idx="17">
                  <c:v>0.33996799999999999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93064"/>
        <c:axId val="139419744"/>
      </c:scatterChart>
      <c:valAx>
        <c:axId val="14019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19744"/>
        <c:crosses val="autoZero"/>
        <c:crossBetween val="midCat"/>
      </c:valAx>
      <c:valAx>
        <c:axId val="13941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93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204787</xdr:colOff>
      <xdr:row>27</xdr:row>
      <xdr:rowOff>47625</xdr:rowOff>
    </xdr:from>
    <xdr:to>
      <xdr:col>7</xdr:col>
      <xdr:colOff>0</xdr:colOff>
      <xdr:row>44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85725</xdr:colOff>
      <xdr:row>27</xdr:row>
      <xdr:rowOff>38100</xdr:rowOff>
    </xdr:from>
    <xdr:to>
      <xdr:col>14</xdr:col>
      <xdr:colOff>390525</xdr:colOff>
      <xdr:row>44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10" sqref="J10"/>
    </sheetView>
  </sheetViews>
  <sheetFormatPr defaultRowHeight="12.75" x14ac:dyDescent="0.2"/>
  <cols>
    <col min="2" max="2" width="13.140625" customWidth="1"/>
    <col min="3" max="3" width="11.5703125" customWidth="1"/>
  </cols>
  <sheetData>
    <row r="1" spans="1:6" x14ac:dyDescent="0.2">
      <c r="B1" t="s">
        <v>4</v>
      </c>
      <c r="C1" s="3">
        <v>10</v>
      </c>
    </row>
    <row r="2" spans="1:6" x14ac:dyDescent="0.2">
      <c r="B2" t="s">
        <v>3</v>
      </c>
      <c r="C2" s="3">
        <v>2.56</v>
      </c>
      <c r="D2" t="s">
        <v>6</v>
      </c>
    </row>
    <row r="3" spans="1:6" x14ac:dyDescent="0.2">
      <c r="B3" t="s">
        <v>5</v>
      </c>
      <c r="C3" s="3">
        <f>1000*Vadc_ref/(2^Nbits)</f>
        <v>2.5</v>
      </c>
      <c r="D3" t="s">
        <v>7</v>
      </c>
    </row>
    <row r="4" spans="1:6" x14ac:dyDescent="0.2">
      <c r="B4" t="s">
        <v>8</v>
      </c>
      <c r="C4" s="3">
        <v>680</v>
      </c>
      <c r="D4" t="s">
        <v>9</v>
      </c>
    </row>
    <row r="5" spans="1:6" x14ac:dyDescent="0.2">
      <c r="B5" t="s">
        <v>10</v>
      </c>
      <c r="C5" s="3">
        <v>5</v>
      </c>
      <c r="D5" t="s">
        <v>6</v>
      </c>
    </row>
    <row r="6" spans="1:6" x14ac:dyDescent="0.2">
      <c r="B6" t="s">
        <v>12</v>
      </c>
      <c r="C6" s="3">
        <f xml:space="preserve"> LSB*(2^Nbits)*0.001</f>
        <v>2.56</v>
      </c>
      <c r="D6" t="s">
        <v>6</v>
      </c>
    </row>
    <row r="8" spans="1:6" x14ac:dyDescent="0.2">
      <c r="A8" s="1"/>
      <c r="B8" s="1" t="s">
        <v>0</v>
      </c>
      <c r="C8" s="1" t="s">
        <v>1</v>
      </c>
      <c r="E8" s="1" t="s">
        <v>11</v>
      </c>
      <c r="F8" s="1" t="s">
        <v>2</v>
      </c>
    </row>
    <row r="9" spans="1:6" x14ac:dyDescent="0.2">
      <c r="A9" s="5">
        <f>B9*1000</f>
        <v>133500</v>
      </c>
      <c r="B9" s="1">
        <v>133.5</v>
      </c>
      <c r="C9" s="1">
        <v>-25</v>
      </c>
      <c r="E9" s="1">
        <f>(Rdiv/(A9+Rdiv))*Vbias</f>
        <v>2.5339096735728126E-2</v>
      </c>
      <c r="F9" s="2">
        <f t="shared" ref="F9:F26" si="0">ROUNDDOWN(E9/(LSB/1000),0)</f>
        <v>10</v>
      </c>
    </row>
    <row r="10" spans="1:6" x14ac:dyDescent="0.2">
      <c r="A10" s="5">
        <f t="shared" ref="A10:A26" si="1">B10*1000</f>
        <v>99077.299999999988</v>
      </c>
      <c r="B10" s="1">
        <v>99.077299999999994</v>
      </c>
      <c r="C10" s="1">
        <v>-20</v>
      </c>
      <c r="E10" s="1">
        <f>(Rdiv/(A10+Rdiv))*Vbias</f>
        <v>3.4082718758426708E-2</v>
      </c>
      <c r="F10" s="2">
        <f t="shared" si="0"/>
        <v>13</v>
      </c>
    </row>
    <row r="11" spans="1:6" x14ac:dyDescent="0.2">
      <c r="A11" s="5">
        <f t="shared" si="1"/>
        <v>56141.599999999999</v>
      </c>
      <c r="B11" s="1">
        <v>56.141599999999997</v>
      </c>
      <c r="C11" s="1">
        <v>-10</v>
      </c>
      <c r="E11" s="1">
        <f>(Rdiv/(A11+Rdiv))*Vbias</f>
        <v>5.9836400242161428E-2</v>
      </c>
      <c r="F11" s="2">
        <f t="shared" si="0"/>
        <v>23</v>
      </c>
    </row>
    <row r="12" spans="1:6" x14ac:dyDescent="0.2">
      <c r="A12" s="5">
        <f t="shared" si="1"/>
        <v>32960</v>
      </c>
      <c r="B12" s="4">
        <v>32.96</v>
      </c>
      <c r="C12" s="4">
        <v>0</v>
      </c>
      <c r="E12" s="1">
        <f>(Rdiv/(A12+Rdiv))*Vbias</f>
        <v>0.10107015457788347</v>
      </c>
      <c r="F12" s="2">
        <f t="shared" si="0"/>
        <v>40</v>
      </c>
    </row>
    <row r="13" spans="1:6" x14ac:dyDescent="0.2">
      <c r="A13" s="5">
        <f t="shared" si="1"/>
        <v>19993.400000000001</v>
      </c>
      <c r="B13" s="4">
        <v>19.993400000000001</v>
      </c>
      <c r="C13" s="4">
        <v>10</v>
      </c>
      <c r="E13" s="1">
        <f>(Rdiv/(A13+Rdiv))*Vbias</f>
        <v>0.16446254607369856</v>
      </c>
      <c r="F13" s="2">
        <f t="shared" si="0"/>
        <v>65</v>
      </c>
    </row>
    <row r="14" spans="1:6" x14ac:dyDescent="0.2">
      <c r="A14" s="5">
        <f t="shared" si="1"/>
        <v>12499</v>
      </c>
      <c r="B14" s="4">
        <v>12.499000000000001</v>
      </c>
      <c r="C14" s="4">
        <v>20</v>
      </c>
      <c r="E14" s="1">
        <f>(Rdiv/(A14+Rdiv))*Vbias</f>
        <v>0.25798619015099783</v>
      </c>
      <c r="F14" s="2">
        <f t="shared" si="0"/>
        <v>103</v>
      </c>
    </row>
    <row r="15" spans="1:6" x14ac:dyDescent="0.2">
      <c r="A15" s="5">
        <f t="shared" si="1"/>
        <v>10000</v>
      </c>
      <c r="B15" s="4">
        <v>10</v>
      </c>
      <c r="C15" s="4">
        <v>25</v>
      </c>
      <c r="E15" s="1">
        <f>(Rdiv/(A15+Rdiv))*Vbias</f>
        <v>0.31835205992509363</v>
      </c>
      <c r="F15" s="2">
        <f t="shared" si="0"/>
        <v>127</v>
      </c>
    </row>
    <row r="16" spans="1:6" x14ac:dyDescent="0.2">
      <c r="A16" s="5">
        <f t="shared" si="1"/>
        <v>8033.7999999999993</v>
      </c>
      <c r="B16" s="4">
        <v>8.0337999999999994</v>
      </c>
      <c r="C16" s="4">
        <v>30</v>
      </c>
      <c r="E16" s="1">
        <f>(Rdiv/(A16+Rdiv))*Vbias</f>
        <v>0.39018568248066288</v>
      </c>
      <c r="F16" s="2">
        <f t="shared" si="0"/>
        <v>156</v>
      </c>
    </row>
    <row r="17" spans="1:6" x14ac:dyDescent="0.2">
      <c r="A17" s="5">
        <f t="shared" si="1"/>
        <v>5297.58</v>
      </c>
      <c r="B17" s="4">
        <v>5.29758</v>
      </c>
      <c r="C17" s="4">
        <v>40</v>
      </c>
      <c r="E17" s="1">
        <f>(Rdiv/(A17+Rdiv))*Vbias</f>
        <v>0.56879205297126934</v>
      </c>
      <c r="F17" s="2">
        <f t="shared" si="0"/>
        <v>227</v>
      </c>
    </row>
    <row r="18" spans="1:6" x14ac:dyDescent="0.2">
      <c r="A18" s="5">
        <f t="shared" si="1"/>
        <v>3588</v>
      </c>
      <c r="B18" s="4">
        <v>3.5880000000000001</v>
      </c>
      <c r="C18" s="4">
        <v>50</v>
      </c>
      <c r="E18" s="1">
        <f>(Rdiv/(A18+Rdiv))*Vbias</f>
        <v>0.79662605435801304</v>
      </c>
      <c r="F18" s="2">
        <f t="shared" si="0"/>
        <v>318</v>
      </c>
    </row>
    <row r="19" spans="1:6" x14ac:dyDescent="0.2">
      <c r="A19" s="5">
        <f t="shared" si="1"/>
        <v>2467.9899999999998</v>
      </c>
      <c r="B19" s="4">
        <v>2.4679899999999999</v>
      </c>
      <c r="C19" s="4">
        <v>60</v>
      </c>
      <c r="E19" s="1">
        <f>(Rdiv/(A19+Rdiv))*Vbias</f>
        <v>1.0800542568432556</v>
      </c>
      <c r="F19" s="2">
        <f t="shared" si="0"/>
        <v>432</v>
      </c>
    </row>
    <row r="20" spans="1:6" x14ac:dyDescent="0.2">
      <c r="A20" s="5">
        <f t="shared" si="1"/>
        <v>1737.58</v>
      </c>
      <c r="B20" s="4">
        <v>1.7375799999999999</v>
      </c>
      <c r="C20" s="4">
        <v>70</v>
      </c>
      <c r="E20" s="1">
        <f>(Rdiv/(A20+Rdiv))*Vbias</f>
        <v>1.4063650427286791</v>
      </c>
      <c r="F20" s="2">
        <f t="shared" si="0"/>
        <v>562</v>
      </c>
    </row>
    <row r="21" spans="1:6" x14ac:dyDescent="0.2">
      <c r="A21" s="5">
        <f t="shared" si="1"/>
        <v>1246.3200000000002</v>
      </c>
      <c r="B21" s="4">
        <v>1.2463200000000001</v>
      </c>
      <c r="C21" s="4">
        <v>80</v>
      </c>
      <c r="E21" s="1">
        <f>(Rdiv/(A21+Rdiv))*Vbias</f>
        <v>1.7650234644295859</v>
      </c>
      <c r="F21" s="2">
        <f t="shared" si="0"/>
        <v>706</v>
      </c>
    </row>
    <row r="22" spans="1:6" x14ac:dyDescent="0.2">
      <c r="A22" s="5">
        <f t="shared" si="1"/>
        <v>909.49800000000005</v>
      </c>
      <c r="B22" s="4">
        <v>0.90949800000000003</v>
      </c>
      <c r="C22" s="4">
        <v>90</v>
      </c>
      <c r="E22" s="1">
        <f>(Rdiv/(A22+Rdiv))*Vbias</f>
        <v>2.1390401246179609</v>
      </c>
      <c r="F22" s="2">
        <f t="shared" si="0"/>
        <v>855</v>
      </c>
    </row>
    <row r="23" spans="1:6" x14ac:dyDescent="0.2">
      <c r="A23" s="5">
        <f t="shared" si="1"/>
        <v>674.4</v>
      </c>
      <c r="B23" s="4">
        <v>0.6744</v>
      </c>
      <c r="C23" s="4">
        <v>100</v>
      </c>
      <c r="E23" s="1">
        <f>(Rdiv/(A23+Rdiv))*Vbias</f>
        <v>2.5103366804489067</v>
      </c>
      <c r="F23" s="2">
        <f t="shared" si="0"/>
        <v>1004</v>
      </c>
    </row>
    <row r="24" spans="1:6" x14ac:dyDescent="0.2">
      <c r="A24" s="5">
        <f t="shared" si="1"/>
        <v>507.55200000000002</v>
      </c>
      <c r="B24" s="1">
        <v>0.507552</v>
      </c>
      <c r="C24" s="1">
        <v>110</v>
      </c>
      <c r="E24" s="1">
        <f>(Rdiv/(A24+Rdiv))*Vbias</f>
        <v>2.8630325240494732</v>
      </c>
      <c r="F24" s="4">
        <f t="shared" si="0"/>
        <v>1145</v>
      </c>
    </row>
    <row r="25" spans="1:6" x14ac:dyDescent="0.2">
      <c r="A25" s="5">
        <f t="shared" si="1"/>
        <v>387.29400000000004</v>
      </c>
      <c r="B25" s="1">
        <v>0.38729400000000003</v>
      </c>
      <c r="C25" s="1">
        <v>120</v>
      </c>
      <c r="E25" s="1">
        <f>(Rdiv/(A25+Rdiv))*Vbias</f>
        <v>3.1856264534420693</v>
      </c>
      <c r="F25" s="4">
        <f t="shared" si="0"/>
        <v>1274</v>
      </c>
    </row>
    <row r="26" spans="1:6" x14ac:dyDescent="0.2">
      <c r="A26" s="5">
        <f t="shared" si="1"/>
        <v>339.96800000000002</v>
      </c>
      <c r="B26" s="1">
        <v>0.33996799999999999</v>
      </c>
      <c r="C26" s="1">
        <v>125</v>
      </c>
      <c r="E26" s="1">
        <f>(Rdiv/(A26+Rdiv))*Vbias</f>
        <v>3.3334379117776241</v>
      </c>
      <c r="F26" s="4">
        <f t="shared" si="0"/>
        <v>1333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10kNTC</vt:lpstr>
      <vt:lpstr>LSB</vt:lpstr>
      <vt:lpstr>Nbits</vt:lpstr>
      <vt:lpstr>Rdiv</vt:lpstr>
      <vt:lpstr>Vadc_ref</vt:lpstr>
      <vt:lpstr>Vbias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Kruger, Rudolf</dc:creator>
  <cp:lastModifiedBy>Kruger, Rudolf</cp:lastModifiedBy>
  <dcterms:created xsi:type="dcterms:W3CDTF">2020-10-20T16:14:43Z</dcterms:created>
  <dcterms:modified xsi:type="dcterms:W3CDTF">2020-12-20T14:51:17Z</dcterms:modified>
</cp:coreProperties>
</file>