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esktop\CP301_Range enhancement of drone\"/>
    </mc:Choice>
  </mc:AlternateContent>
  <xr:revisionPtr revIDLastSave="0" documentId="13_ncr:1_{A85F8AE1-6A20-43BF-A476-5AF862C15757}" xr6:coauthVersionLast="47" xr6:coauthVersionMax="47" xr10:uidLastSave="{00000000-0000-0000-0000-000000000000}"/>
  <bookViews>
    <workbookView xWindow="-108" yWindow="-108" windowWidth="23256" windowHeight="12456" xr2:uid="{42DAEF0F-34DB-4BB9-BD87-8964388F34FA}"/>
  </bookViews>
  <sheets>
    <sheet name="Data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B9" i="1" s="1"/>
  <c r="D10" i="1"/>
  <c r="D11" i="1"/>
  <c r="D12" i="1"/>
  <c r="D13" i="1"/>
  <c r="D14" i="1"/>
  <c r="B14" i="1" s="1"/>
  <c r="D15" i="1"/>
  <c r="B15" i="1" s="1"/>
  <c r="D16" i="1"/>
  <c r="B16" i="1" s="1"/>
  <c r="D17" i="1"/>
  <c r="B17" i="1" s="1"/>
  <c r="D18" i="1"/>
  <c r="D19" i="1"/>
  <c r="D20" i="1"/>
  <c r="D21" i="1"/>
  <c r="D22" i="1"/>
  <c r="D23" i="1"/>
  <c r="B10" i="1"/>
  <c r="B11" i="1"/>
  <c r="B18" i="1"/>
  <c r="B19" i="1"/>
  <c r="B21" i="1"/>
  <c r="B22" i="1"/>
  <c r="B23" i="1"/>
  <c r="B7" i="1"/>
  <c r="B8" i="1"/>
  <c r="B12" i="1"/>
  <c r="B13" i="1"/>
  <c r="B20" i="1"/>
  <c r="D24" i="1"/>
  <c r="D25" i="1"/>
  <c r="D26" i="1"/>
  <c r="B26" i="1" s="1"/>
  <c r="D27" i="1"/>
  <c r="B27" i="1" s="1"/>
  <c r="D28" i="1"/>
  <c r="B28" i="1" s="1"/>
  <c r="D29" i="1"/>
  <c r="B29" i="1" s="1"/>
  <c r="D30" i="1"/>
  <c r="D31" i="1"/>
  <c r="D32" i="1"/>
  <c r="D33" i="1"/>
  <c r="D34" i="1"/>
  <c r="D35" i="1"/>
  <c r="D36" i="1"/>
  <c r="D37" i="1"/>
  <c r="B37" i="1" s="1"/>
  <c r="D38" i="1"/>
  <c r="D39" i="1"/>
  <c r="D40" i="1"/>
  <c r="D41" i="1"/>
  <c r="B41" i="1" s="1"/>
  <c r="D42" i="1"/>
  <c r="B42" i="1" s="1"/>
  <c r="D43" i="1"/>
  <c r="B43" i="1" s="1"/>
  <c r="D44" i="1"/>
  <c r="B44" i="1" s="1"/>
  <c r="D45" i="1"/>
  <c r="B45" i="1" s="1"/>
  <c r="D46" i="1"/>
  <c r="D47" i="1"/>
  <c r="D48" i="1"/>
  <c r="B48" i="1" s="1"/>
  <c r="D49" i="1"/>
  <c r="D50" i="1"/>
  <c r="B25" i="1"/>
  <c r="B33" i="1"/>
  <c r="B34" i="1"/>
  <c r="B35" i="1"/>
  <c r="B36" i="1"/>
  <c r="B49" i="1"/>
  <c r="B5" i="1"/>
  <c r="C5" i="2"/>
  <c r="D5" i="2"/>
  <c r="E5" i="2"/>
  <c r="B5" i="2"/>
  <c r="S6" i="1"/>
  <c r="Q6" i="1" s="1"/>
  <c r="S7" i="1"/>
  <c r="Q7" i="1" s="1"/>
  <c r="S8" i="1"/>
  <c r="Q8" i="1" s="1"/>
  <c r="S9" i="1"/>
  <c r="Q9" i="1" s="1"/>
  <c r="S10" i="1"/>
  <c r="Q10" i="1" s="1"/>
  <c r="S11" i="1"/>
  <c r="Q11" i="1" s="1"/>
  <c r="S12" i="1"/>
  <c r="Q12" i="1" s="1"/>
  <c r="S13" i="1"/>
  <c r="Q13" i="1" s="1"/>
  <c r="S14" i="1"/>
  <c r="Q14" i="1" s="1"/>
  <c r="S15" i="1"/>
  <c r="Q15" i="1" s="1"/>
  <c r="S16" i="1"/>
  <c r="Q16" i="1" s="1"/>
  <c r="S17" i="1"/>
  <c r="Q17" i="1" s="1"/>
  <c r="S18" i="1"/>
  <c r="Q18" i="1" s="1"/>
  <c r="S19" i="1"/>
  <c r="Q19" i="1" s="1"/>
  <c r="S20" i="1"/>
  <c r="Q20" i="1" s="1"/>
  <c r="S21" i="1"/>
  <c r="Q21" i="1" s="1"/>
  <c r="S22" i="1"/>
  <c r="Q22" i="1" s="1"/>
  <c r="S23" i="1"/>
  <c r="Q23" i="1" s="1"/>
  <c r="S24" i="1"/>
  <c r="Q24" i="1" s="1"/>
  <c r="S25" i="1"/>
  <c r="Q25" i="1" s="1"/>
  <c r="S26" i="1"/>
  <c r="Q26" i="1" s="1"/>
  <c r="S27" i="1"/>
  <c r="Q27" i="1" s="1"/>
  <c r="S28" i="1"/>
  <c r="Q28" i="1" s="1"/>
  <c r="S29" i="1"/>
  <c r="Q29" i="1" s="1"/>
  <c r="S30" i="1"/>
  <c r="Q30" i="1" s="1"/>
  <c r="S31" i="1"/>
  <c r="Q31" i="1" s="1"/>
  <c r="S32" i="1"/>
  <c r="Q32" i="1" s="1"/>
  <c r="S34" i="1"/>
  <c r="Q34" i="1" s="1"/>
  <c r="S35" i="1"/>
  <c r="Q35" i="1" s="1"/>
  <c r="S36" i="1"/>
  <c r="Q36" i="1" s="1"/>
  <c r="S37" i="1"/>
  <c r="Q37" i="1" s="1"/>
  <c r="S38" i="1"/>
  <c r="Q38" i="1" s="1"/>
  <c r="S39" i="1"/>
  <c r="Q39" i="1" s="1"/>
  <c r="S40" i="1"/>
  <c r="Q40" i="1" s="1"/>
  <c r="S41" i="1"/>
  <c r="Q41" i="1" s="1"/>
  <c r="S42" i="1"/>
  <c r="Q42" i="1" s="1"/>
  <c r="S43" i="1"/>
  <c r="Q43" i="1" s="1"/>
  <c r="S44" i="1"/>
  <c r="Q44" i="1" s="1"/>
  <c r="S45" i="1"/>
  <c r="Q45" i="1" s="1"/>
  <c r="S46" i="1"/>
  <c r="Q46" i="1" s="1"/>
  <c r="S47" i="1"/>
  <c r="Q47" i="1" s="1"/>
  <c r="S48" i="1"/>
  <c r="Q48" i="1" s="1"/>
  <c r="S49" i="1"/>
  <c r="Q49" i="1" s="1"/>
  <c r="S50" i="1"/>
  <c r="Q50" i="1" s="1"/>
  <c r="R33" i="1"/>
  <c r="S33" i="1" s="1"/>
  <c r="Q33" i="1" s="1"/>
  <c r="N6" i="1"/>
  <c r="L6" i="1" s="1"/>
  <c r="N7" i="1"/>
  <c r="L7" i="1" s="1"/>
  <c r="N8" i="1"/>
  <c r="L8" i="1" s="1"/>
  <c r="N9" i="1"/>
  <c r="L9" i="1" s="1"/>
  <c r="N10" i="1"/>
  <c r="L10" i="1" s="1"/>
  <c r="N11" i="1"/>
  <c r="L11" i="1" s="1"/>
  <c r="N12" i="1"/>
  <c r="L12" i="1" s="1"/>
  <c r="N13" i="1"/>
  <c r="L13" i="1" s="1"/>
  <c r="N14" i="1"/>
  <c r="L14" i="1" s="1"/>
  <c r="N15" i="1"/>
  <c r="L15" i="1" s="1"/>
  <c r="N16" i="1"/>
  <c r="L16" i="1" s="1"/>
  <c r="N17" i="1"/>
  <c r="L17" i="1" s="1"/>
  <c r="N18" i="1"/>
  <c r="L18" i="1" s="1"/>
  <c r="N19" i="1"/>
  <c r="L19" i="1" s="1"/>
  <c r="N20" i="1"/>
  <c r="L20" i="1" s="1"/>
  <c r="N21" i="1"/>
  <c r="L21" i="1" s="1"/>
  <c r="N22" i="1"/>
  <c r="L22" i="1" s="1"/>
  <c r="N23" i="1"/>
  <c r="L23" i="1" s="1"/>
  <c r="N24" i="1"/>
  <c r="L24" i="1" s="1"/>
  <c r="N25" i="1"/>
  <c r="L25" i="1" s="1"/>
  <c r="N26" i="1"/>
  <c r="L26" i="1" s="1"/>
  <c r="N27" i="1"/>
  <c r="L27" i="1" s="1"/>
  <c r="N28" i="1"/>
  <c r="L28" i="1" s="1"/>
  <c r="N29" i="1"/>
  <c r="L29" i="1" s="1"/>
  <c r="N30" i="1"/>
  <c r="L30" i="1" s="1"/>
  <c r="N31" i="1"/>
  <c r="L31" i="1" s="1"/>
  <c r="N32" i="1"/>
  <c r="L32" i="1" s="1"/>
  <c r="N33" i="1"/>
  <c r="L33" i="1" s="1"/>
  <c r="N34" i="1"/>
  <c r="L34" i="1" s="1"/>
  <c r="N35" i="1"/>
  <c r="L35" i="1" s="1"/>
  <c r="N36" i="1"/>
  <c r="L36" i="1" s="1"/>
  <c r="N37" i="1"/>
  <c r="L37" i="1" s="1"/>
  <c r="N38" i="1"/>
  <c r="L38" i="1" s="1"/>
  <c r="N39" i="1"/>
  <c r="L39" i="1" s="1"/>
  <c r="N40" i="1"/>
  <c r="L40" i="1" s="1"/>
  <c r="N41" i="1"/>
  <c r="L41" i="1" s="1"/>
  <c r="N42" i="1"/>
  <c r="L42" i="1" s="1"/>
  <c r="N43" i="1"/>
  <c r="L43" i="1" s="1"/>
  <c r="N44" i="1"/>
  <c r="L44" i="1" s="1"/>
  <c r="N45" i="1"/>
  <c r="L45" i="1" s="1"/>
  <c r="N46" i="1"/>
  <c r="L46" i="1" s="1"/>
  <c r="N47" i="1"/>
  <c r="L47" i="1" s="1"/>
  <c r="N48" i="1"/>
  <c r="L48" i="1" s="1"/>
  <c r="N49" i="1"/>
  <c r="L49" i="1" s="1"/>
  <c r="N50" i="1"/>
  <c r="L50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G31" i="1" s="1"/>
  <c r="I32" i="1"/>
  <c r="G32" i="1" s="1"/>
  <c r="I33" i="1"/>
  <c r="G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S5" i="1"/>
  <c r="Q5" i="1" s="1"/>
  <c r="N5" i="1"/>
  <c r="L5" i="1" s="1"/>
  <c r="I5" i="1"/>
  <c r="G5" i="1" s="1"/>
  <c r="B50" i="1"/>
  <c r="B6" i="1"/>
  <c r="B24" i="1"/>
  <c r="B30" i="1"/>
  <c r="B31" i="1"/>
  <c r="B32" i="1"/>
  <c r="B38" i="1"/>
  <c r="B39" i="1"/>
  <c r="B40" i="1"/>
  <c r="B46" i="1"/>
  <c r="B47" i="1"/>
  <c r="C20" i="1"/>
</calcChain>
</file>

<file path=xl/sharedStrings.xml><?xml version="1.0" encoding="utf-8"?>
<sst xmlns="http://schemas.openxmlformats.org/spreadsheetml/2006/main" count="25" uniqueCount="13">
  <si>
    <t xml:space="preserve">Vertical Distance Between Transmitter and Receiver = 1.9 m </t>
  </si>
  <si>
    <t>Horizontal Span (cm)</t>
  </si>
  <si>
    <t>BER (/100)</t>
  </si>
  <si>
    <t>SNR (dB)</t>
  </si>
  <si>
    <t>SNR</t>
  </si>
  <si>
    <t>Frequency = 5.15 GHz</t>
  </si>
  <si>
    <t>Frequency = 5.35 GHz</t>
  </si>
  <si>
    <t>Frequency = 5.725 GHz</t>
  </si>
  <si>
    <t>Frequency = 5.825 GHz</t>
  </si>
  <si>
    <t>Vertical Span = 190 cm</t>
  </si>
  <si>
    <t>Freq (GHz)</t>
  </si>
  <si>
    <t>Beam Width (m)</t>
  </si>
  <si>
    <t>Beam Width (ϴ)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</si>
</sst>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66C5-B1DD-4044-BF2F-FB297E82B1AC}">
  <dimension ref="A1:S50"/>
  <sheetViews>
    <sheetView tabSelected="1" topLeftCell="A13" zoomScale="91" workbookViewId="0">
      <selection activeCell="I11" sqref="I11"/>
    </sheetView>
  </sheetViews>
  <sheetFormatPr defaultColWidth="8.77734375" defaultRowHeight="14.4" x14ac:dyDescent="0.3"/>
  <cols>
    <col min="1" max="1" width="19.109375" style="1" bestFit="1" customWidth="1"/>
    <col min="2" max="2" width="13.21875" style="1" bestFit="1" customWidth="1"/>
    <col min="3" max="3" width="8.6640625" style="1" bestFit="1" customWidth="1"/>
    <col min="4" max="4" width="13" style="1" customWidth="1"/>
    <col min="5" max="5" width="7.5546875" style="1" customWidth="1"/>
    <col min="6" max="6" width="19.109375" style="1" bestFit="1" customWidth="1"/>
    <col min="7" max="7" width="13.21875" style="1" bestFit="1" customWidth="1"/>
    <col min="8" max="8" width="8.6640625" style="1" bestFit="1" customWidth="1"/>
    <col min="9" max="9" width="13.109375" style="1" customWidth="1"/>
    <col min="10" max="10" width="8.77734375" style="1"/>
    <col min="11" max="11" width="19.109375" style="1" bestFit="1" customWidth="1"/>
    <col min="12" max="12" width="13.21875" style="1" bestFit="1" customWidth="1"/>
    <col min="13" max="13" width="8.6640625" style="1" bestFit="1" customWidth="1"/>
    <col min="14" max="14" width="12.6640625" style="1" customWidth="1"/>
    <col min="15" max="15" width="8.77734375" style="1"/>
    <col min="16" max="16" width="19.109375" style="1" bestFit="1" customWidth="1"/>
    <col min="17" max="17" width="13.21875" style="1" bestFit="1" customWidth="1"/>
    <col min="18" max="18" width="8.6640625" style="1" bestFit="1" customWidth="1"/>
    <col min="19" max="16384" width="8.77734375" style="1"/>
  </cols>
  <sheetData>
    <row r="1" spans="1:19" ht="25.8" x14ac:dyDescent="0.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s="2" customFormat="1" ht="21" x14ac:dyDescent="0.4">
      <c r="A3" s="5" t="s">
        <v>5</v>
      </c>
      <c r="B3" s="5"/>
      <c r="C3" s="5"/>
      <c r="D3" s="7"/>
      <c r="E3" s="7"/>
      <c r="F3" s="5" t="s">
        <v>6</v>
      </c>
      <c r="G3" s="5"/>
      <c r="H3" s="5"/>
      <c r="I3" s="7"/>
      <c r="J3" s="7"/>
      <c r="K3" s="5" t="s">
        <v>7</v>
      </c>
      <c r="L3" s="5"/>
      <c r="M3" s="5"/>
      <c r="N3" s="7"/>
      <c r="O3" s="7"/>
      <c r="P3" s="5" t="s">
        <v>8</v>
      </c>
      <c r="Q3" s="5"/>
      <c r="R3" s="5"/>
    </row>
    <row r="4" spans="1:19" s="2" customFormat="1" x14ac:dyDescent="0.3">
      <c r="A4" s="2" t="s">
        <v>1</v>
      </c>
      <c r="B4" s="2" t="s">
        <v>2</v>
      </c>
      <c r="C4" s="2" t="s">
        <v>3</v>
      </c>
      <c r="D4" s="2" t="s">
        <v>4</v>
      </c>
      <c r="F4" s="2" t="s">
        <v>1</v>
      </c>
      <c r="G4" s="2" t="s">
        <v>2</v>
      </c>
      <c r="H4" s="2" t="s">
        <v>3</v>
      </c>
      <c r="I4" s="2" t="s">
        <v>4</v>
      </c>
      <c r="K4" s="2" t="s">
        <v>1</v>
      </c>
      <c r="L4" s="2" t="s">
        <v>2</v>
      </c>
      <c r="M4" s="2" t="s">
        <v>3</v>
      </c>
      <c r="N4" s="2" t="s">
        <v>4</v>
      </c>
      <c r="P4" s="2" t="s">
        <v>1</v>
      </c>
      <c r="Q4" s="2" t="s">
        <v>2</v>
      </c>
      <c r="R4" s="2" t="s">
        <v>3</v>
      </c>
      <c r="S4" s="2" t="s">
        <v>4</v>
      </c>
    </row>
    <row r="5" spans="1:19" x14ac:dyDescent="0.3">
      <c r="A5" s="1">
        <v>0</v>
      </c>
      <c r="B5" s="1">
        <f>ROUND(0.5/D5,4)</f>
        <v>2.0000000000000001E-4</v>
      </c>
      <c r="C5" s="1">
        <v>4.4000000000000004</v>
      </c>
      <c r="D5" s="1">
        <f>0.1*10^(C5)</f>
        <v>2511.8864315095861</v>
      </c>
      <c r="F5" s="1">
        <v>0</v>
      </c>
      <c r="G5" s="1">
        <f>ROUND(0.5/I5,4)</f>
        <v>4.0641999999999996</v>
      </c>
      <c r="H5" s="1">
        <v>0.09</v>
      </c>
      <c r="I5" s="1">
        <f>0.1*10^(H5)</f>
        <v>0.12302687708123816</v>
      </c>
      <c r="K5" s="1">
        <v>0</v>
      </c>
      <c r="L5" s="1">
        <f>0.5/N5</f>
        <v>244889.40968422338</v>
      </c>
      <c r="M5" s="1">
        <v>-4.6900000000000004</v>
      </c>
      <c r="N5" s="1">
        <f>0.1*10^(M5)</f>
        <v>2.0417379446695269E-6</v>
      </c>
      <c r="P5" s="1">
        <v>0</v>
      </c>
      <c r="Q5" s="1">
        <f>0.5/S5</f>
        <v>52356.427402545007</v>
      </c>
      <c r="R5" s="1">
        <v>-4.0199999999999996</v>
      </c>
      <c r="S5" s="1">
        <f>0.1*10^(R5)</f>
        <v>9.5499258602143536E-6</v>
      </c>
    </row>
    <row r="6" spans="1:19" x14ac:dyDescent="0.3">
      <c r="A6" s="1">
        <v>10</v>
      </c>
      <c r="B6" s="1">
        <f t="shared" ref="B6:B15" si="0">ROUND(0.5/D6,4)</f>
        <v>2.5100000000000001E-2</v>
      </c>
      <c r="C6" s="1">
        <v>2.2999999999999998</v>
      </c>
      <c r="D6" s="1">
        <f t="shared" ref="D6:D50" si="1">0.1*10^(C6)</f>
        <v>19.952623149688804</v>
      </c>
      <c r="F6" s="1">
        <v>10</v>
      </c>
      <c r="G6" s="1">
        <f t="shared" ref="G6:G13" si="2">ROUND(0.5/I6,4)</f>
        <v>2.2854000000000001</v>
      </c>
      <c r="H6" s="1">
        <v>0.34</v>
      </c>
      <c r="I6" s="1">
        <f t="shared" ref="I6:I50" si="3">0.1*10^(H6)</f>
        <v>0.21877616239495526</v>
      </c>
      <c r="K6" s="1">
        <v>10</v>
      </c>
      <c r="L6" s="1">
        <f t="shared" ref="L6:L50" si="4">0.5/N6</f>
        <v>147560.46133331928</v>
      </c>
      <c r="M6" s="1">
        <v>-4.47</v>
      </c>
      <c r="N6" s="1">
        <f t="shared" ref="N6:N50" si="5">0.1*10^(M6)</f>
        <v>3.3884415613920258E-6</v>
      </c>
      <c r="P6" s="1">
        <v>10</v>
      </c>
      <c r="Q6" s="1">
        <f t="shared" ref="Q6:Q50" si="6">0.5/S6</f>
        <v>65912.836927820448</v>
      </c>
      <c r="R6" s="1">
        <v>-4.12</v>
      </c>
      <c r="S6" s="1">
        <f t="shared" ref="S6:S50" si="7">0.1*10^(R6)</f>
        <v>7.5857757502918263E-6</v>
      </c>
    </row>
    <row r="7" spans="1:19" x14ac:dyDescent="0.3">
      <c r="A7" s="1">
        <v>20</v>
      </c>
      <c r="B7" s="1">
        <f t="shared" si="0"/>
        <v>2.0400000000000001E-2</v>
      </c>
      <c r="C7" s="1">
        <v>2.39</v>
      </c>
      <c r="D7" s="1">
        <f t="shared" si="1"/>
        <v>24.547089156850333</v>
      </c>
      <c r="F7" s="1">
        <v>20</v>
      </c>
      <c r="G7" s="1">
        <f t="shared" si="2"/>
        <v>1.6180000000000001</v>
      </c>
      <c r="H7" s="1">
        <v>0.49</v>
      </c>
      <c r="I7" s="1">
        <f t="shared" si="3"/>
        <v>0.30902954325135906</v>
      </c>
      <c r="K7" s="1">
        <v>20</v>
      </c>
      <c r="L7" s="1">
        <f t="shared" si="4"/>
        <v>114543.38263838875</v>
      </c>
      <c r="M7" s="1">
        <v>-4.3600000000000003</v>
      </c>
      <c r="N7" s="1">
        <f t="shared" si="5"/>
        <v>4.3651583224016558E-6</v>
      </c>
      <c r="P7" s="1">
        <v>20</v>
      </c>
      <c r="Q7" s="1">
        <f t="shared" si="6"/>
        <v>810905.04867946636</v>
      </c>
      <c r="R7" s="1">
        <v>-5.21</v>
      </c>
      <c r="S7" s="1">
        <f t="shared" si="7"/>
        <v>6.1659500186148113E-7</v>
      </c>
    </row>
    <row r="8" spans="1:19" x14ac:dyDescent="0.3">
      <c r="A8" s="1">
        <v>30</v>
      </c>
      <c r="B8" s="1">
        <f t="shared" si="0"/>
        <v>2.4500000000000001E-2</v>
      </c>
      <c r="C8" s="1">
        <v>2.31</v>
      </c>
      <c r="D8" s="1">
        <f t="shared" si="1"/>
        <v>20.417379446695318</v>
      </c>
      <c r="F8" s="1">
        <v>30</v>
      </c>
      <c r="G8" s="1">
        <f t="shared" si="2"/>
        <v>0.3972</v>
      </c>
      <c r="H8" s="1">
        <v>1.1000000000000001</v>
      </c>
      <c r="I8" s="1">
        <f t="shared" si="3"/>
        <v>1.2589254117941682</v>
      </c>
      <c r="K8" s="1">
        <v>30</v>
      </c>
      <c r="L8" s="1">
        <f t="shared" si="4"/>
        <v>388123.5583143456</v>
      </c>
      <c r="M8" s="1">
        <v>-4.8899999999999997</v>
      </c>
      <c r="N8" s="1">
        <f t="shared" si="5"/>
        <v>1.2882495516931348E-6</v>
      </c>
      <c r="P8" s="1">
        <v>30</v>
      </c>
      <c r="Q8" s="1">
        <f t="shared" si="6"/>
        <v>15451.47716256796</v>
      </c>
      <c r="R8" s="1">
        <v>-3.49</v>
      </c>
      <c r="S8" s="1">
        <f t="shared" si="7"/>
        <v>3.2359365692962809E-5</v>
      </c>
    </row>
    <row r="9" spans="1:19" x14ac:dyDescent="0.3">
      <c r="A9" s="1">
        <v>40</v>
      </c>
      <c r="B9" s="1">
        <f t="shared" si="0"/>
        <v>0.12559999999999999</v>
      </c>
      <c r="C9" s="1">
        <v>1.6</v>
      </c>
      <c r="D9" s="1">
        <f t="shared" si="1"/>
        <v>3.9810717055349758</v>
      </c>
      <c r="F9" s="1">
        <v>40</v>
      </c>
      <c r="G9" s="1">
        <f t="shared" si="2"/>
        <v>3.2000000000000002E-3</v>
      </c>
      <c r="H9" s="1">
        <v>3.2</v>
      </c>
      <c r="I9" s="1">
        <f t="shared" si="3"/>
        <v>158.48931924611156</v>
      </c>
      <c r="K9" s="1">
        <v>40</v>
      </c>
      <c r="L9" s="1">
        <f t="shared" si="4"/>
        <v>644124.77584656875</v>
      </c>
      <c r="M9" s="1">
        <v>-5.1100000000000003</v>
      </c>
      <c r="N9" s="1">
        <f t="shared" si="5"/>
        <v>7.7624711662868956E-7</v>
      </c>
      <c r="P9" s="1">
        <v>40</v>
      </c>
      <c r="Q9" s="1">
        <f t="shared" si="6"/>
        <v>33804.148769599116</v>
      </c>
      <c r="R9" s="1">
        <v>-3.83</v>
      </c>
      <c r="S9" s="1">
        <f t="shared" si="7"/>
        <v>1.4791083881682063E-5</v>
      </c>
    </row>
    <row r="10" spans="1:19" x14ac:dyDescent="0.3">
      <c r="A10" s="1">
        <v>50</v>
      </c>
      <c r="B10" s="1">
        <f t="shared" si="0"/>
        <v>0</v>
      </c>
      <c r="C10" s="1">
        <v>5.86</v>
      </c>
      <c r="D10" s="1">
        <f t="shared" si="1"/>
        <v>72443.596007499189</v>
      </c>
      <c r="F10" s="1">
        <v>50</v>
      </c>
      <c r="G10" s="1">
        <f t="shared" si="2"/>
        <v>6.3E-3</v>
      </c>
      <c r="H10" s="1">
        <v>2.9</v>
      </c>
      <c r="I10" s="1">
        <f t="shared" si="3"/>
        <v>79.432823472428211</v>
      </c>
      <c r="K10" s="1">
        <v>50</v>
      </c>
      <c r="L10" s="1">
        <f t="shared" si="4"/>
        <v>587448.77746976551</v>
      </c>
      <c r="M10" s="1">
        <v>-5.07</v>
      </c>
      <c r="N10" s="1">
        <f t="shared" si="5"/>
        <v>8.5113803820237535E-7</v>
      </c>
      <c r="P10" s="1">
        <v>50</v>
      </c>
      <c r="Q10" s="1">
        <f t="shared" si="6"/>
        <v>169.42207806960133</v>
      </c>
      <c r="R10" s="1">
        <v>-1.53</v>
      </c>
      <c r="S10" s="1">
        <f t="shared" si="7"/>
        <v>2.9512092266663847E-3</v>
      </c>
    </row>
    <row r="11" spans="1:19" x14ac:dyDescent="0.3">
      <c r="A11" s="1">
        <v>60</v>
      </c>
      <c r="B11" s="1">
        <f t="shared" si="0"/>
        <v>3.2431999999999999</v>
      </c>
      <c r="C11" s="1">
        <v>0.188</v>
      </c>
      <c r="D11" s="1">
        <f t="shared" si="1"/>
        <v>0.15417004529495595</v>
      </c>
      <c r="F11" s="1">
        <v>60</v>
      </c>
      <c r="G11" s="1">
        <f t="shared" si="2"/>
        <v>8.0000000000000004E-4</v>
      </c>
      <c r="H11" s="1">
        <v>3.8</v>
      </c>
      <c r="I11" s="1">
        <f t="shared" si="3"/>
        <v>630.95734448019391</v>
      </c>
      <c r="K11" s="1">
        <v>60</v>
      </c>
      <c r="L11" s="1">
        <f t="shared" si="4"/>
        <v>810905.04867946636</v>
      </c>
      <c r="M11" s="1">
        <v>-5.21</v>
      </c>
      <c r="N11" s="1">
        <f t="shared" si="5"/>
        <v>6.1659500186148113E-7</v>
      </c>
      <c r="P11" s="1">
        <v>60</v>
      </c>
      <c r="Q11" s="1">
        <f t="shared" si="6"/>
        <v>2233.4179607548167</v>
      </c>
      <c r="R11" s="1">
        <v>-2.65</v>
      </c>
      <c r="S11" s="1">
        <f t="shared" si="7"/>
        <v>2.2387211385683386E-4</v>
      </c>
    </row>
    <row r="12" spans="1:19" x14ac:dyDescent="0.3">
      <c r="A12" s="1">
        <v>70</v>
      </c>
      <c r="B12" s="1">
        <f t="shared" si="0"/>
        <v>0.1285</v>
      </c>
      <c r="C12" s="1">
        <v>1.59</v>
      </c>
      <c r="D12" s="1">
        <f t="shared" si="1"/>
        <v>3.8904514499428076</v>
      </c>
      <c r="F12" s="1">
        <v>70</v>
      </c>
      <c r="G12" s="1">
        <f t="shared" si="2"/>
        <v>1E-4</v>
      </c>
      <c r="H12" s="1">
        <v>4.9000000000000004</v>
      </c>
      <c r="I12" s="1">
        <f t="shared" si="3"/>
        <v>7943.2823472428245</v>
      </c>
      <c r="K12" s="1">
        <v>70</v>
      </c>
      <c r="L12" s="1">
        <f t="shared" si="4"/>
        <v>477496.293010719</v>
      </c>
      <c r="M12" s="1">
        <v>-4.9800000000000004</v>
      </c>
      <c r="N12" s="1">
        <f t="shared" si="5"/>
        <v>1.0471285480508973E-6</v>
      </c>
      <c r="P12" s="1">
        <v>70</v>
      </c>
      <c r="Q12" s="1">
        <f t="shared" si="6"/>
        <v>6591.2836927820445</v>
      </c>
      <c r="R12" s="1">
        <v>-3.12</v>
      </c>
      <c r="S12" s="1">
        <f t="shared" si="7"/>
        <v>7.5857757502918277E-5</v>
      </c>
    </row>
    <row r="13" spans="1:19" x14ac:dyDescent="0.3">
      <c r="A13" s="1">
        <v>80</v>
      </c>
      <c r="B13" s="1">
        <f t="shared" si="0"/>
        <v>2.3386999999999998</v>
      </c>
      <c r="C13" s="1">
        <v>0.33</v>
      </c>
      <c r="D13" s="1">
        <f t="shared" si="1"/>
        <v>0.21379620895022322</v>
      </c>
      <c r="F13" s="1">
        <v>80</v>
      </c>
      <c r="G13" s="1">
        <f t="shared" si="2"/>
        <v>0.3972</v>
      </c>
      <c r="H13" s="1">
        <v>1.1000000000000001</v>
      </c>
      <c r="I13" s="1">
        <f t="shared" si="3"/>
        <v>1.2589254117941682</v>
      </c>
      <c r="K13" s="1">
        <v>80</v>
      </c>
      <c r="L13" s="1">
        <f t="shared" si="4"/>
        <v>511646.49614037707</v>
      </c>
      <c r="M13" s="1">
        <v>-5.01</v>
      </c>
      <c r="N13" s="1">
        <f t="shared" si="5"/>
        <v>9.7723722095581067E-7</v>
      </c>
      <c r="P13" s="1">
        <v>80</v>
      </c>
      <c r="Q13" s="1">
        <f t="shared" si="6"/>
        <v>14756.046133331949</v>
      </c>
      <c r="R13" s="1">
        <v>-3.47</v>
      </c>
      <c r="S13" s="1">
        <f t="shared" si="7"/>
        <v>3.3884415613920208E-5</v>
      </c>
    </row>
    <row r="14" spans="1:19" x14ac:dyDescent="0.3">
      <c r="A14" s="1">
        <v>90</v>
      </c>
      <c r="B14" s="1">
        <f t="shared" si="0"/>
        <v>0.80720000000000003</v>
      </c>
      <c r="C14" s="1">
        <v>0.79200000000000004</v>
      </c>
      <c r="D14" s="1">
        <f t="shared" si="1"/>
        <v>0.6194410750767817</v>
      </c>
      <c r="F14" s="1">
        <v>90</v>
      </c>
      <c r="G14" s="1">
        <f t="shared" ref="G14:G50" si="8">0.5/I14</f>
        <v>7.9244659623055664</v>
      </c>
      <c r="H14" s="1">
        <v>-0.2</v>
      </c>
      <c r="I14" s="1">
        <f t="shared" si="3"/>
        <v>6.3095734448019331E-2</v>
      </c>
      <c r="K14" s="1">
        <v>90</v>
      </c>
      <c r="L14" s="1">
        <f t="shared" si="4"/>
        <v>659128.36927820405</v>
      </c>
      <c r="M14" s="1">
        <v>-5.12</v>
      </c>
      <c r="N14" s="1">
        <f t="shared" si="5"/>
        <v>7.5857757502918325E-7</v>
      </c>
      <c r="P14" s="1">
        <v>90</v>
      </c>
      <c r="Q14" s="1">
        <f t="shared" si="6"/>
        <v>47749.629301071844</v>
      </c>
      <c r="R14" s="1">
        <v>-3.98</v>
      </c>
      <c r="S14" s="1">
        <f t="shared" si="7"/>
        <v>1.0471285480508985E-5</v>
      </c>
    </row>
    <row r="15" spans="1:19" x14ac:dyDescent="0.3">
      <c r="A15" s="1">
        <v>100</v>
      </c>
      <c r="B15" s="1">
        <f t="shared" si="0"/>
        <v>0.95269999999999999</v>
      </c>
      <c r="C15" s="1">
        <v>0.72</v>
      </c>
      <c r="D15" s="1">
        <f t="shared" si="1"/>
        <v>0.52480746024977265</v>
      </c>
      <c r="F15" s="1">
        <v>100</v>
      </c>
      <c r="G15" s="1">
        <f t="shared" si="8"/>
        <v>39.716411736214091</v>
      </c>
      <c r="H15" s="1">
        <v>-0.9</v>
      </c>
      <c r="I15" s="1">
        <f t="shared" si="3"/>
        <v>1.2589254117941668E-2</v>
      </c>
      <c r="K15" s="1">
        <v>100</v>
      </c>
      <c r="L15" s="1">
        <f t="shared" si="4"/>
        <v>1255943.2157547921</v>
      </c>
      <c r="M15" s="1">
        <v>-5.4</v>
      </c>
      <c r="N15" s="1">
        <f t="shared" si="5"/>
        <v>3.981071705534966E-7</v>
      </c>
      <c r="P15" s="1">
        <v>100</v>
      </c>
      <c r="Q15" s="1">
        <f t="shared" si="6"/>
        <v>810905.04867946636</v>
      </c>
      <c r="R15" s="1">
        <v>-5.21</v>
      </c>
      <c r="S15" s="1">
        <f t="shared" si="7"/>
        <v>6.1659500186148113E-7</v>
      </c>
    </row>
    <row r="16" spans="1:19" x14ac:dyDescent="0.3">
      <c r="A16" s="1">
        <v>110</v>
      </c>
      <c r="B16" s="1">
        <f t="shared" ref="B16:B50" si="9">0.5/D16</f>
        <v>1068.981044751117</v>
      </c>
      <c r="C16" s="1">
        <v>-2.33</v>
      </c>
      <c r="D16" s="1">
        <f t="shared" si="1"/>
        <v>4.6773514128719781E-4</v>
      </c>
      <c r="F16" s="1">
        <v>110</v>
      </c>
      <c r="G16" s="1">
        <f t="shared" si="8"/>
        <v>644.1247758465671</v>
      </c>
      <c r="H16" s="1">
        <v>-2.11</v>
      </c>
      <c r="I16" s="1">
        <f t="shared" si="3"/>
        <v>7.762471166286916E-4</v>
      </c>
      <c r="K16" s="1">
        <v>110</v>
      </c>
      <c r="L16" s="1">
        <f t="shared" si="4"/>
        <v>6591283.6927820472</v>
      </c>
      <c r="M16" s="1">
        <v>-6.12</v>
      </c>
      <c r="N16" s="1">
        <f t="shared" si="5"/>
        <v>7.5857757502918237E-8</v>
      </c>
      <c r="P16" s="1">
        <v>110</v>
      </c>
      <c r="Q16" s="1">
        <f t="shared" si="6"/>
        <v>338041.48769599147</v>
      </c>
      <c r="R16" s="1">
        <v>-4.83</v>
      </c>
      <c r="S16" s="1">
        <f t="shared" si="7"/>
        <v>1.4791083881682047E-6</v>
      </c>
    </row>
    <row r="17" spans="1:19" x14ac:dyDescent="0.3">
      <c r="A17" s="1">
        <v>120</v>
      </c>
      <c r="B17" s="1">
        <f t="shared" si="9"/>
        <v>4774.9629301071827</v>
      </c>
      <c r="C17" s="1">
        <v>-2.98</v>
      </c>
      <c r="D17" s="1">
        <f t="shared" si="1"/>
        <v>1.0471285480508988E-4</v>
      </c>
      <c r="F17" s="1">
        <v>120</v>
      </c>
      <c r="G17" s="1">
        <f t="shared" si="8"/>
        <v>868.90041437468835</v>
      </c>
      <c r="H17" s="1">
        <v>-2.2400000000000002</v>
      </c>
      <c r="I17" s="1">
        <f t="shared" si="3"/>
        <v>5.7543993733715653E-4</v>
      </c>
      <c r="K17" s="1">
        <v>120</v>
      </c>
      <c r="L17" s="1">
        <f t="shared" si="4"/>
        <v>33804148.769599162</v>
      </c>
      <c r="M17" s="1">
        <v>-6.83</v>
      </c>
      <c r="N17" s="1">
        <f t="shared" si="5"/>
        <v>1.4791083881682041E-8</v>
      </c>
      <c r="P17" s="1">
        <v>120</v>
      </c>
      <c r="Q17" s="1">
        <f t="shared" si="6"/>
        <v>739.55419408410421</v>
      </c>
      <c r="R17" s="1">
        <v>-2.17</v>
      </c>
      <c r="S17" s="1">
        <f t="shared" si="7"/>
        <v>6.7608297539198132E-4</v>
      </c>
    </row>
    <row r="18" spans="1:19" x14ac:dyDescent="0.3">
      <c r="A18" s="1">
        <v>130</v>
      </c>
      <c r="B18" s="1">
        <f t="shared" si="9"/>
        <v>90985.042930499185</v>
      </c>
      <c r="C18" s="1">
        <v>-4.26</v>
      </c>
      <c r="D18" s="1">
        <f t="shared" si="1"/>
        <v>5.4954087385762451E-6</v>
      </c>
      <c r="F18" s="1">
        <v>130</v>
      </c>
      <c r="G18" s="1">
        <f t="shared" si="8"/>
        <v>7744.0830945624111</v>
      </c>
      <c r="H18" s="1">
        <v>-3.19</v>
      </c>
      <c r="I18" s="1">
        <f t="shared" si="3"/>
        <v>6.4565422903465518E-5</v>
      </c>
      <c r="K18" s="1">
        <v>130</v>
      </c>
      <c r="L18" s="1">
        <f t="shared" si="4"/>
        <v>12559432.157547932</v>
      </c>
      <c r="M18" s="1">
        <v>-6.4</v>
      </c>
      <c r="N18" s="1">
        <f t="shared" si="5"/>
        <v>3.9810717055349623E-8</v>
      </c>
      <c r="P18" s="1">
        <v>130</v>
      </c>
      <c r="Q18" s="1">
        <f t="shared" si="6"/>
        <v>4158.8188555133565</v>
      </c>
      <c r="R18" s="1">
        <v>-2.92</v>
      </c>
      <c r="S18" s="1">
        <f t="shared" si="7"/>
        <v>1.2022644346174124E-4</v>
      </c>
    </row>
    <row r="19" spans="1:19" x14ac:dyDescent="0.3">
      <c r="A19" s="1">
        <v>140</v>
      </c>
      <c r="B19" s="1">
        <f t="shared" si="9"/>
        <v>3154786.7224009708</v>
      </c>
      <c r="C19" s="1">
        <v>-5.8</v>
      </c>
      <c r="D19" s="1">
        <f t="shared" si="1"/>
        <v>1.5848931924611112E-7</v>
      </c>
      <c r="F19" s="1">
        <v>140</v>
      </c>
      <c r="G19" s="1">
        <f t="shared" si="8"/>
        <v>48861.861047790575</v>
      </c>
      <c r="H19" s="1">
        <v>-3.99</v>
      </c>
      <c r="I19" s="1">
        <f t="shared" si="3"/>
        <v>1.0232929922807533E-5</v>
      </c>
      <c r="K19" s="1">
        <v>140</v>
      </c>
      <c r="L19" s="1">
        <f t="shared" si="4"/>
        <v>338041487.69599199</v>
      </c>
      <c r="M19" s="1">
        <v>-7.83</v>
      </c>
      <c r="N19" s="1">
        <f t="shared" si="5"/>
        <v>1.4791083881682027E-9</v>
      </c>
      <c r="P19" s="1">
        <v>140</v>
      </c>
      <c r="Q19" s="1">
        <f t="shared" si="6"/>
        <v>477.4962930107182</v>
      </c>
      <c r="R19" s="1">
        <v>-1.98</v>
      </c>
      <c r="S19" s="1">
        <f t="shared" si="7"/>
        <v>1.047128548050899E-3</v>
      </c>
    </row>
    <row r="20" spans="1:19" x14ac:dyDescent="0.3">
      <c r="A20" s="1">
        <v>150</v>
      </c>
      <c r="B20" s="1">
        <f t="shared" si="9"/>
        <v>6.5912836927820312E-6</v>
      </c>
      <c r="C20" s="1">
        <f>--5.88</f>
        <v>5.88</v>
      </c>
      <c r="D20" s="1">
        <f t="shared" si="1"/>
        <v>75857.757502918423</v>
      </c>
      <c r="F20" s="1">
        <v>150</v>
      </c>
      <c r="G20" s="1">
        <f t="shared" si="8"/>
        <v>13151.339959476911</v>
      </c>
      <c r="H20" s="1">
        <v>-3.42</v>
      </c>
      <c r="I20" s="1">
        <f t="shared" si="3"/>
        <v>3.8018939632056117E-5</v>
      </c>
      <c r="K20" s="1">
        <v>150</v>
      </c>
      <c r="L20" s="1">
        <f t="shared" si="4"/>
        <v>3881235.583143461</v>
      </c>
      <c r="M20" s="1">
        <v>-5.89</v>
      </c>
      <c r="N20" s="1">
        <f t="shared" si="5"/>
        <v>1.2882495516931332E-7</v>
      </c>
      <c r="P20" s="1">
        <v>150</v>
      </c>
      <c r="Q20" s="1">
        <f t="shared" si="6"/>
        <v>14756.046133331949</v>
      </c>
      <c r="R20" s="1">
        <v>-3.47</v>
      </c>
      <c r="S20" s="1">
        <f t="shared" si="7"/>
        <v>3.3884415613920208E-5</v>
      </c>
    </row>
    <row r="21" spans="1:19" x14ac:dyDescent="0.3">
      <c r="A21" s="1">
        <v>160</v>
      </c>
      <c r="B21" s="1">
        <f t="shared" si="9"/>
        <v>7567806.2421810515</v>
      </c>
      <c r="C21" s="1">
        <v>-6.18</v>
      </c>
      <c r="D21" s="1">
        <f t="shared" si="1"/>
        <v>6.6069344800759509E-8</v>
      </c>
      <c r="F21" s="1">
        <v>160</v>
      </c>
      <c r="G21" s="1">
        <f t="shared" si="8"/>
        <v>10208.689723347657</v>
      </c>
      <c r="H21" s="1">
        <v>-3.31</v>
      </c>
      <c r="I21" s="1">
        <f t="shared" si="3"/>
        <v>4.8977881936844568E-5</v>
      </c>
      <c r="K21" s="1">
        <v>160</v>
      </c>
      <c r="L21" s="1">
        <f t="shared" si="4"/>
        <v>6441247.7584656822</v>
      </c>
      <c r="M21" s="1">
        <v>-6.11</v>
      </c>
      <c r="N21" s="1">
        <f t="shared" si="5"/>
        <v>7.7624711662869025E-8</v>
      </c>
      <c r="P21" s="1">
        <v>160</v>
      </c>
      <c r="Q21" s="1">
        <f t="shared" si="6"/>
        <v>2084346.9173516799</v>
      </c>
      <c r="R21" s="1">
        <v>-5.62</v>
      </c>
      <c r="S21" s="1">
        <f t="shared" si="7"/>
        <v>2.3988329190194872E-7</v>
      </c>
    </row>
    <row r="22" spans="1:19" x14ac:dyDescent="0.3">
      <c r="A22" s="1">
        <v>170</v>
      </c>
      <c r="B22" s="1">
        <f t="shared" si="9"/>
        <v>39716411.736214139</v>
      </c>
      <c r="C22" s="1">
        <v>-6.9</v>
      </c>
      <c r="D22" s="1">
        <f t="shared" si="1"/>
        <v>1.2589254117941651E-8</v>
      </c>
      <c r="F22" s="1">
        <v>170</v>
      </c>
      <c r="G22" s="1">
        <f t="shared" si="8"/>
        <v>40641.525808205028</v>
      </c>
      <c r="H22" s="1">
        <v>-3.91</v>
      </c>
      <c r="I22" s="1">
        <f t="shared" si="3"/>
        <v>1.2302687708123795E-5</v>
      </c>
      <c r="K22" s="1">
        <v>170</v>
      </c>
      <c r="L22" s="1">
        <f t="shared" si="4"/>
        <v>2393150.4616131936</v>
      </c>
      <c r="M22" s="1">
        <v>-5.68</v>
      </c>
      <c r="N22" s="1">
        <f t="shared" si="5"/>
        <v>2.0892961308540377E-7</v>
      </c>
      <c r="P22" s="1">
        <v>170</v>
      </c>
      <c r="Q22" s="1">
        <f t="shared" si="6"/>
        <v>868.90041437468835</v>
      </c>
      <c r="R22" s="1">
        <v>-2.2400000000000002</v>
      </c>
      <c r="S22" s="1">
        <f t="shared" si="7"/>
        <v>5.7543993733715653E-4</v>
      </c>
    </row>
    <row r="23" spans="1:19" x14ac:dyDescent="0.3">
      <c r="A23" s="1">
        <v>180</v>
      </c>
      <c r="B23" s="1">
        <f t="shared" si="9"/>
        <v>477496293.01071894</v>
      </c>
      <c r="C23" s="1">
        <v>-7.98</v>
      </c>
      <c r="D23" s="1">
        <f t="shared" si="1"/>
        <v>1.0471285480508974E-9</v>
      </c>
      <c r="F23" s="1">
        <v>180</v>
      </c>
      <c r="G23" s="1">
        <f t="shared" si="8"/>
        <v>165565.56074129546</v>
      </c>
      <c r="H23" s="1">
        <v>-4.5199999999999996</v>
      </c>
      <c r="I23" s="1">
        <f t="shared" si="3"/>
        <v>3.019951720402018E-6</v>
      </c>
      <c r="K23" s="1">
        <v>180</v>
      </c>
      <c r="L23" s="1">
        <f t="shared" si="4"/>
        <v>104464.80654270211</v>
      </c>
      <c r="M23" s="1">
        <v>-4.32</v>
      </c>
      <c r="N23" s="1">
        <f t="shared" si="5"/>
        <v>4.7863009232263775E-6</v>
      </c>
      <c r="P23" s="1">
        <v>180</v>
      </c>
      <c r="Q23" s="1">
        <f t="shared" si="6"/>
        <v>477.4962930107182</v>
      </c>
      <c r="R23" s="1">
        <v>-1.98</v>
      </c>
      <c r="S23" s="1">
        <f t="shared" si="7"/>
        <v>1.047128548050899E-3</v>
      </c>
    </row>
    <row r="24" spans="1:19" x14ac:dyDescent="0.3">
      <c r="A24" s="1">
        <v>190</v>
      </c>
      <c r="B24" s="1">
        <f t="shared" si="9"/>
        <v>128519789138443.63</v>
      </c>
      <c r="C24" s="1">
        <v>-13.41</v>
      </c>
      <c r="D24" s="1">
        <f t="shared" si="1"/>
        <v>3.8904514499427931E-15</v>
      </c>
      <c r="F24" s="1">
        <v>190</v>
      </c>
      <c r="G24" s="1">
        <f t="shared" si="8"/>
        <v>477496.293010719</v>
      </c>
      <c r="H24" s="1">
        <v>-4.9800000000000004</v>
      </c>
      <c r="I24" s="1">
        <f t="shared" si="3"/>
        <v>1.0471285480508973E-6</v>
      </c>
      <c r="K24" s="1">
        <v>190</v>
      </c>
      <c r="L24" s="1">
        <f t="shared" si="4"/>
        <v>30127.979303717926</v>
      </c>
      <c r="M24" s="1">
        <v>-3.78</v>
      </c>
      <c r="N24" s="1">
        <f t="shared" si="5"/>
        <v>1.6595869074375585E-5</v>
      </c>
      <c r="P24" s="1">
        <v>190</v>
      </c>
      <c r="Q24" s="1">
        <f t="shared" si="6"/>
        <v>185.76761454858635</v>
      </c>
      <c r="R24" s="1">
        <v>-1.57</v>
      </c>
      <c r="S24" s="1">
        <f t="shared" si="7"/>
        <v>2.6915348039269144E-3</v>
      </c>
    </row>
    <row r="25" spans="1:19" x14ac:dyDescent="0.3">
      <c r="A25" s="1">
        <v>200</v>
      </c>
      <c r="B25" s="1">
        <f t="shared" si="9"/>
        <v>7744083094562.4131</v>
      </c>
      <c r="C25" s="1">
        <v>-12.19</v>
      </c>
      <c r="D25" s="1">
        <f t="shared" si="1"/>
        <v>6.4565422903465494E-14</v>
      </c>
      <c r="F25" s="1">
        <v>200</v>
      </c>
      <c r="G25" s="1">
        <f t="shared" si="8"/>
        <v>644124.77584656875</v>
      </c>
      <c r="H25" s="1">
        <v>-5.1100000000000003</v>
      </c>
      <c r="I25" s="1">
        <f t="shared" si="3"/>
        <v>7.7624711662868956E-7</v>
      </c>
      <c r="K25" s="1">
        <v>200</v>
      </c>
      <c r="L25" s="1">
        <f t="shared" si="4"/>
        <v>6591.2836927820445</v>
      </c>
      <c r="M25" s="1">
        <v>-3.12</v>
      </c>
      <c r="N25" s="1">
        <f t="shared" si="5"/>
        <v>7.5857757502918277E-5</v>
      </c>
      <c r="P25" s="1">
        <v>200</v>
      </c>
      <c r="Q25" s="1">
        <f t="shared" si="6"/>
        <v>122.73544578425151</v>
      </c>
      <c r="R25" s="1">
        <v>-1.39</v>
      </c>
      <c r="S25" s="1">
        <f t="shared" si="7"/>
        <v>4.0738027780411277E-3</v>
      </c>
    </row>
    <row r="26" spans="1:19" x14ac:dyDescent="0.3">
      <c r="A26" s="1">
        <v>210</v>
      </c>
      <c r="B26" s="1">
        <f t="shared" si="9"/>
        <v>40641525808.205009</v>
      </c>
      <c r="C26" s="1">
        <v>-9.91</v>
      </c>
      <c r="D26" s="1">
        <f t="shared" si="1"/>
        <v>1.23026877081238E-11</v>
      </c>
      <c r="F26" s="1">
        <v>210</v>
      </c>
      <c r="G26" s="1">
        <f t="shared" si="8"/>
        <v>1172114.4076599632</v>
      </c>
      <c r="H26" s="1">
        <v>-5.37</v>
      </c>
      <c r="I26" s="1">
        <f t="shared" si="3"/>
        <v>4.2657951880159185E-7</v>
      </c>
      <c r="K26" s="1">
        <v>210</v>
      </c>
      <c r="L26" s="1">
        <f t="shared" si="4"/>
        <v>2338.6757064359913</v>
      </c>
      <c r="M26" s="1">
        <v>-2.67</v>
      </c>
      <c r="N26" s="1">
        <f t="shared" si="5"/>
        <v>2.1379620895022318E-4</v>
      </c>
      <c r="P26" s="1">
        <v>210</v>
      </c>
      <c r="Q26" s="1">
        <f t="shared" si="6"/>
        <v>84.912182623087233</v>
      </c>
      <c r="R26" s="1">
        <v>-1.23</v>
      </c>
      <c r="S26" s="1">
        <f t="shared" si="7"/>
        <v>5.888436553555889E-3</v>
      </c>
    </row>
    <row r="27" spans="1:19" x14ac:dyDescent="0.3">
      <c r="A27" s="1">
        <v>220</v>
      </c>
      <c r="B27" s="1">
        <f t="shared" si="9"/>
        <v>32282711.451732796</v>
      </c>
      <c r="C27" s="1">
        <v>-6.81</v>
      </c>
      <c r="D27" s="1">
        <f t="shared" si="1"/>
        <v>1.5488166189124805E-8</v>
      </c>
      <c r="F27" s="1">
        <v>220</v>
      </c>
      <c r="G27" s="1">
        <f t="shared" si="8"/>
        <v>3012797.9303717939</v>
      </c>
      <c r="H27" s="1">
        <v>-5.78</v>
      </c>
      <c r="I27" s="1">
        <f t="shared" si="3"/>
        <v>1.6595869074375578E-7</v>
      </c>
      <c r="K27" s="1">
        <v>220</v>
      </c>
      <c r="L27" s="1">
        <f t="shared" si="4"/>
        <v>435.48179497804034</v>
      </c>
      <c r="M27" s="1">
        <v>-1.94</v>
      </c>
      <c r="N27" s="1">
        <f t="shared" si="5"/>
        <v>1.1481536214968827E-3</v>
      </c>
      <c r="P27" s="1">
        <v>220</v>
      </c>
      <c r="Q27" s="1">
        <f t="shared" si="6"/>
        <v>64.412477584656727</v>
      </c>
      <c r="R27" s="1">
        <v>-1.1100000000000001</v>
      </c>
      <c r="S27" s="1">
        <f t="shared" si="7"/>
        <v>7.7624711662869139E-3</v>
      </c>
    </row>
    <row r="28" spans="1:19" x14ac:dyDescent="0.3">
      <c r="A28" s="1">
        <v>230</v>
      </c>
      <c r="B28" s="1">
        <f t="shared" si="9"/>
        <v>4774962930.1071939</v>
      </c>
      <c r="C28" s="1">
        <v>-8.98</v>
      </c>
      <c r="D28" s="1">
        <f t="shared" si="1"/>
        <v>1.0471285480508964E-10</v>
      </c>
      <c r="F28" s="1">
        <v>230</v>
      </c>
      <c r="G28" s="1">
        <f t="shared" si="8"/>
        <v>5116464.961403776</v>
      </c>
      <c r="H28" s="1">
        <v>-6.01</v>
      </c>
      <c r="I28" s="1">
        <f t="shared" si="3"/>
        <v>9.7723722095580964E-8</v>
      </c>
      <c r="K28" s="1">
        <v>230</v>
      </c>
      <c r="L28" s="1">
        <f t="shared" si="4"/>
        <v>106.89810447511168</v>
      </c>
      <c r="M28" s="1">
        <v>-1.33</v>
      </c>
      <c r="N28" s="1">
        <f t="shared" si="5"/>
        <v>4.6773514128719785E-3</v>
      </c>
      <c r="P28" s="1">
        <v>230</v>
      </c>
      <c r="Q28" s="1">
        <f t="shared" si="6"/>
        <v>43.548179497804021</v>
      </c>
      <c r="R28" s="1">
        <v>-0.94</v>
      </c>
      <c r="S28" s="1">
        <f t="shared" si="7"/>
        <v>1.148153621496883E-2</v>
      </c>
    </row>
    <row r="29" spans="1:19" x14ac:dyDescent="0.3">
      <c r="A29" s="1">
        <v>240</v>
      </c>
      <c r="B29" s="1">
        <f t="shared" si="9"/>
        <v>81090504867.946945</v>
      </c>
      <c r="C29" s="1">
        <v>-10.210000000000001</v>
      </c>
      <c r="D29" s="1">
        <f t="shared" si="1"/>
        <v>6.1659500186147881E-12</v>
      </c>
      <c r="F29" s="1">
        <v>240</v>
      </c>
      <c r="G29" s="1">
        <f t="shared" si="8"/>
        <v>6744814.4129582811</v>
      </c>
      <c r="H29" s="1">
        <v>-6.13</v>
      </c>
      <c r="I29" s="1">
        <f t="shared" si="3"/>
        <v>7.4131024130091606E-8</v>
      </c>
      <c r="K29" s="1">
        <v>240</v>
      </c>
      <c r="L29" s="1">
        <f t="shared" si="4"/>
        <v>81.090504867946493</v>
      </c>
      <c r="M29" s="1">
        <v>-1.21</v>
      </c>
      <c r="N29" s="1">
        <f t="shared" si="5"/>
        <v>6.1659500186148223E-3</v>
      </c>
      <c r="P29" s="1">
        <v>240</v>
      </c>
      <c r="Q29" s="1">
        <f t="shared" si="6"/>
        <v>19.009469816028059</v>
      </c>
      <c r="R29" s="1">
        <v>-0.57999999999999996</v>
      </c>
      <c r="S29" s="1">
        <f t="shared" si="7"/>
        <v>2.6302679918953822E-2</v>
      </c>
    </row>
    <row r="30" spans="1:19" x14ac:dyDescent="0.3">
      <c r="A30" s="1">
        <v>250</v>
      </c>
      <c r="B30" s="1">
        <f t="shared" si="9"/>
        <v>2.8771996866858147E+17</v>
      </c>
      <c r="C30" s="1">
        <v>-16.760000000000002</v>
      </c>
      <c r="D30" s="1">
        <f t="shared" si="1"/>
        <v>1.7378008287493573E-18</v>
      </c>
      <c r="F30" s="1">
        <v>250</v>
      </c>
      <c r="G30" s="1">
        <f t="shared" si="8"/>
        <v>810905.04867946636</v>
      </c>
      <c r="H30" s="1">
        <v>-5.21</v>
      </c>
      <c r="I30" s="1">
        <f t="shared" si="3"/>
        <v>6.1659500186148113E-7</v>
      </c>
      <c r="K30" s="1">
        <v>250</v>
      </c>
      <c r="L30" s="1">
        <f t="shared" si="4"/>
        <v>23.386757064359916</v>
      </c>
      <c r="M30" s="1">
        <v>-0.67</v>
      </c>
      <c r="N30" s="1">
        <f t="shared" si="5"/>
        <v>2.1379620895022315E-2</v>
      </c>
      <c r="P30" s="1">
        <v>250</v>
      </c>
      <c r="Q30" s="1">
        <f t="shared" si="6"/>
        <v>14.09191465632227</v>
      </c>
      <c r="R30" s="1">
        <v>-0.45</v>
      </c>
      <c r="S30" s="1">
        <f t="shared" si="7"/>
        <v>3.5481338923357544E-2</v>
      </c>
    </row>
    <row r="31" spans="1:19" x14ac:dyDescent="0.3">
      <c r="A31" s="1">
        <v>260</v>
      </c>
      <c r="B31" s="1">
        <f t="shared" si="9"/>
        <v>1044648065427.0219</v>
      </c>
      <c r="C31" s="1">
        <v>-11.32</v>
      </c>
      <c r="D31" s="1">
        <f t="shared" si="1"/>
        <v>4.7863009232263735E-13</v>
      </c>
      <c r="F31" s="1">
        <v>260</v>
      </c>
      <c r="G31" s="1">
        <f t="shared" si="8"/>
        <v>77440.830945624257</v>
      </c>
      <c r="H31" s="1">
        <v>-4.1900000000000004</v>
      </c>
      <c r="I31" s="1">
        <f t="shared" si="3"/>
        <v>6.4565422903465388E-6</v>
      </c>
      <c r="K31" s="1">
        <v>260</v>
      </c>
      <c r="L31" s="1">
        <f t="shared" si="4"/>
        <v>3.7928878751459183</v>
      </c>
      <c r="M31" s="1">
        <v>0.12</v>
      </c>
      <c r="N31" s="1">
        <f t="shared" si="5"/>
        <v>0.13182567385564073</v>
      </c>
      <c r="P31" s="1">
        <v>260</v>
      </c>
      <c r="Q31" s="1">
        <f t="shared" si="6"/>
        <v>6.7448144129582683</v>
      </c>
      <c r="R31" s="1">
        <v>-0.13</v>
      </c>
      <c r="S31" s="1">
        <f t="shared" si="7"/>
        <v>7.4131024130091747E-2</v>
      </c>
    </row>
    <row r="32" spans="1:19" x14ac:dyDescent="0.3">
      <c r="A32" s="1">
        <v>270</v>
      </c>
      <c r="B32" s="1">
        <f t="shared" si="9"/>
        <v>40641525808.205009</v>
      </c>
      <c r="C32" s="1">
        <v>-9.91</v>
      </c>
      <c r="D32" s="1">
        <f t="shared" si="1"/>
        <v>1.23026877081238E-11</v>
      </c>
      <c r="F32" s="1">
        <v>270</v>
      </c>
      <c r="G32" s="1">
        <f t="shared" si="8"/>
        <v>4774962.9301071865</v>
      </c>
      <c r="H32" s="1">
        <v>-5.98</v>
      </c>
      <c r="I32" s="1">
        <f t="shared" si="3"/>
        <v>1.047128548050898E-7</v>
      </c>
      <c r="K32" s="1">
        <v>270</v>
      </c>
      <c r="L32" s="1">
        <f t="shared" si="4"/>
        <v>6.4412477584656666E-2</v>
      </c>
      <c r="M32" s="1">
        <v>1.89</v>
      </c>
      <c r="N32" s="1">
        <f t="shared" si="5"/>
        <v>7.7624711662869217</v>
      </c>
      <c r="P32" s="1">
        <v>270</v>
      </c>
      <c r="Q32" s="1">
        <f t="shared" si="6"/>
        <v>3.4591548545946829</v>
      </c>
      <c r="R32" s="1">
        <v>0.16</v>
      </c>
      <c r="S32" s="1">
        <f t="shared" si="7"/>
        <v>0.14454397707459274</v>
      </c>
    </row>
    <row r="33" spans="1:19" x14ac:dyDescent="0.3">
      <c r="A33" s="1">
        <v>280</v>
      </c>
      <c r="B33" s="1">
        <f t="shared" si="9"/>
        <v>3303467240.0379834</v>
      </c>
      <c r="C33" s="1">
        <v>-8.82</v>
      </c>
      <c r="D33" s="1">
        <f t="shared" si="1"/>
        <v>1.5135612484362067E-10</v>
      </c>
      <c r="F33" s="1">
        <v>280</v>
      </c>
      <c r="G33" s="1">
        <f t="shared" si="8"/>
        <v>26851589.818512719</v>
      </c>
      <c r="H33" s="1">
        <v>-6.73</v>
      </c>
      <c r="I33" s="1">
        <f t="shared" si="3"/>
        <v>1.8620871366628616E-8</v>
      </c>
      <c r="K33" s="1">
        <v>280</v>
      </c>
      <c r="L33" s="1">
        <f t="shared" si="4"/>
        <v>3.082975009307409E-3</v>
      </c>
      <c r="M33" s="1">
        <v>3.21</v>
      </c>
      <c r="N33" s="1">
        <f t="shared" si="5"/>
        <v>162.1810097358931</v>
      </c>
      <c r="P33" s="1">
        <v>280</v>
      </c>
      <c r="Q33" s="1">
        <f t="shared" si="6"/>
        <v>0.9527303589816235</v>
      </c>
      <c r="R33" s="1">
        <f>0.72</f>
        <v>0.72</v>
      </c>
      <c r="S33" s="1">
        <f t="shared" si="7"/>
        <v>0.52480746024977265</v>
      </c>
    </row>
    <row r="34" spans="1:19" x14ac:dyDescent="0.3">
      <c r="A34" s="1">
        <v>290</v>
      </c>
      <c r="B34" s="1">
        <f t="shared" si="9"/>
        <v>456005419677.95734</v>
      </c>
      <c r="C34" s="1">
        <v>-10.96</v>
      </c>
      <c r="D34" s="1">
        <f t="shared" si="1"/>
        <v>1.0964781961431791E-12</v>
      </c>
      <c r="F34" s="1">
        <v>290</v>
      </c>
      <c r="G34" s="1">
        <f t="shared" si="8"/>
        <v>140919146.56322318</v>
      </c>
      <c r="H34" s="1">
        <v>-7.45</v>
      </c>
      <c r="I34" s="1">
        <f t="shared" si="3"/>
        <v>3.5481338923357426E-9</v>
      </c>
      <c r="K34" s="1">
        <v>290</v>
      </c>
      <c r="L34" s="1">
        <f t="shared" si="4"/>
        <v>1.377114351669081E-3</v>
      </c>
      <c r="M34" s="1">
        <v>3.56</v>
      </c>
      <c r="N34" s="1">
        <f t="shared" si="5"/>
        <v>363.07805477010191</v>
      </c>
      <c r="P34" s="1">
        <v>290</v>
      </c>
      <c r="Q34" s="1">
        <f t="shared" si="6"/>
        <v>5.3575965261880278E-2</v>
      </c>
      <c r="R34" s="1">
        <v>1.97</v>
      </c>
      <c r="S34" s="1">
        <f t="shared" si="7"/>
        <v>9.3325430079699174</v>
      </c>
    </row>
    <row r="35" spans="1:19" x14ac:dyDescent="0.3">
      <c r="A35" s="1">
        <v>300</v>
      </c>
      <c r="B35" s="1">
        <f t="shared" si="9"/>
        <v>10938808119747.793</v>
      </c>
      <c r="C35" s="1">
        <v>-12.34</v>
      </c>
      <c r="D35" s="1">
        <f t="shared" si="1"/>
        <v>4.5708818961487375E-14</v>
      </c>
      <c r="F35" s="1">
        <v>300</v>
      </c>
      <c r="G35" s="1">
        <f t="shared" si="8"/>
        <v>477496293.01071894</v>
      </c>
      <c r="H35" s="1">
        <v>-7.98</v>
      </c>
      <c r="I35" s="1">
        <f t="shared" si="3"/>
        <v>1.0471285480508974E-9</v>
      </c>
      <c r="K35" s="1">
        <v>300</v>
      </c>
      <c r="L35" s="1">
        <f t="shared" si="4"/>
        <v>3.0829750093074086E-4</v>
      </c>
      <c r="M35" s="1">
        <v>4.21</v>
      </c>
      <c r="N35" s="1">
        <f t="shared" si="5"/>
        <v>1621.810097358931</v>
      </c>
      <c r="P35" s="1">
        <v>300</v>
      </c>
      <c r="Q35" s="1">
        <f t="shared" si="6"/>
        <v>8.6890041437468771E-2</v>
      </c>
      <c r="R35" s="1">
        <v>1.76</v>
      </c>
      <c r="S35" s="1">
        <f t="shared" si="7"/>
        <v>5.7543993733715695</v>
      </c>
    </row>
    <row r="36" spans="1:19" x14ac:dyDescent="0.3">
      <c r="A36" s="1">
        <v>310</v>
      </c>
      <c r="B36" s="1">
        <f t="shared" si="9"/>
        <v>9527303589816266</v>
      </c>
      <c r="C36" s="1">
        <v>-15.28</v>
      </c>
      <c r="D36" s="1">
        <f t="shared" si="1"/>
        <v>5.2480746024977093E-17</v>
      </c>
      <c r="F36" s="1">
        <v>310</v>
      </c>
      <c r="G36" s="1">
        <f t="shared" si="8"/>
        <v>8109050.486794658</v>
      </c>
      <c r="H36" s="1">
        <v>-6.21</v>
      </c>
      <c r="I36" s="1">
        <f t="shared" si="3"/>
        <v>6.1659500186148153E-8</v>
      </c>
      <c r="K36" s="1">
        <v>310</v>
      </c>
      <c r="L36" s="1">
        <f t="shared" si="4"/>
        <v>3.7928878751459133E-4</v>
      </c>
      <c r="M36" s="1">
        <v>4.12</v>
      </c>
      <c r="N36" s="1">
        <f t="shared" si="5"/>
        <v>1318.2567385564091</v>
      </c>
      <c r="P36" s="1">
        <v>310</v>
      </c>
      <c r="Q36" s="1">
        <f t="shared" si="6"/>
        <v>3.7928878751459151E-2</v>
      </c>
      <c r="R36" s="1">
        <v>2.12</v>
      </c>
      <c r="S36" s="1">
        <f t="shared" si="7"/>
        <v>13.182567385564084</v>
      </c>
    </row>
    <row r="37" spans="1:19" x14ac:dyDescent="0.3">
      <c r="A37" s="1">
        <v>320</v>
      </c>
      <c r="B37" s="1">
        <f t="shared" si="9"/>
        <v>1.0938808119747817E+18</v>
      </c>
      <c r="C37" s="1">
        <v>-17.34</v>
      </c>
      <c r="D37" s="1">
        <f t="shared" si="1"/>
        <v>4.5708818961487277E-19</v>
      </c>
      <c r="F37" s="1">
        <v>320</v>
      </c>
      <c r="G37" s="1">
        <f t="shared" si="8"/>
        <v>1409191.4656322286</v>
      </c>
      <c r="H37" s="1">
        <v>-5.45</v>
      </c>
      <c r="I37" s="1">
        <f t="shared" si="3"/>
        <v>3.5481338923357505E-7</v>
      </c>
      <c r="K37" s="1">
        <v>320</v>
      </c>
      <c r="L37" s="1">
        <f t="shared" si="4"/>
        <v>5.2356427402544916E-4</v>
      </c>
      <c r="M37" s="1">
        <v>3.98</v>
      </c>
      <c r="N37" s="1">
        <f t="shared" si="5"/>
        <v>954.99258602143698</v>
      </c>
      <c r="P37" s="1">
        <v>320</v>
      </c>
      <c r="Q37" s="1">
        <f t="shared" si="6"/>
        <v>7.5678062421810346E-3</v>
      </c>
      <c r="R37" s="1">
        <v>2.82</v>
      </c>
      <c r="S37" s="1">
        <f t="shared" si="7"/>
        <v>66.069344800759652</v>
      </c>
    </row>
    <row r="38" spans="1:19" x14ac:dyDescent="0.3">
      <c r="A38" s="1">
        <v>330</v>
      </c>
      <c r="B38" s="1">
        <f t="shared" si="9"/>
        <v>6.5912836927820667E+18</v>
      </c>
      <c r="C38" s="1">
        <v>-18.12</v>
      </c>
      <c r="D38" s="1">
        <f t="shared" si="1"/>
        <v>7.5857757502918023E-20</v>
      </c>
      <c r="F38" s="1">
        <v>330</v>
      </c>
      <c r="G38" s="1">
        <f t="shared" si="8"/>
        <v>102086897.23347658</v>
      </c>
      <c r="H38" s="1">
        <v>-7.31</v>
      </c>
      <c r="I38" s="1">
        <f t="shared" si="3"/>
        <v>4.8977881936844567E-9</v>
      </c>
      <c r="K38" s="1">
        <v>330</v>
      </c>
      <c r="L38" s="1">
        <f t="shared" si="4"/>
        <v>2.0369013890205622E-4</v>
      </c>
      <c r="M38" s="1">
        <v>4.3899999999999997</v>
      </c>
      <c r="N38" s="1">
        <f t="shared" si="5"/>
        <v>2454.708915685032</v>
      </c>
      <c r="P38" s="1">
        <v>330</v>
      </c>
      <c r="Q38" s="1">
        <f t="shared" si="6"/>
        <v>3.8812355831434561E-3</v>
      </c>
      <c r="R38" s="1">
        <v>3.11</v>
      </c>
      <c r="S38" s="1">
        <f t="shared" si="7"/>
        <v>128.82495516931348</v>
      </c>
    </row>
    <row r="39" spans="1:19" x14ac:dyDescent="0.3">
      <c r="A39" s="1">
        <v>340</v>
      </c>
      <c r="B39" s="1">
        <f t="shared" si="9"/>
        <v>3.2282711451732709E+19</v>
      </c>
      <c r="C39" s="1">
        <v>-18.809999999999999</v>
      </c>
      <c r="D39" s="1">
        <f t="shared" si="1"/>
        <v>1.5488166189124845E-20</v>
      </c>
      <c r="F39" s="1">
        <v>340</v>
      </c>
      <c r="G39" s="1">
        <f t="shared" si="8"/>
        <v>477496293.01071894</v>
      </c>
      <c r="H39" s="1">
        <v>-7.98</v>
      </c>
      <c r="I39" s="1">
        <f t="shared" si="3"/>
        <v>1.0471285480508974E-9</v>
      </c>
      <c r="K39" s="1">
        <v>340</v>
      </c>
      <c r="L39" s="1">
        <f t="shared" si="4"/>
        <v>3.8812355831434526E-4</v>
      </c>
      <c r="M39" s="1">
        <v>4.1100000000000003</v>
      </c>
      <c r="N39" s="1">
        <f t="shared" si="5"/>
        <v>1288.249551693136</v>
      </c>
      <c r="P39" s="1">
        <v>340</v>
      </c>
      <c r="Q39" s="1">
        <f t="shared" si="6"/>
        <v>5.8744877746976388E-4</v>
      </c>
      <c r="R39" s="1">
        <v>3.93</v>
      </c>
      <c r="S39" s="1">
        <f t="shared" si="7"/>
        <v>851.13803820237774</v>
      </c>
    </row>
    <row r="40" spans="1:19" x14ac:dyDescent="0.3">
      <c r="A40" s="1">
        <v>350</v>
      </c>
      <c r="B40" s="1">
        <f t="shared" si="9"/>
        <v>8.4912182623087903E+19</v>
      </c>
      <c r="C40" s="1">
        <v>-19.23</v>
      </c>
      <c r="D40" s="1">
        <f t="shared" si="1"/>
        <v>5.8884365535558418E-21</v>
      </c>
      <c r="F40" s="1">
        <v>350</v>
      </c>
      <c r="G40" s="1">
        <f t="shared" si="8"/>
        <v>810905048.67946756</v>
      </c>
      <c r="H40" s="1">
        <v>-8.2100000000000009</v>
      </c>
      <c r="I40" s="1">
        <f t="shared" si="3"/>
        <v>6.165950018614802E-10</v>
      </c>
      <c r="K40" s="1">
        <v>350</v>
      </c>
      <c r="L40" s="1">
        <f t="shared" si="4"/>
        <v>5.3575965261880255E-4</v>
      </c>
      <c r="M40" s="1">
        <v>3.97</v>
      </c>
      <c r="N40" s="1">
        <f t="shared" si="5"/>
        <v>933.2543007969922</v>
      </c>
      <c r="P40" s="1">
        <v>350</v>
      </c>
      <c r="Q40" s="1">
        <f t="shared" si="6"/>
        <v>3.7065512065045817E-4</v>
      </c>
      <c r="R40" s="1">
        <v>4.13</v>
      </c>
      <c r="S40" s="1">
        <f t="shared" si="7"/>
        <v>1348.9628825916557</v>
      </c>
    </row>
    <row r="41" spans="1:19" x14ac:dyDescent="0.3">
      <c r="A41" s="1">
        <v>360</v>
      </c>
      <c r="B41" s="1">
        <f t="shared" si="9"/>
        <v>3.6221798003749494E+18</v>
      </c>
      <c r="C41" s="1">
        <v>-17.86</v>
      </c>
      <c r="D41" s="1">
        <f t="shared" si="1"/>
        <v>1.3803842646028851E-19</v>
      </c>
      <c r="F41" s="1">
        <v>360</v>
      </c>
      <c r="G41" s="1">
        <f t="shared" si="8"/>
        <v>1409191465.6322281</v>
      </c>
      <c r="H41" s="1">
        <v>-8.4499999999999993</v>
      </c>
      <c r="I41" s="1">
        <f t="shared" si="3"/>
        <v>3.5481338923357512E-10</v>
      </c>
      <c r="K41" s="1">
        <v>360</v>
      </c>
      <c r="L41" s="1">
        <f t="shared" si="4"/>
        <v>8.2979345371878028E-3</v>
      </c>
      <c r="M41" s="1">
        <v>2.78</v>
      </c>
      <c r="N41" s="1">
        <f t="shared" si="5"/>
        <v>60.25595860743578</v>
      </c>
      <c r="P41" s="1">
        <v>360</v>
      </c>
      <c r="Q41" s="1">
        <f t="shared" si="6"/>
        <v>6.7448144129582648E-4</v>
      </c>
      <c r="R41" s="1">
        <v>3.87</v>
      </c>
      <c r="S41" s="1">
        <f t="shared" si="7"/>
        <v>741.31024130091782</v>
      </c>
    </row>
    <row r="42" spans="1:19" x14ac:dyDescent="0.3">
      <c r="A42" s="1">
        <v>370</v>
      </c>
      <c r="B42" s="1">
        <f t="shared" si="9"/>
        <v>3.0127979303717984E+17</v>
      </c>
      <c r="C42" s="1">
        <v>-16.78</v>
      </c>
      <c r="D42" s="1">
        <f t="shared" si="1"/>
        <v>1.6595869074375555E-18</v>
      </c>
      <c r="F42" s="1">
        <v>370</v>
      </c>
      <c r="G42" s="1">
        <f t="shared" si="8"/>
        <v>12273544578.425186</v>
      </c>
      <c r="H42" s="1">
        <v>-9.39</v>
      </c>
      <c r="I42" s="1">
        <f t="shared" si="3"/>
        <v>4.073802778041116E-11</v>
      </c>
      <c r="K42" s="1">
        <v>370</v>
      </c>
      <c r="L42" s="1">
        <f t="shared" si="4"/>
        <v>0.16179682846481405</v>
      </c>
      <c r="M42" s="1">
        <v>1.49</v>
      </c>
      <c r="N42" s="1">
        <f t="shared" si="5"/>
        <v>3.0902954325135923</v>
      </c>
      <c r="P42" s="1">
        <v>370</v>
      </c>
      <c r="Q42" s="1">
        <f t="shared" si="6"/>
        <v>4.7749629301071763E-4</v>
      </c>
      <c r="R42" s="1">
        <v>4.0199999999999996</v>
      </c>
      <c r="S42" s="1">
        <f t="shared" si="7"/>
        <v>1047.1285480509002</v>
      </c>
    </row>
    <row r="43" spans="1:19" x14ac:dyDescent="0.3">
      <c r="A43" s="1">
        <v>380</v>
      </c>
      <c r="B43" s="1">
        <f t="shared" si="9"/>
        <v>4774962930107209</v>
      </c>
      <c r="C43" s="1">
        <v>-14.98</v>
      </c>
      <c r="D43" s="1">
        <f t="shared" si="1"/>
        <v>1.0471285480508932E-16</v>
      </c>
      <c r="F43" s="1">
        <v>380</v>
      </c>
      <c r="G43" s="1">
        <f t="shared" si="8"/>
        <v>60113221730.870834</v>
      </c>
      <c r="H43" s="1">
        <v>-10.08</v>
      </c>
      <c r="I43" s="1">
        <f t="shared" si="3"/>
        <v>8.3176377110266843E-12</v>
      </c>
      <c r="K43" s="1">
        <v>380</v>
      </c>
      <c r="L43" s="1">
        <f t="shared" si="4"/>
        <v>0.6151343854061907</v>
      </c>
      <c r="M43" s="1">
        <v>0.91</v>
      </c>
      <c r="N43" s="1">
        <f t="shared" si="5"/>
        <v>0.8128305161640994</v>
      </c>
      <c r="P43" s="1">
        <v>380</v>
      </c>
      <c r="Q43" s="1">
        <f t="shared" si="6"/>
        <v>4.8861861047790501E-4</v>
      </c>
      <c r="R43" s="1">
        <v>4.01</v>
      </c>
      <c r="S43" s="1">
        <f t="shared" si="7"/>
        <v>1023.2929922807549</v>
      </c>
    </row>
    <row r="44" spans="1:19" x14ac:dyDescent="0.3">
      <c r="A44" s="1">
        <v>390</v>
      </c>
      <c r="B44" s="1">
        <f t="shared" si="9"/>
        <v>6591283692782067</v>
      </c>
      <c r="C44" s="1">
        <v>-15.12</v>
      </c>
      <c r="D44" s="1">
        <f t="shared" si="1"/>
        <v>7.585775750291802E-17</v>
      </c>
      <c r="F44" s="1">
        <v>390</v>
      </c>
      <c r="G44" s="1">
        <f t="shared" si="8"/>
        <v>14756046133.331955</v>
      </c>
      <c r="H44" s="1">
        <v>-9.4700000000000006</v>
      </c>
      <c r="I44" s="1">
        <f t="shared" si="3"/>
        <v>3.3884415613920196E-11</v>
      </c>
      <c r="K44" s="1">
        <v>390</v>
      </c>
      <c r="L44" s="1">
        <f t="shared" si="4"/>
        <v>1.199416459509745</v>
      </c>
      <c r="M44" s="1">
        <v>0.62</v>
      </c>
      <c r="N44" s="1">
        <f t="shared" si="5"/>
        <v>0.41686938347033548</v>
      </c>
      <c r="P44" s="1">
        <v>390</v>
      </c>
      <c r="Q44" s="1">
        <f t="shared" si="6"/>
        <v>6.1513438540618964E-4</v>
      </c>
      <c r="R44" s="1">
        <v>3.91</v>
      </c>
      <c r="S44" s="1">
        <f t="shared" si="7"/>
        <v>812.83051616410069</v>
      </c>
    </row>
    <row r="45" spans="1:19" x14ac:dyDescent="0.3">
      <c r="A45" s="1">
        <v>400</v>
      </c>
      <c r="B45" s="1">
        <f t="shared" si="9"/>
        <v>4.3548179497804403E+17</v>
      </c>
      <c r="C45" s="1">
        <v>-16.940000000000001</v>
      </c>
      <c r="D45" s="1">
        <f t="shared" si="1"/>
        <v>1.148153621496873E-18</v>
      </c>
      <c r="F45" s="1">
        <v>400</v>
      </c>
      <c r="G45" s="1">
        <f t="shared" si="8"/>
        <v>488618610477.90607</v>
      </c>
      <c r="H45" s="1">
        <v>-10.99</v>
      </c>
      <c r="I45" s="1">
        <f t="shared" si="3"/>
        <v>1.0232929922807526E-12</v>
      </c>
      <c r="K45" s="1">
        <v>400</v>
      </c>
      <c r="L45" s="1">
        <f t="shared" si="4"/>
        <v>5.1164649614037705</v>
      </c>
      <c r="M45" s="1">
        <v>-0.01</v>
      </c>
      <c r="N45" s="1">
        <f t="shared" si="5"/>
        <v>9.772372209558107E-2</v>
      </c>
      <c r="P45" s="1">
        <v>400</v>
      </c>
      <c r="Q45" s="1">
        <f t="shared" si="6"/>
        <v>3.7928878751459151E-2</v>
      </c>
      <c r="R45" s="1">
        <v>2.12</v>
      </c>
      <c r="S45" s="1">
        <f t="shared" si="7"/>
        <v>13.182567385564084</v>
      </c>
    </row>
    <row r="46" spans="1:19" x14ac:dyDescent="0.3">
      <c r="A46" s="1">
        <v>410</v>
      </c>
      <c r="B46" s="1">
        <f t="shared" si="9"/>
        <v>6.5912836927820504E+16</v>
      </c>
      <c r="C46" s="1">
        <v>-16.12</v>
      </c>
      <c r="D46" s="1">
        <f t="shared" si="1"/>
        <v>7.5857757502918208E-18</v>
      </c>
      <c r="F46" s="1">
        <v>410</v>
      </c>
      <c r="G46" s="1">
        <f t="shared" si="8"/>
        <v>84912182623.087372</v>
      </c>
      <c r="H46" s="1">
        <v>-10.23</v>
      </c>
      <c r="I46" s="1">
        <f t="shared" si="3"/>
        <v>5.8884365535558789E-12</v>
      </c>
      <c r="K46" s="1">
        <v>410</v>
      </c>
      <c r="L46" s="1">
        <f t="shared" si="4"/>
        <v>128.51978913844323</v>
      </c>
      <c r="M46" s="1">
        <v>-1.41</v>
      </c>
      <c r="N46" s="1">
        <f t="shared" si="5"/>
        <v>3.8904514499428049E-3</v>
      </c>
      <c r="P46" s="1">
        <v>410</v>
      </c>
      <c r="Q46" s="1">
        <f t="shared" si="6"/>
        <v>0.13457674019634569</v>
      </c>
      <c r="R46" s="1">
        <v>1.57</v>
      </c>
      <c r="S46" s="1">
        <f t="shared" si="7"/>
        <v>3.7153522909717278</v>
      </c>
    </row>
    <row r="47" spans="1:19" x14ac:dyDescent="0.3">
      <c r="A47" s="1">
        <v>420</v>
      </c>
      <c r="B47" s="1">
        <f t="shared" si="9"/>
        <v>8491218262308753</v>
      </c>
      <c r="C47" s="1">
        <v>-15.23</v>
      </c>
      <c r="D47" s="1">
        <f t="shared" si="1"/>
        <v>5.8884365535558677E-17</v>
      </c>
      <c r="F47" s="1">
        <v>420</v>
      </c>
      <c r="G47" s="1">
        <f t="shared" si="8"/>
        <v>644124775846.56714</v>
      </c>
      <c r="H47" s="1">
        <v>-11.11</v>
      </c>
      <c r="I47" s="1">
        <f t="shared" si="3"/>
        <v>7.7624711662869148E-13</v>
      </c>
      <c r="K47" s="1">
        <v>420</v>
      </c>
      <c r="L47" s="1">
        <f t="shared" si="4"/>
        <v>21328.975940079647</v>
      </c>
      <c r="M47" s="1">
        <v>-3.63</v>
      </c>
      <c r="N47" s="1">
        <f t="shared" si="5"/>
        <v>2.3442288153199205E-5</v>
      </c>
      <c r="P47" s="1">
        <v>420</v>
      </c>
      <c r="Q47" s="1">
        <f t="shared" si="6"/>
        <v>0.34591548545946821</v>
      </c>
      <c r="R47" s="1">
        <v>1.1599999999999999</v>
      </c>
      <c r="S47" s="1">
        <f t="shared" si="7"/>
        <v>1.4454397707459277</v>
      </c>
    </row>
    <row r="48" spans="1:19" x14ac:dyDescent="0.3">
      <c r="A48" s="1">
        <v>430</v>
      </c>
      <c r="B48" s="1">
        <f t="shared" si="9"/>
        <v>4560054196779577</v>
      </c>
      <c r="C48" s="1">
        <v>-14.96</v>
      </c>
      <c r="D48" s="1">
        <f t="shared" si="1"/>
        <v>1.0964781961431782E-16</v>
      </c>
      <c r="F48" s="1">
        <v>430</v>
      </c>
      <c r="G48" s="1">
        <f t="shared" si="8"/>
        <v>1068981044751.1179</v>
      </c>
      <c r="H48" s="1">
        <v>-11.33</v>
      </c>
      <c r="I48" s="1">
        <f t="shared" si="3"/>
        <v>4.6773514128719737E-13</v>
      </c>
      <c r="K48" s="1">
        <v>430</v>
      </c>
      <c r="L48" s="1">
        <f t="shared" si="4"/>
        <v>477496.293010719</v>
      </c>
      <c r="M48" s="1">
        <v>-4.9800000000000004</v>
      </c>
      <c r="N48" s="1">
        <f t="shared" si="5"/>
        <v>1.0471285480508973E-6</v>
      </c>
      <c r="P48" s="1">
        <v>430</v>
      </c>
      <c r="Q48" s="1">
        <f t="shared" si="6"/>
        <v>0.23386757064359895</v>
      </c>
      <c r="R48" s="1">
        <v>1.33</v>
      </c>
      <c r="S48" s="1">
        <f t="shared" si="7"/>
        <v>2.1379620895022335</v>
      </c>
    </row>
    <row r="49" spans="1:19" x14ac:dyDescent="0.3">
      <c r="A49" s="1">
        <v>440</v>
      </c>
      <c r="B49" s="1">
        <f t="shared" si="9"/>
        <v>3459154854594683.5</v>
      </c>
      <c r="C49" s="1">
        <v>-14.84</v>
      </c>
      <c r="D49" s="1">
        <f t="shared" si="1"/>
        <v>1.4454397707459271E-16</v>
      </c>
      <c r="F49" s="1">
        <v>440</v>
      </c>
      <c r="G49" s="1">
        <f t="shared" si="8"/>
        <v>1227354457842.5212</v>
      </c>
      <c r="H49" s="1">
        <v>-11.39</v>
      </c>
      <c r="I49" s="1">
        <f t="shared" si="3"/>
        <v>4.0738027780411076E-13</v>
      </c>
      <c r="K49" s="1">
        <v>440</v>
      </c>
      <c r="L49" s="1">
        <f t="shared" si="4"/>
        <v>15099758.60201011</v>
      </c>
      <c r="M49" s="1">
        <v>-6.48</v>
      </c>
      <c r="N49" s="1">
        <f t="shared" si="5"/>
        <v>3.3113112148259045E-8</v>
      </c>
      <c r="P49" s="1">
        <v>440</v>
      </c>
      <c r="Q49" s="1">
        <f t="shared" si="6"/>
        <v>1.1193605692841693E-2</v>
      </c>
      <c r="R49" s="1">
        <v>2.65</v>
      </c>
      <c r="S49" s="1">
        <f t="shared" si="7"/>
        <v>44.668359215096331</v>
      </c>
    </row>
    <row r="50" spans="1:19" x14ac:dyDescent="0.3">
      <c r="A50" s="1">
        <v>450</v>
      </c>
      <c r="B50" s="1">
        <f t="shared" si="9"/>
        <v>7.9244659623055792E+16</v>
      </c>
      <c r="C50" s="1">
        <v>-16.2</v>
      </c>
      <c r="D50" s="1">
        <f t="shared" si="1"/>
        <v>6.3095734448019231E-18</v>
      </c>
      <c r="F50" s="1">
        <v>450</v>
      </c>
      <c r="G50" s="1">
        <f t="shared" si="8"/>
        <v>15099758602010.158</v>
      </c>
      <c r="H50" s="1">
        <v>-12.48</v>
      </c>
      <c r="I50" s="1">
        <f t="shared" si="3"/>
        <v>3.311311214825894E-14</v>
      </c>
      <c r="K50" s="1">
        <v>450</v>
      </c>
      <c r="L50" s="1">
        <f t="shared" si="4"/>
        <v>177406694.61678818</v>
      </c>
      <c r="M50" s="1">
        <v>-7.55</v>
      </c>
      <c r="N50" s="1">
        <f t="shared" si="5"/>
        <v>2.8183829312644469E-9</v>
      </c>
      <c r="P50" s="1">
        <v>450</v>
      </c>
      <c r="Q50" s="1">
        <f t="shared" si="6"/>
        <v>3.7928878751459183</v>
      </c>
      <c r="R50" s="1">
        <v>0.12</v>
      </c>
      <c r="S50" s="1">
        <f t="shared" si="7"/>
        <v>0.13182567385564073</v>
      </c>
    </row>
  </sheetData>
  <mergeCells count="6">
    <mergeCell ref="A3:C3"/>
    <mergeCell ref="F3:H3"/>
    <mergeCell ref="K3:M3"/>
    <mergeCell ref="P3:R3"/>
    <mergeCell ref="A1:S1"/>
    <mergeCell ref="A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62A-213B-4F90-811A-C77A33CC0C9D}">
  <dimension ref="A1:F12"/>
  <sheetViews>
    <sheetView workbookViewId="0">
      <selection activeCell="A2" sqref="A2:E2"/>
    </sheetView>
  </sheetViews>
  <sheetFormatPr defaultColWidth="8.77734375" defaultRowHeight="14.4" x14ac:dyDescent="0.3"/>
  <cols>
    <col min="1" max="1" width="14.21875" style="1" bestFit="1" customWidth="1"/>
    <col min="2" max="5" width="12" style="1" bestFit="1" customWidth="1"/>
    <col min="6" max="16384" width="8.77734375" style="1"/>
  </cols>
  <sheetData>
    <row r="1" spans="1:6" ht="18" x14ac:dyDescent="0.35">
      <c r="A1" s="4" t="s">
        <v>9</v>
      </c>
      <c r="B1" s="4"/>
      <c r="C1" s="4"/>
      <c r="D1" s="4"/>
      <c r="E1" s="4"/>
    </row>
    <row r="2" spans="1:6" x14ac:dyDescent="0.3">
      <c r="A2" s="3"/>
      <c r="B2" s="3"/>
      <c r="C2" s="3"/>
      <c r="D2" s="3"/>
      <c r="E2" s="3"/>
    </row>
    <row r="3" spans="1:6" x14ac:dyDescent="0.3">
      <c r="A3" s="1" t="s">
        <v>10</v>
      </c>
      <c r="B3" s="1">
        <v>5.15</v>
      </c>
      <c r="C3" s="1">
        <v>5.35</v>
      </c>
      <c r="D3" s="1">
        <v>5.7249999999999996</v>
      </c>
      <c r="E3" s="1">
        <v>5.8250000000000002</v>
      </c>
    </row>
    <row r="4" spans="1:6" x14ac:dyDescent="0.3">
      <c r="A4" s="1" t="s">
        <v>11</v>
      </c>
      <c r="B4" s="1">
        <v>70</v>
      </c>
      <c r="C4" s="1">
        <v>80</v>
      </c>
      <c r="D4" s="1">
        <v>100</v>
      </c>
      <c r="E4" s="1">
        <v>130</v>
      </c>
    </row>
    <row r="5" spans="1:6" x14ac:dyDescent="0.3">
      <c r="A5" s="1" t="s">
        <v>12</v>
      </c>
      <c r="B5" s="1">
        <f>180*ATAN(0.01*B4/1.9)/3.14</f>
        <v>20.235117773517164</v>
      </c>
      <c r="C5" s="1">
        <f t="shared" ref="C5:E5" si="0">180*ATAN(0.01*C4/1.9)/3.14</f>
        <v>22.845235738839378</v>
      </c>
      <c r="D5" s="1">
        <f t="shared" si="0"/>
        <v>27.77262013588031</v>
      </c>
      <c r="E5" s="1">
        <f t="shared" si="0"/>
        <v>34.397782933858487</v>
      </c>
    </row>
    <row r="12" spans="1:6" x14ac:dyDescent="0.3">
      <c r="F12" s="8"/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Kirtdeep Kaur</dc:creator>
  <cp:lastModifiedBy>Yash Agarwal</cp:lastModifiedBy>
  <dcterms:created xsi:type="dcterms:W3CDTF">2024-05-08T09:59:55Z</dcterms:created>
  <dcterms:modified xsi:type="dcterms:W3CDTF">2024-05-10T22:38:27Z</dcterms:modified>
</cp:coreProperties>
</file>