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22f521a0655d1e3/Documents/"/>
    </mc:Choice>
  </mc:AlternateContent>
  <xr:revisionPtr revIDLastSave="0" documentId="8_{7E19D770-DC16-4566-9A5F-65015F502D17}" xr6:coauthVersionLast="47" xr6:coauthVersionMax="47" xr10:uidLastSave="{00000000-0000-0000-0000-000000000000}"/>
  <bookViews>
    <workbookView xWindow="-110" yWindow="-110" windowWidth="19420" windowHeight="10300" firstSheet="5" activeTab="8" xr2:uid="{BED94216-9718-8845-959B-131CEF90F752}"/>
  </bookViews>
  <sheets>
    <sheet name="Predicted=SAF - CB" sheetId="2" r:id="rId1"/>
    <sheet name="Predicted=LB" sheetId="3" r:id="rId2"/>
    <sheet name="Predicted=OL" sheetId="4" r:id="rId3"/>
    <sheet name="Predicted=DL" sheetId="5" r:id="rId4"/>
    <sheet name="Final Picks" sheetId="10" r:id="rId5"/>
    <sheet name="Actual Draft" sheetId="1" r:id="rId6"/>
    <sheet name="Defensive Starters" sheetId="7" r:id="rId7"/>
    <sheet name="Offensive Starters" sheetId="8" r:id="rId8"/>
    <sheet name="Real Ravens Picks" sheetId="9" r:id="rId9"/>
  </sheets>
  <externalReferences>
    <externalReference r:id="rId10"/>
  </externalReferences>
  <definedNames>
    <definedName name="_xlnm._FilterDatabase" localSheetId="5" hidden="1">'Actual Draft'!$A$1:$H$258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2" i="8" l="1"/>
  <c r="N12" i="8"/>
  <c r="M12" i="8"/>
  <c r="L12" i="8"/>
  <c r="K12" i="8"/>
  <c r="J12" i="8"/>
  <c r="I12" i="8"/>
  <c r="G12" i="8" a="1"/>
  <c r="G12" i="8" s="1"/>
  <c r="O11" i="8"/>
  <c r="N11" i="8"/>
  <c r="M11" i="8"/>
  <c r="L11" i="8"/>
  <c r="K11" i="8"/>
  <c r="J11" i="8"/>
  <c r="I11" i="8"/>
  <c r="G11" i="8" a="1"/>
  <c r="G11" i="8" s="1"/>
  <c r="O10" i="8"/>
  <c r="N10" i="8"/>
  <c r="M10" i="8"/>
  <c r="L10" i="8"/>
  <c r="K10" i="8"/>
  <c r="J10" i="8"/>
  <c r="I10" i="8"/>
  <c r="G10" i="8" a="1"/>
  <c r="G10" i="8" s="1"/>
  <c r="O9" i="8"/>
  <c r="N9" i="8"/>
  <c r="M9" i="8"/>
  <c r="L9" i="8"/>
  <c r="K9" i="8"/>
  <c r="J9" i="8"/>
  <c r="I9" i="8"/>
  <c r="G9" i="8" a="1"/>
  <c r="G9" i="8" s="1"/>
  <c r="O8" i="8"/>
  <c r="N8" i="8"/>
  <c r="M8" i="8"/>
  <c r="L8" i="8"/>
  <c r="K8" i="8"/>
  <c r="J8" i="8"/>
  <c r="I8" i="8"/>
  <c r="G8" i="8" a="1"/>
  <c r="G8" i="8" s="1"/>
  <c r="O7" i="8"/>
  <c r="N7" i="8"/>
  <c r="M7" i="8"/>
  <c r="L7" i="8"/>
  <c r="K7" i="8"/>
  <c r="J7" i="8"/>
  <c r="I7" i="8"/>
  <c r="G7" i="8" s="1" a="1"/>
  <c r="G7" i="8" s="1"/>
  <c r="O6" i="8"/>
  <c r="N6" i="8"/>
  <c r="M6" i="8"/>
  <c r="L6" i="8"/>
  <c r="K6" i="8"/>
  <c r="J6" i="8"/>
  <c r="I6" i="8"/>
  <c r="G6" i="8" s="1" a="1"/>
  <c r="G6" i="8" s="1"/>
  <c r="O5" i="8"/>
  <c r="N5" i="8"/>
  <c r="M5" i="8"/>
  <c r="L5" i="8"/>
  <c r="K5" i="8"/>
  <c r="J5" i="8"/>
  <c r="I5" i="8"/>
  <c r="G5" i="8" s="1" a="1"/>
  <c r="G5" i="8" s="1"/>
  <c r="O4" i="8"/>
  <c r="N4" i="8"/>
  <c r="M4" i="8"/>
  <c r="L4" i="8"/>
  <c r="K4" i="8"/>
  <c r="J4" i="8"/>
  <c r="I4" i="8"/>
  <c r="G4" i="8" a="1"/>
  <c r="G4" i="8" s="1"/>
  <c r="O3" i="8"/>
  <c r="N3" i="8"/>
  <c r="M3" i="8"/>
  <c r="L3" i="8"/>
  <c r="K3" i="8"/>
  <c r="J3" i="8"/>
  <c r="I3" i="8"/>
  <c r="G3" i="8" a="1"/>
  <c r="G3" i="8" s="1"/>
  <c r="O2" i="8"/>
  <c r="N2" i="8"/>
  <c r="M2" i="8"/>
  <c r="L2" i="8"/>
  <c r="K2" i="8"/>
  <c r="J2" i="8"/>
  <c r="I2" i="8"/>
  <c r="G2" i="8" a="1"/>
  <c r="G2" i="8" s="1"/>
  <c r="P17" i="7"/>
  <c r="O17" i="7"/>
  <c r="N17" i="7"/>
  <c r="M17" i="7"/>
  <c r="L17" i="7"/>
  <c r="K17" i="7"/>
  <c r="J17" i="7"/>
  <c r="H17" i="7" s="1" a="1"/>
  <c r="H17" i="7" s="1"/>
  <c r="I17" i="7"/>
  <c r="P16" i="7"/>
  <c r="O16" i="7"/>
  <c r="N16" i="7"/>
  <c r="M16" i="7"/>
  <c r="L16" i="7"/>
  <c r="K16" i="7"/>
  <c r="J16" i="7"/>
  <c r="I16" i="7"/>
  <c r="H16" i="7"/>
  <c r="H16" i="7" a="1"/>
  <c r="P15" i="7"/>
  <c r="O15" i="7"/>
  <c r="N15" i="7"/>
  <c r="M15" i="7"/>
  <c r="L15" i="7"/>
  <c r="K15" i="7"/>
  <c r="J15" i="7"/>
  <c r="H15" i="7" s="1" a="1"/>
  <c r="H15" i="7" s="1"/>
  <c r="I15" i="7"/>
  <c r="P14" i="7"/>
  <c r="O14" i="7"/>
  <c r="N14" i="7"/>
  <c r="M14" i="7"/>
  <c r="L14" i="7"/>
  <c r="K14" i="7"/>
  <c r="J14" i="7"/>
  <c r="H14" i="7" s="1" a="1"/>
  <c r="H14" i="7" s="1"/>
  <c r="I14" i="7"/>
  <c r="P13" i="7"/>
  <c r="O13" i="7"/>
  <c r="N13" i="7"/>
  <c r="M13" i="7"/>
  <c r="L13" i="7"/>
  <c r="K13" i="7"/>
  <c r="J13" i="7"/>
  <c r="H13" i="7" s="1" a="1"/>
  <c r="H13" i="7" s="1"/>
  <c r="I13" i="7"/>
  <c r="P12" i="7"/>
  <c r="O12" i="7"/>
  <c r="N12" i="7"/>
  <c r="M12" i="7"/>
  <c r="L12" i="7"/>
  <c r="K12" i="7"/>
  <c r="J12" i="7"/>
  <c r="H12" i="7" a="1"/>
  <c r="H12" i="7" s="1"/>
  <c r="P11" i="7"/>
  <c r="O11" i="7"/>
  <c r="N11" i="7"/>
  <c r="M11" i="7"/>
  <c r="L11" i="7"/>
  <c r="K11" i="7"/>
  <c r="J11" i="7"/>
  <c r="H11" i="7" a="1"/>
  <c r="H11" i="7" s="1"/>
  <c r="P10" i="7"/>
  <c r="O10" i="7"/>
  <c r="N10" i="7"/>
  <c r="M10" i="7"/>
  <c r="L10" i="7"/>
  <c r="K10" i="7"/>
  <c r="J10" i="7"/>
  <c r="H10" i="7" a="1"/>
  <c r="H10" i="7" s="1"/>
  <c r="P9" i="7"/>
  <c r="O9" i="7"/>
  <c r="N9" i="7"/>
  <c r="M9" i="7"/>
  <c r="L9" i="7"/>
  <c r="K9" i="7"/>
  <c r="J9" i="7"/>
  <c r="H9" i="7" a="1"/>
  <c r="H9" i="7" s="1"/>
  <c r="P8" i="7"/>
  <c r="O8" i="7"/>
  <c r="N8" i="7"/>
  <c r="M8" i="7"/>
  <c r="L8" i="7"/>
  <c r="K8" i="7"/>
  <c r="J8" i="7"/>
  <c r="H8" i="7" a="1"/>
  <c r="H8" i="7" s="1"/>
  <c r="P7" i="7"/>
  <c r="O7" i="7"/>
  <c r="N7" i="7"/>
  <c r="M7" i="7"/>
  <c r="L7" i="7"/>
  <c r="K7" i="7"/>
  <c r="J7" i="7"/>
  <c r="H7" i="7" s="1" a="1"/>
  <c r="H7" i="7" s="1"/>
  <c r="P6" i="7"/>
  <c r="O6" i="7"/>
  <c r="N6" i="7"/>
  <c r="M6" i="7"/>
  <c r="L6" i="7"/>
  <c r="K6" i="7"/>
  <c r="J6" i="7"/>
  <c r="H6" i="7" s="1" a="1"/>
  <c r="H6" i="7" s="1"/>
  <c r="P5" i="7"/>
  <c r="O5" i="7"/>
  <c r="N5" i="7"/>
  <c r="M5" i="7"/>
  <c r="L5" i="7"/>
  <c r="K5" i="7"/>
  <c r="J5" i="7"/>
  <c r="H5" i="7" a="1"/>
  <c r="H5" i="7" s="1"/>
  <c r="P4" i="7"/>
  <c r="O4" i="7"/>
  <c r="N4" i="7"/>
  <c r="M4" i="7"/>
  <c r="L4" i="7"/>
  <c r="K4" i="7"/>
  <c r="J4" i="7"/>
  <c r="H4" i="7" a="1"/>
  <c r="H4" i="7" s="1"/>
  <c r="P3" i="7"/>
  <c r="O3" i="7"/>
  <c r="N3" i="7"/>
  <c r="M3" i="7"/>
  <c r="L3" i="7"/>
  <c r="K3" i="7"/>
  <c r="J3" i="7"/>
  <c r="H3" i="7" a="1"/>
  <c r="H3" i="7" s="1"/>
  <c r="P2" i="7"/>
  <c r="O2" i="7"/>
  <c r="N2" i="7"/>
  <c r="M2" i="7"/>
  <c r="L2" i="7"/>
  <c r="K2" i="7"/>
  <c r="J2" i="7"/>
  <c r="H2" i="7" a="1"/>
  <c r="H2" i="7" s="1"/>
  <c r="F2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C2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F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C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<sst xmlns="http://schemas.openxmlformats.org/spreadsheetml/2006/main" count="1664" uniqueCount="519">
  <si>
    <t>Rnd</t>
  </si>
  <si>
    <t>Pick</t>
  </si>
  <si>
    <t>Tm</t>
  </si>
  <si>
    <t>Player</t>
  </si>
  <si>
    <t>Pos</t>
  </si>
  <si>
    <t>Age</t>
  </si>
  <si>
    <t>College/Univ</t>
  </si>
  <si>
    <t>TEN</t>
  </si>
  <si>
    <t>Cam Ward</t>
  </si>
  <si>
    <t>QB</t>
  </si>
  <si>
    <t>Miami (FL)</t>
  </si>
  <si>
    <t>College Stats</t>
  </si>
  <si>
    <t>JAX</t>
  </si>
  <si>
    <t>Travis Hunter</t>
  </si>
  <si>
    <t>WR</t>
  </si>
  <si>
    <t>Colorado</t>
  </si>
  <si>
    <t>NYG</t>
  </si>
  <si>
    <t>Abdul Carter</t>
  </si>
  <si>
    <t>DE</t>
  </si>
  <si>
    <t>Penn St.</t>
  </si>
  <si>
    <t>NWE</t>
  </si>
  <si>
    <t>Will Campbell</t>
  </si>
  <si>
    <t>OT</t>
  </si>
  <si>
    <t>LSU</t>
  </si>
  <si>
    <t>CLE</t>
  </si>
  <si>
    <t>Mason Graham</t>
  </si>
  <si>
    <t>DT</t>
  </si>
  <si>
    <t>Michigan</t>
  </si>
  <si>
    <t>LVR</t>
  </si>
  <si>
    <t>Ashton Jeanty</t>
  </si>
  <si>
    <t>RB</t>
  </si>
  <si>
    <t>Boise St.</t>
  </si>
  <si>
    <t>NYJ</t>
  </si>
  <si>
    <t>Armand Membou</t>
  </si>
  <si>
    <t>OL</t>
  </si>
  <si>
    <t>Missouri</t>
  </si>
  <si>
    <t>CAR</t>
  </si>
  <si>
    <t>Tetairoa McMillan</t>
  </si>
  <si>
    <t>Arizona</t>
  </si>
  <si>
    <t>NOR</t>
  </si>
  <si>
    <t>Kelvin Banks</t>
  </si>
  <si>
    <t>Texas</t>
  </si>
  <si>
    <t>CHI</t>
  </si>
  <si>
    <t>Colston Loveland</t>
  </si>
  <si>
    <t>TE</t>
  </si>
  <si>
    <t>SFO</t>
  </si>
  <si>
    <t>Mykel Williams</t>
  </si>
  <si>
    <t>DL</t>
  </si>
  <si>
    <t>Georgia</t>
  </si>
  <si>
    <t>DAL</t>
  </si>
  <si>
    <t>Tyler Booker</t>
  </si>
  <si>
    <t>Alabama</t>
  </si>
  <si>
    <t>MIA</t>
  </si>
  <si>
    <t>Kenneth Grant</t>
  </si>
  <si>
    <t>IND</t>
  </si>
  <si>
    <t>Tyler Warren</t>
  </si>
  <si>
    <t>ATL</t>
  </si>
  <si>
    <t>Jalon Walker</t>
  </si>
  <si>
    <t>ARI</t>
  </si>
  <si>
    <t>Walter Nolen</t>
  </si>
  <si>
    <t>Mississippi</t>
  </si>
  <si>
    <t>CIN</t>
  </si>
  <si>
    <t>Shemar Stewart</t>
  </si>
  <si>
    <t>Texas A&amp;M</t>
  </si>
  <si>
    <t>SEA</t>
  </si>
  <si>
    <t>Grey Zabel</t>
  </si>
  <si>
    <t>North Dakota St.</t>
  </si>
  <si>
    <t>TAM</t>
  </si>
  <si>
    <t>Emeka Egbuka</t>
  </si>
  <si>
    <t>Ohio St.</t>
  </si>
  <si>
    <t>DEN</t>
  </si>
  <si>
    <t>Jahdae Barron</t>
  </si>
  <si>
    <t>CB</t>
  </si>
  <si>
    <t>PIT</t>
  </si>
  <si>
    <t>Derrick Harmon</t>
  </si>
  <si>
    <t>Oregon</t>
  </si>
  <si>
    <t>LAC</t>
  </si>
  <si>
    <t>Omarion Hampton</t>
  </si>
  <si>
    <t>North Carolina</t>
  </si>
  <si>
    <t>GNB</t>
  </si>
  <si>
    <t>Matthew Golden</t>
  </si>
  <si>
    <t>MIN</t>
  </si>
  <si>
    <t>Donovan Jackson</t>
  </si>
  <si>
    <t>Jaxson Dart</t>
  </si>
  <si>
    <t>James Pearce</t>
  </si>
  <si>
    <t>Tennessee</t>
  </si>
  <si>
    <t>BAL</t>
  </si>
  <si>
    <t>Malaki Starks</t>
  </si>
  <si>
    <t>SAF</t>
  </si>
  <si>
    <t>DET</t>
  </si>
  <si>
    <t>Tyleik Williams</t>
  </si>
  <si>
    <t>WAS</t>
  </si>
  <si>
    <t>Josh Conerly</t>
  </si>
  <si>
    <t>BUF</t>
  </si>
  <si>
    <t>Maxwell Hairston</t>
  </si>
  <si>
    <t>Kentucky</t>
  </si>
  <si>
    <t>PHI</t>
  </si>
  <si>
    <t>Jihaad Campbell</t>
  </si>
  <si>
    <t>LB</t>
  </si>
  <si>
    <t>KAN</t>
  </si>
  <si>
    <t>Josh Simmons</t>
  </si>
  <si>
    <t>Carson Schwesinger</t>
  </si>
  <si>
    <t>UCLA</t>
  </si>
  <si>
    <t>HOU</t>
  </si>
  <si>
    <t>Jayden Higgins</t>
  </si>
  <si>
    <t>Iowa St.</t>
  </si>
  <si>
    <t>Nick Emmanwori</t>
  </si>
  <si>
    <t>South Carolina</t>
  </si>
  <si>
    <t>Quinshon Judkins</t>
  </si>
  <si>
    <t>Jonah Savaiinaea</t>
  </si>
  <si>
    <t>TreVeyon Henderson</t>
  </si>
  <si>
    <t>Luther Burden</t>
  </si>
  <si>
    <t>Tyler Shough</t>
  </si>
  <si>
    <t>Louisville</t>
  </si>
  <si>
    <t>T.J. Sanders</t>
  </si>
  <si>
    <t>Mason Taylor</t>
  </si>
  <si>
    <t>Alfred Collins</t>
  </si>
  <si>
    <t>Donovan Ezeiruaku</t>
  </si>
  <si>
    <t>Boston Col.</t>
  </si>
  <si>
    <t>JT Tuimoloau</t>
  </si>
  <si>
    <t>LAR</t>
  </si>
  <si>
    <t>Terrance Ferguson</t>
  </si>
  <si>
    <t>Will Johnson</t>
  </si>
  <si>
    <t>Aireontae Ersery</t>
  </si>
  <si>
    <t>Minnesota</t>
  </si>
  <si>
    <t>Demetrius Knight</t>
  </si>
  <si>
    <t>Elijah Arroyo</t>
  </si>
  <si>
    <t>Nic Scourton</t>
  </si>
  <si>
    <t>Oluwafemi Oladejo</t>
  </si>
  <si>
    <t>Benjamin Morrison</t>
  </si>
  <si>
    <t>Notre Dame</t>
  </si>
  <si>
    <t>Anthony Belton</t>
  </si>
  <si>
    <t>North Carolina St.</t>
  </si>
  <si>
    <t>Tre Harris</t>
  </si>
  <si>
    <t>Ozzy Trapilo</t>
  </si>
  <si>
    <t>Tate Ratledge</t>
  </si>
  <si>
    <t>Jack Bech</t>
  </si>
  <si>
    <t>TCU</t>
  </si>
  <si>
    <t>Mike Green</t>
  </si>
  <si>
    <t>Marshall</t>
  </si>
  <si>
    <t>RJ Harvey</t>
  </si>
  <si>
    <t>Central Florida</t>
  </si>
  <si>
    <t>Trey Amos</t>
  </si>
  <si>
    <t>Shemar Turner</t>
  </si>
  <si>
    <t>Omarr Norman-Lott</t>
  </si>
  <si>
    <t>Andrew Mukuba</t>
  </si>
  <si>
    <t>Darius Alexander</t>
  </si>
  <si>
    <t>Toledo</t>
  </si>
  <si>
    <t>Ashton Gillotte</t>
  </si>
  <si>
    <t>Harold Fannin</t>
  </si>
  <si>
    <t>Bowling Green</t>
  </si>
  <si>
    <t>Darien Porter</t>
  </si>
  <si>
    <t>Kyle Williams</t>
  </si>
  <si>
    <t>Washington St.</t>
  </si>
  <si>
    <t>Isaac TeSlaa</t>
  </si>
  <si>
    <t>Arkansas</t>
  </si>
  <si>
    <t>Vernon Broughton</t>
  </si>
  <si>
    <t>Landon Jackson</t>
  </si>
  <si>
    <t>Azareye'h Thomas</t>
  </si>
  <si>
    <t>Florida St.</t>
  </si>
  <si>
    <t>Pat Bryant</t>
  </si>
  <si>
    <t>Illinois</t>
  </si>
  <si>
    <t>Nick Martin</t>
  </si>
  <si>
    <t>Oklahoma St.</t>
  </si>
  <si>
    <t>Shavon Revel</t>
  </si>
  <si>
    <t>East Carolina</t>
  </si>
  <si>
    <t>Princely Umanmielen</t>
  </si>
  <si>
    <t>Jordan Burch</t>
  </si>
  <si>
    <t>Jaylin Noel</t>
  </si>
  <si>
    <t>Justin Walley</t>
  </si>
  <si>
    <t>Dylan Fairchild</t>
  </si>
  <si>
    <t>Kevin Winston</t>
  </si>
  <si>
    <t>Kaleb Johnson</t>
  </si>
  <si>
    <t>Iowa</t>
  </si>
  <si>
    <t>Jacob Parrish</t>
  </si>
  <si>
    <t>Kansas St.</t>
  </si>
  <si>
    <t>Nohl Williams</t>
  </si>
  <si>
    <t>California</t>
  </si>
  <si>
    <t>Jamaree Caldwell</t>
  </si>
  <si>
    <t>Savion Williams</t>
  </si>
  <si>
    <t>Caleb Ransaw</t>
  </si>
  <si>
    <t>Tulane</t>
  </si>
  <si>
    <t>Wyatt Milum</t>
  </si>
  <si>
    <t>West Virginia</t>
  </si>
  <si>
    <t>Josaiah Stewart</t>
  </si>
  <si>
    <t>Emery Jones</t>
  </si>
  <si>
    <t>Jalen Milroe</t>
  </si>
  <si>
    <t>Jonas Sanker</t>
  </si>
  <si>
    <t>Virginia</t>
  </si>
  <si>
    <t>Dillon Gabriel</t>
  </si>
  <si>
    <t>Jared Wilson</t>
  </si>
  <si>
    <t>Xavier Watts</t>
  </si>
  <si>
    <t>Jaylin Smith</t>
  </si>
  <si>
    <t>USC</t>
  </si>
  <si>
    <t>Caleb Rogers</t>
  </si>
  <si>
    <t>Texas Tech</t>
  </si>
  <si>
    <t>Charles Grant</t>
  </si>
  <si>
    <t>William &amp; Mary</t>
  </si>
  <si>
    <t>Upton Stout</t>
  </si>
  <si>
    <t>Western Kentucky</t>
  </si>
  <si>
    <t>Sai'vion Jones</t>
  </si>
  <si>
    <t>Tai Felton</t>
  </si>
  <si>
    <t>Maryland</t>
  </si>
  <si>
    <t>Chimere Dike</t>
  </si>
  <si>
    <t>Florida</t>
  </si>
  <si>
    <t>Bhayshul Tuten</t>
  </si>
  <si>
    <t>Virginia Tech</t>
  </si>
  <si>
    <t>Cam Skattebo</t>
  </si>
  <si>
    <t>Arizona St.</t>
  </si>
  <si>
    <t>Craig Woodson</t>
  </si>
  <si>
    <t>Jack Kiser</t>
  </si>
  <si>
    <t>Dont'e Thornton</t>
  </si>
  <si>
    <t>Deone Walker</t>
  </si>
  <si>
    <t>Arian Smith</t>
  </si>
  <si>
    <t>Ty Robinson</t>
  </si>
  <si>
    <t>Nebraska</t>
  </si>
  <si>
    <t>Danny Stutsman</t>
  </si>
  <si>
    <t>Oklahoma</t>
  </si>
  <si>
    <t>CJ West</t>
  </si>
  <si>
    <t>Indiana</t>
  </si>
  <si>
    <t>Trevor Etienne</t>
  </si>
  <si>
    <t>Cody Simon</t>
  </si>
  <si>
    <t>Jo'quavioius Marks</t>
  </si>
  <si>
    <t>Jarquez Hunter</t>
  </si>
  <si>
    <t>Auburn</t>
  </si>
  <si>
    <t>Billy Bowman</t>
  </si>
  <si>
    <t>Barrett Carter</t>
  </si>
  <si>
    <t>Clemson</t>
  </si>
  <si>
    <t>Gunnar Helm</t>
  </si>
  <si>
    <t>David Walker</t>
  </si>
  <si>
    <t>OLB</t>
  </si>
  <si>
    <t>Central Arkansas</t>
  </si>
  <si>
    <t>Lathan Ransom</t>
  </si>
  <si>
    <t>Jack Sawyer</t>
  </si>
  <si>
    <t>Barryn Sorrell</t>
  </si>
  <si>
    <t>Kyle Kennard</t>
  </si>
  <si>
    <t>Dylan Sampson</t>
  </si>
  <si>
    <t>Jalen Travis</t>
  </si>
  <si>
    <t>Jaylin Lane</t>
  </si>
  <si>
    <t>Teddye Buchanan</t>
  </si>
  <si>
    <t>Malachi Moore</t>
  </si>
  <si>
    <t>Quincy Riley</t>
  </si>
  <si>
    <t>Ruben Hyppolite</t>
  </si>
  <si>
    <t>Jalen Royals</t>
  </si>
  <si>
    <t>Utah St.</t>
  </si>
  <si>
    <t>Quandarrius Robinson</t>
  </si>
  <si>
    <t>Tonka Hemingway</t>
  </si>
  <si>
    <t>Elic Ayomanor</t>
  </si>
  <si>
    <t>Stanford</t>
  </si>
  <si>
    <t>Joshua Farmer</t>
  </si>
  <si>
    <t>Jordan Watkins</t>
  </si>
  <si>
    <t>Tyrion Ingram-Dawkins</t>
  </si>
  <si>
    <t>Cam Jackson</t>
  </si>
  <si>
    <t>Carson Vinson</t>
  </si>
  <si>
    <t>Alabama A&amp;M</t>
  </si>
  <si>
    <t>Rylie Mills</t>
  </si>
  <si>
    <t>Jordan Phillips</t>
  </si>
  <si>
    <t>Shedeur Sanders</t>
  </si>
  <si>
    <t>Mac McWilliams</t>
  </si>
  <si>
    <t>Bradyn Swinson</t>
  </si>
  <si>
    <t>Jordan James</t>
  </si>
  <si>
    <t>Ty Hamilton</t>
  </si>
  <si>
    <t>Jaydon Blue</t>
  </si>
  <si>
    <t>Jason Marshall</t>
  </si>
  <si>
    <t>DJ Giddens</t>
  </si>
  <si>
    <t>Shemar James</t>
  </si>
  <si>
    <t>Jalen Rivers</t>
  </si>
  <si>
    <t>Marcus Mbow</t>
  </si>
  <si>
    <t>Purdue</t>
  </si>
  <si>
    <t>Dante Trader</t>
  </si>
  <si>
    <t>Jeffrey Bassa</t>
  </si>
  <si>
    <t>Elijah Roberts</t>
  </si>
  <si>
    <t>SMU</t>
  </si>
  <si>
    <t>KeAndre Lambert-Smith</t>
  </si>
  <si>
    <t>Collin Oliver</t>
  </si>
  <si>
    <t>Marques Sigle</t>
  </si>
  <si>
    <t>Smael Mondon</t>
  </si>
  <si>
    <t>Francisco Mauigoa</t>
  </si>
  <si>
    <t>Mitchell Evans</t>
  </si>
  <si>
    <t>Yahya Black</t>
  </si>
  <si>
    <t>Oronde Gadsden</t>
  </si>
  <si>
    <t>Syracuse</t>
  </si>
  <si>
    <t>Tory Horton</t>
  </si>
  <si>
    <t>Colorado St.</t>
  </si>
  <si>
    <t>Jackson Slater</t>
  </si>
  <si>
    <t>Sacramento St.</t>
  </si>
  <si>
    <t>Drew Kendall</t>
  </si>
  <si>
    <t>C</t>
  </si>
  <si>
    <t>Zah Frazier</t>
  </si>
  <si>
    <t>Texas-San Antonio</t>
  </si>
  <si>
    <t>Jordan Hancock</t>
  </si>
  <si>
    <t>Miles Frazier</t>
  </si>
  <si>
    <t>OG</t>
  </si>
  <si>
    <t>Chris Paul</t>
  </si>
  <si>
    <t>Jackson Hawes</t>
  </si>
  <si>
    <t>Georgia Tech</t>
  </si>
  <si>
    <t>Denzel Burke</t>
  </si>
  <si>
    <t>Robbie Ouzts</t>
  </si>
  <si>
    <t>Tyler Baron</t>
  </si>
  <si>
    <t>Dorian Strong</t>
  </si>
  <si>
    <t>Bilhal Kone</t>
  </si>
  <si>
    <t>Western Michigan</t>
  </si>
  <si>
    <t>Ollie Gordon</t>
  </si>
  <si>
    <t>JJ Pegues</t>
  </si>
  <si>
    <t>Kyle McCord</t>
  </si>
  <si>
    <t>Andres Borregales</t>
  </si>
  <si>
    <t>K</t>
  </si>
  <si>
    <t>Marcus Harris</t>
  </si>
  <si>
    <t>DB</t>
  </si>
  <si>
    <t>Devin Neal</t>
  </si>
  <si>
    <t>Kansas</t>
  </si>
  <si>
    <t>Will Howard</t>
  </si>
  <si>
    <t>Tyler Loop</t>
  </si>
  <si>
    <t>Jaylen Reed</t>
  </si>
  <si>
    <t>Kalel Mullings</t>
  </si>
  <si>
    <t>Riley Leonard</t>
  </si>
  <si>
    <t>Tim Smith</t>
  </si>
  <si>
    <t>Myles Hinton</t>
  </si>
  <si>
    <t>Bryce Cabeldue</t>
  </si>
  <si>
    <t>Tahj Brooks</t>
  </si>
  <si>
    <t>Jalen McLeod</t>
  </si>
  <si>
    <t>Luke Newman</t>
  </si>
  <si>
    <t>Michigan St.</t>
  </si>
  <si>
    <t>Ahmed Hassanein</t>
  </si>
  <si>
    <t>Graham Mertz</t>
  </si>
  <si>
    <t>Warren Brinson</t>
  </si>
  <si>
    <t>Branson Taylor</t>
  </si>
  <si>
    <t>Pittsburgh</t>
  </si>
  <si>
    <t>Rayuan Lane</t>
  </si>
  <si>
    <t>FS</t>
  </si>
  <si>
    <t>Navy</t>
  </si>
  <si>
    <t>Kobe King</t>
  </si>
  <si>
    <t>Gavin Bartholomew</t>
  </si>
  <si>
    <t>LaJohntay Wester</t>
  </si>
  <si>
    <t>Ajani Cornelius</t>
  </si>
  <si>
    <t>Kain Medrano</t>
  </si>
  <si>
    <t>Chase Lundt</t>
  </si>
  <si>
    <t>Connecticut</t>
  </si>
  <si>
    <t>Cameron Williams</t>
  </si>
  <si>
    <t>Jimmy Horn</t>
  </si>
  <si>
    <t>Antwaun Powell-Ryland</t>
  </si>
  <si>
    <t>Aeneas Peebles</t>
  </si>
  <si>
    <t>Hayden Conner</t>
  </si>
  <si>
    <t>Robert Longerbeam</t>
  </si>
  <si>
    <t>Rutgers</t>
  </si>
  <si>
    <t>Tommy Mellott</t>
  </si>
  <si>
    <t>Montana St.</t>
  </si>
  <si>
    <t>R.J. Mickens</t>
  </si>
  <si>
    <t>Cam Miller</t>
  </si>
  <si>
    <t>Jeremy Crawshaw</t>
  </si>
  <si>
    <t>P</t>
  </si>
  <si>
    <t>Jay Toia</t>
  </si>
  <si>
    <t>Jack Nelson</t>
  </si>
  <si>
    <t>Wisconsin</t>
  </si>
  <si>
    <t>Thomas Fidone</t>
  </si>
  <si>
    <t>Marcus Bryant</t>
  </si>
  <si>
    <t>Jonah Monheim</t>
  </si>
  <si>
    <t>Cody Lindenberg</t>
  </si>
  <si>
    <t>Damien Martinez</t>
  </si>
  <si>
    <t>Kyonte Hamilton</t>
  </si>
  <si>
    <t>Kitan Crawford</t>
  </si>
  <si>
    <t>Nevada</t>
  </si>
  <si>
    <t>Carson Bruener</t>
  </si>
  <si>
    <t>Washington</t>
  </si>
  <si>
    <t>Kurtis Rourke</t>
  </si>
  <si>
    <t>Brashard Smith</t>
  </si>
  <si>
    <t>Donte Kent</t>
  </si>
  <si>
    <t>Central Michigan</t>
  </si>
  <si>
    <t>Dan Jackson</t>
  </si>
  <si>
    <t>Quinn Ewers</t>
  </si>
  <si>
    <t>Hunter Wohler</t>
  </si>
  <si>
    <t>Kyle Monangai</t>
  </si>
  <si>
    <t>Mason Richman</t>
  </si>
  <si>
    <t>Tez Johnson</t>
  </si>
  <si>
    <t>LeQuint Allen</t>
  </si>
  <si>
    <t>Micah Robinson</t>
  </si>
  <si>
    <t>Ricky White</t>
  </si>
  <si>
    <t>UNLV</t>
  </si>
  <si>
    <t>Phil Mafah</t>
  </si>
  <si>
    <t>Kaden Prather</t>
  </si>
  <si>
    <t>Caleb Lohner</t>
  </si>
  <si>
    <t>Utah</t>
  </si>
  <si>
    <t>Konata Mumpfield</t>
  </si>
  <si>
    <t>Garrett Dellinger</t>
  </si>
  <si>
    <t>Dominic Lovett</t>
  </si>
  <si>
    <t>Jacory Croskey-Merritt</t>
  </si>
  <si>
    <t>Korie Black</t>
  </si>
  <si>
    <t>Tommy Akingbesote</t>
  </si>
  <si>
    <t>Moliki Matavao</t>
  </si>
  <si>
    <t>Connor Colby</t>
  </si>
  <si>
    <t>John Williams</t>
  </si>
  <si>
    <t>Cincinnati</t>
  </si>
  <si>
    <t>Julian Ashby</t>
  </si>
  <si>
    <t>LS</t>
  </si>
  <si>
    <t>Vanderbilt</t>
  </si>
  <si>
    <t>Junior Bergen</t>
  </si>
  <si>
    <t>Montana</t>
  </si>
  <si>
    <t>Zeek Biggers</t>
  </si>
  <si>
    <t>Fadil Diggs</t>
  </si>
  <si>
    <t>Luke Lachey</t>
  </si>
  <si>
    <t>Trikweze Bridges</t>
  </si>
  <si>
    <t>Kobee Minor</t>
  </si>
  <si>
    <t>Memphis</t>
  </si>
  <si>
    <t>index</t>
  </si>
  <si>
    <t>Probability_RF</t>
  </si>
  <si>
    <t>Predicted_Label_RF</t>
  </si>
  <si>
    <t>Position</t>
  </si>
  <si>
    <t>Round pICK</t>
  </si>
  <si>
    <t>Predicted_Value</t>
  </si>
  <si>
    <t>Probability_Success</t>
  </si>
  <si>
    <t>Predicted_Label</t>
  </si>
  <si>
    <t>Round Oicked</t>
  </si>
  <si>
    <t xml:space="preserve">Position </t>
  </si>
  <si>
    <t>Probability_Success_1</t>
  </si>
  <si>
    <t>Round Pick</t>
  </si>
  <si>
    <t>Yrs</t>
  </si>
  <si>
    <t>GS</t>
  </si>
  <si>
    <t>2024 ratigns</t>
  </si>
  <si>
    <t>Summary of Player Stats</t>
  </si>
  <si>
    <t>Category</t>
  </si>
  <si>
    <t>Probowl</t>
  </si>
  <si>
    <t>2024 AV</t>
  </si>
  <si>
    <t>2023 AV</t>
  </si>
  <si>
    <t>2022 AV</t>
  </si>
  <si>
    <t>2021 AV</t>
  </si>
  <si>
    <t>2020 AV</t>
  </si>
  <si>
    <t>2019 AV</t>
  </si>
  <si>
    <t>2018 AV</t>
  </si>
  <si>
    <t>Nnamdi Madubuike</t>
  </si>
  <si>
    <t>PFF grade: 69.1, 28th</t>
  </si>
  <si>
    <t>NT</t>
  </si>
  <si>
    <t>Travis Jones</t>
  </si>
  <si>
    <t>PFF grade: 69.9 , 26th</t>
  </si>
  <si>
    <t>1.0 sacks, 0 interceptions, 0 fumbles recovered</t>
  </si>
  <si>
    <t>LOLB</t>
  </si>
  <si>
    <t>Odafe Oweh</t>
  </si>
  <si>
    <t>PFF grade: 71.5, 32nd</t>
  </si>
  <si>
    <t>10.0 sacks, 0 interceptions, 0 fumbles recovered</t>
  </si>
  <si>
    <t>LILB</t>
  </si>
  <si>
    <t>Roquan Smith</t>
  </si>
  <si>
    <t>PFF grade: 66.8, 36th</t>
  </si>
  <si>
    <t>1.5 sacks, 1 interception, 1 fumble recovered</t>
  </si>
  <si>
    <t>RLB</t>
  </si>
  <si>
    <t>Trenton Simpson</t>
  </si>
  <si>
    <t>58.7, 58th</t>
  </si>
  <si>
    <t>1.5 sacks, 0 interceptions, 1 fumble recovered</t>
  </si>
  <si>
    <t>ROLB</t>
  </si>
  <si>
    <t>Kyle Van Noy</t>
  </si>
  <si>
    <t>PFF grade: 75.8, 24th</t>
  </si>
  <si>
    <t>12.5 sacks, 0 interceptions, 1 fumble recovered</t>
  </si>
  <si>
    <t>LCB</t>
  </si>
  <si>
    <t>Marlon Humphrey</t>
  </si>
  <si>
    <t>PFF grade: 79.0, 6th</t>
  </si>
  <si>
    <t>0.5 sacks, 6 interceptions, 0 fumbles recovered</t>
  </si>
  <si>
    <t>RCB</t>
  </si>
  <si>
    <t>Brandon Stephens</t>
  </si>
  <si>
    <t xml:space="preserve">  PFF grade: 54.0, 101st</t>
  </si>
  <si>
    <t>1.5 sacks, 0 interceptions, 0 fumbles recovered</t>
  </si>
  <si>
    <t>SS</t>
  </si>
  <si>
    <t>Kyle Hamilton</t>
  </si>
  <si>
    <t>PFF grade: 90.0, 2nd</t>
  </si>
  <si>
    <t>2.0 sacks, 1 interception, 1 fumble recovered</t>
  </si>
  <si>
    <t>Marcus Williams</t>
  </si>
  <si>
    <t>PFF 42.9, 97TH</t>
  </si>
  <si>
    <t>0.0 sacks, 0 interceptions, 1 fumble recovered</t>
  </si>
  <si>
    <t>Nate Wiggins</t>
  </si>
  <si>
    <t>Rook</t>
  </si>
  <si>
    <t>PFF grade: 72.6, 23rd</t>
  </si>
  <si>
    <t>Broderick washington</t>
  </si>
  <si>
    <t>PFF grade: 51., 85th</t>
  </si>
  <si>
    <t>Edge Rusher</t>
  </si>
  <si>
    <t xml:space="preserve">Tavious Robinson, </t>
  </si>
  <si>
    <t>PFF grade: 62.0, 68th</t>
  </si>
  <si>
    <t>David Ojavo</t>
  </si>
  <si>
    <t>PFF rank: 52.9, 109th</t>
  </si>
  <si>
    <t>Line Backer</t>
  </si>
  <si>
    <t>Malik Harrison</t>
  </si>
  <si>
    <t>PFF grade: 51.6, 74</t>
  </si>
  <si>
    <t>Ardarius Washington</t>
  </si>
  <si>
    <t>PFF grade: 80.9</t>
  </si>
  <si>
    <t>Lamar Jackson</t>
  </si>
  <si>
    <t>316 for 474, 4,172 yards, 41 td, 4 int, &amp; 139 rushes for 915 yards and 4 td</t>
  </si>
  <si>
    <t>Derrick Henry</t>
  </si>
  <si>
    <t>325 rushes for 1,921 yards, 16 td, &amp; 19 catches for 193 yards and 2 td</t>
  </si>
  <si>
    <t>Rashod Bateman</t>
  </si>
  <si>
    <t>45 catches for 756 yards, 9 td</t>
  </si>
  <si>
    <t>Zay Flowers</t>
  </si>
  <si>
    <t>74 catches for 1,059 yards, 4 td, &amp; 9 rushes for 56 yards and 0 td</t>
  </si>
  <si>
    <t>Mark Andrews</t>
  </si>
  <si>
    <t>55 catches for 673 yards, 11 td, &amp; 4 rushes for 5 yards and 0 td</t>
  </si>
  <si>
    <t>Isaiah Likely</t>
  </si>
  <si>
    <t>42 catches for 477 yards, 6 td</t>
  </si>
  <si>
    <t>LT</t>
  </si>
  <si>
    <t>Ronnie Stanley</t>
  </si>
  <si>
    <t>2 fumbles recovered</t>
  </si>
  <si>
    <t>LG</t>
  </si>
  <si>
    <t>Patrick Mekari</t>
  </si>
  <si>
    <t>1 fumble recovered</t>
  </si>
  <si>
    <t>Tyler Linderbaum</t>
  </si>
  <si>
    <t>RG</t>
  </si>
  <si>
    <t>Daniel Faalele</t>
  </si>
  <si>
    <t>RT</t>
  </si>
  <si>
    <t>Roger Rosengarten</t>
  </si>
  <si>
    <t>Round</t>
  </si>
  <si>
    <t xml:space="preserve">Choice 1 </t>
  </si>
  <si>
    <t xml:space="preserve">Choice 2 </t>
  </si>
  <si>
    <t xml:space="preserve">Choice 3 </t>
  </si>
  <si>
    <t xml:space="preserve">SAF </t>
  </si>
  <si>
    <t xml:space="preserve">Kevin Winston </t>
  </si>
  <si>
    <t>Jihad Campbell</t>
  </si>
  <si>
    <t xml:space="preserve">Chris Paul Jr </t>
  </si>
  <si>
    <t>Donovan Ezeiru</t>
  </si>
  <si>
    <t xml:space="preserve">Kelvin Blanks </t>
  </si>
  <si>
    <t xml:space="preserve">Josh Conerly </t>
  </si>
  <si>
    <t>Jonah Savaniiea</t>
  </si>
  <si>
    <t>Choice 4</t>
  </si>
  <si>
    <t>Choice 5</t>
  </si>
  <si>
    <t>Choice 6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</si>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</sst>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2"/>
      <color theme="1" tint="4.9989318521683403E-2"/>
      <name val="Aptos Narrow"/>
      <family val="2"/>
      <scheme val="minor"/>
    </font>
    <font>
      <sz val="8"/>
      <name val="Aptos Narrow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theme="4" tint="0.79998168889431442"/>
      </patternFill>
    </fill>
    <fill>
      <patternFill patternType="solid">
        <fgColor theme="6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9">
    <xf numFmtId="0" fontId="0" fillId="0" borderId="0" xfId="0"/>
    <xf numFmtId="0" fontId="16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33" borderId="0" xfId="0" applyFont="1" applyFill="1" applyAlignment="1">
      <alignment horizontal="center" vertical="center" wrapText="1"/>
    </xf>
    <xf numFmtId="0" fontId="18" fillId="33" borderId="0" xfId="0" applyFont="1" applyFill="1" applyAlignment="1">
      <alignment wrapText="1"/>
    </xf>
    <xf numFmtId="0" fontId="19" fillId="34" borderId="0" xfId="0" applyFont="1" applyFill="1" applyAlignment="1">
      <alignment horizontal="center" vertical="center" wrapText="1"/>
    </xf>
    <xf numFmtId="0" fontId="18" fillId="34" borderId="0" xfId="0" applyFont="1" applyFill="1" applyAlignment="1">
      <alignment wrapText="1"/>
    </xf>
    <xf numFmtId="0" fontId="19" fillId="35" borderId="0" xfId="0" applyFont="1" applyFill="1" applyAlignment="1">
      <alignment horizontal="center" vertical="center" wrapText="1"/>
    </xf>
    <xf numFmtId="0" fontId="18" fillId="35" borderId="0" xfId="0" applyFont="1" applyFill="1" applyAlignment="1">
      <alignment wrapText="1"/>
    </xf>
    <xf numFmtId="0" fontId="0" fillId="35" borderId="0" xfId="0" applyFill="1" applyAlignment="1">
      <alignment wrapText="1"/>
    </xf>
    <xf numFmtId="0" fontId="0" fillId="33" borderId="0" xfId="0" applyFill="1"/>
    <xf numFmtId="43" fontId="0" fillId="0" borderId="0" xfId="1" applyFont="1"/>
    <xf numFmtId="43" fontId="0" fillId="33" borderId="0" xfId="1" applyFont="1" applyFill="1"/>
    <xf numFmtId="0" fontId="0" fillId="36" borderId="0" xfId="0" applyFill="1"/>
    <xf numFmtId="0" fontId="0" fillId="37" borderId="0" xfId="0" applyFill="1"/>
    <xf numFmtId="43" fontId="0" fillId="37" borderId="0" xfId="1" applyFont="1" applyFill="1"/>
    <xf numFmtId="0" fontId="0" fillId="35" borderId="0" xfId="0" applyFill="1"/>
    <xf numFmtId="0" fontId="0" fillId="38" borderId="0" xfId="0" applyFill="1"/>
    <xf numFmtId="0" fontId="0" fillId="33" borderId="10" xfId="0" applyFill="1" applyBorder="1"/>
    <xf numFmtId="0" fontId="0" fillId="0" borderId="10" xfId="0" applyBorder="1"/>
    <xf numFmtId="0" fontId="16" fillId="34" borderId="0" xfId="0" applyFont="1" applyFill="1" applyAlignment="1">
      <alignment horizontal="center" vertical="center" wrapText="1"/>
    </xf>
    <xf numFmtId="0" fontId="18" fillId="39" borderId="0" xfId="0" applyFont="1" applyFill="1" applyAlignment="1">
      <alignment wrapText="1"/>
    </xf>
    <xf numFmtId="0" fontId="20" fillId="38" borderId="0" xfId="0" applyFont="1" applyFill="1"/>
    <xf numFmtId="0" fontId="0" fillId="40" borderId="11" xfId="0" applyFill="1" applyBorder="1"/>
    <xf numFmtId="0" fontId="0" fillId="38" borderId="11" xfId="0" applyFill="1" applyBorder="1"/>
    <xf numFmtId="0" fontId="0" fillId="41" borderId="0" xfId="0" applyFill="1"/>
    <xf numFmtId="0" fontId="19" fillId="0" borderId="0" xfId="0" applyFont="1" applyAlignment="1">
      <alignment horizontal="center" vertical="center"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3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0" formatCode="General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0" formatCode="General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0" formatCode="General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0" formatCode="General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0" formatCode="General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0" formatCode="General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0" formatCode="General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0" formatCode="General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0" formatCode="General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Users/sergioprado/Library/Containers/com.microsoft.Excel/Data/Library/Application%20Support/Microsoft/Starters%20and%20Ratings%20(version%201).xlsb" TargetMode="External"/><Relationship Id="rId1" Type="http://schemas.openxmlformats.org/officeDocument/2006/relationships/externalLinkPath" Target="/Users/sergioprado/Library/Containers/com.microsoft.Excel/Data/Library/Application%20Support/Microsoft/Starters%20and%20Ratings%20(version%201)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Offensive Starters"/>
      <sheetName val="Defensive Starters"/>
      <sheetName val="Whole Team"/>
      <sheetName val="Rating"/>
      <sheetName val="2024 AV"/>
      <sheetName val="2023 AV"/>
      <sheetName val="2022 AV"/>
      <sheetName val="2021 AV"/>
      <sheetName val="2020 AV"/>
      <sheetName val="2019 AV"/>
      <sheetName val="2018 AV"/>
      <sheetName val="Starters and Ratings (version 1"/>
    </sheetNames>
    <sheetDataSet>
      <sheetData sheetId="0"/>
      <sheetData sheetId="1"/>
      <sheetData sheetId="2"/>
      <sheetData sheetId="3">
        <row r="2">
          <cell r="B2">
            <v>50</v>
          </cell>
          <cell r="C2" t="str">
            <v>All Pro</v>
          </cell>
        </row>
        <row r="3">
          <cell r="B3">
            <v>14</v>
          </cell>
          <cell r="C3" t="str">
            <v>Great</v>
          </cell>
        </row>
        <row r="4">
          <cell r="B4">
            <v>9</v>
          </cell>
          <cell r="C4" t="str">
            <v>Solid</v>
          </cell>
        </row>
        <row r="5">
          <cell r="B5">
            <v>5</v>
          </cell>
          <cell r="C5" t="str">
            <v>Below Average</v>
          </cell>
        </row>
      </sheetData>
      <sheetData sheetId="4">
        <row r="1">
          <cell r="B1" t="str">
            <v>Player</v>
          </cell>
          <cell r="L1" t="str">
            <v>AV</v>
          </cell>
        </row>
        <row r="2">
          <cell r="B2" t="str">
            <v>Nelson Agholor</v>
          </cell>
          <cell r="L2">
            <v>2</v>
          </cell>
        </row>
        <row r="3">
          <cell r="B3" t="str">
            <v>Rasheen Ali</v>
          </cell>
          <cell r="L3">
            <v>0</v>
          </cell>
        </row>
        <row r="4">
          <cell r="B4" t="str">
            <v>Mark Andrews</v>
          </cell>
          <cell r="L4">
            <v>7</v>
          </cell>
        </row>
        <row r="5">
          <cell r="B5" t="str">
            <v>Jalyn Armour-Davis</v>
          </cell>
          <cell r="L5">
            <v>1</v>
          </cell>
        </row>
        <row r="6">
          <cell r="B6" t="str">
            <v>Malaesala Aumavae-Laulu</v>
          </cell>
          <cell r="L6">
            <v>0</v>
          </cell>
        </row>
        <row r="7">
          <cell r="B7" t="str">
            <v>Rashod Bateman</v>
          </cell>
          <cell r="L7">
            <v>8</v>
          </cell>
        </row>
        <row r="8">
          <cell r="B8" t="str">
            <v>Chris Board</v>
          </cell>
          <cell r="L8">
            <v>2</v>
          </cell>
        </row>
        <row r="9">
          <cell r="B9" t="str">
            <v>Beau Brade</v>
          </cell>
          <cell r="L9">
            <v>0</v>
          </cell>
        </row>
        <row r="10">
          <cell r="B10" t="str">
            <v>Ben Cleveland</v>
          </cell>
          <cell r="L10">
            <v>1</v>
          </cell>
        </row>
        <row r="11">
          <cell r="B11" t="str">
            <v>Chris Collier</v>
          </cell>
          <cell r="L11">
            <v>0</v>
          </cell>
        </row>
        <row r="12">
          <cell r="B12" t="str">
            <v>Bump Cooper</v>
          </cell>
          <cell r="L12">
            <v>0</v>
          </cell>
        </row>
        <row r="13">
          <cell r="B13" t="str">
            <v>Daniel Faalele</v>
          </cell>
          <cell r="L13">
            <v>9</v>
          </cell>
        </row>
        <row r="14">
          <cell r="B14" t="str">
            <v>Zay Flowers</v>
          </cell>
          <cell r="L14">
            <v>11</v>
          </cell>
        </row>
        <row r="15">
          <cell r="B15" t="str">
            <v>Kyle Hamilton</v>
          </cell>
          <cell r="L15">
            <v>8</v>
          </cell>
        </row>
        <row r="16">
          <cell r="B16" t="str">
            <v>Malik Harrison</v>
          </cell>
          <cell r="L16">
            <v>3</v>
          </cell>
        </row>
        <row r="17">
          <cell r="B17" t="str">
            <v>Deonte Harty</v>
          </cell>
          <cell r="L17">
            <v>0</v>
          </cell>
        </row>
        <row r="18">
          <cell r="B18" t="str">
            <v>Derrick Henry</v>
          </cell>
          <cell r="L18">
            <v>16</v>
          </cell>
        </row>
        <row r="19">
          <cell r="B19" t="str">
            <v>Justice Hill</v>
          </cell>
          <cell r="L19">
            <v>5</v>
          </cell>
        </row>
        <row r="20">
          <cell r="B20" t="str">
            <v>Ka'dar Hollman</v>
          </cell>
          <cell r="L20">
            <v>0</v>
          </cell>
        </row>
        <row r="21">
          <cell r="B21" t="str">
            <v>Marlon Humphrey</v>
          </cell>
          <cell r="L21">
            <v>12</v>
          </cell>
        </row>
        <row r="22">
          <cell r="B22" t="str">
            <v>Adisa Isaac</v>
          </cell>
          <cell r="L22">
            <v>0</v>
          </cell>
        </row>
        <row r="23">
          <cell r="B23" t="str">
            <v>Eddie Jackson</v>
          </cell>
          <cell r="L23">
            <v>1</v>
          </cell>
        </row>
        <row r="24">
          <cell r="B24" t="str">
            <v>Lamar Jackson</v>
          </cell>
          <cell r="L24">
            <v>21</v>
          </cell>
        </row>
        <row r="25">
          <cell r="B25" t="str">
            <v>Diontae Johnson</v>
          </cell>
          <cell r="L25">
            <v>0</v>
          </cell>
        </row>
        <row r="26">
          <cell r="B26" t="str">
            <v>Josh Johnson</v>
          </cell>
          <cell r="L26">
            <v>0</v>
          </cell>
        </row>
        <row r="27">
          <cell r="B27" t="str">
            <v>Josh Jones</v>
          </cell>
          <cell r="L27">
            <v>1</v>
          </cell>
        </row>
        <row r="28">
          <cell r="B28" t="str">
            <v>Travis Jones</v>
          </cell>
          <cell r="L28">
            <v>6</v>
          </cell>
        </row>
        <row r="29">
          <cell r="B29" t="str">
            <v>Sanoussi Kane</v>
          </cell>
          <cell r="L29">
            <v>1</v>
          </cell>
        </row>
        <row r="30">
          <cell r="B30" t="str">
            <v>John Kelly</v>
          </cell>
          <cell r="L30">
            <v>0</v>
          </cell>
        </row>
        <row r="31">
          <cell r="B31" t="str">
            <v>Desmond King</v>
          </cell>
          <cell r="L31">
            <v>0</v>
          </cell>
        </row>
        <row r="32">
          <cell r="B32" t="str">
            <v>Charlie Kolar</v>
          </cell>
          <cell r="L32">
            <v>1</v>
          </cell>
        </row>
        <row r="33">
          <cell r="B33" t="str">
            <v>William Kwenkeu</v>
          </cell>
          <cell r="L33">
            <v>0</v>
          </cell>
        </row>
        <row r="34">
          <cell r="B34" t="str">
            <v>Isaiah Likely</v>
          </cell>
          <cell r="L34">
            <v>5</v>
          </cell>
        </row>
        <row r="35">
          <cell r="B35" t="str">
            <v>Tyler Linderbaum</v>
          </cell>
          <cell r="L35">
            <v>10</v>
          </cell>
        </row>
        <row r="36">
          <cell r="B36" t="str">
            <v>Nnamdi Madubuike</v>
          </cell>
          <cell r="L36">
            <v>10</v>
          </cell>
        </row>
        <row r="37">
          <cell r="B37" t="str">
            <v>Arthur Maulet</v>
          </cell>
          <cell r="L37">
            <v>0</v>
          </cell>
        </row>
        <row r="38">
          <cell r="B38" t="str">
            <v>Patrick Mekari</v>
          </cell>
          <cell r="L38">
            <v>8</v>
          </cell>
        </row>
        <row r="39">
          <cell r="B39" t="str">
            <v>Anthony Miller</v>
          </cell>
          <cell r="L39">
            <v>0</v>
          </cell>
        </row>
        <row r="40">
          <cell r="B40" t="str">
            <v>Keaton Mitchell</v>
          </cell>
          <cell r="L40">
            <v>0</v>
          </cell>
        </row>
        <row r="41">
          <cell r="B41" t="str">
            <v>Nick Moore</v>
          </cell>
          <cell r="L41">
            <v>1</v>
          </cell>
        </row>
        <row r="42">
          <cell r="B42" t="str">
            <v>Yannick Ngakoue</v>
          </cell>
          <cell r="L42">
            <v>0</v>
          </cell>
        </row>
        <row r="43">
          <cell r="B43" t="str">
            <v>David Ojabo</v>
          </cell>
          <cell r="L43">
            <v>1</v>
          </cell>
        </row>
        <row r="44">
          <cell r="B44" t="str">
            <v>Odafe Oweh</v>
          </cell>
          <cell r="L44">
            <v>5</v>
          </cell>
        </row>
        <row r="45">
          <cell r="B45" t="str">
            <v>Michael Pierce</v>
          </cell>
          <cell r="L45">
            <v>1</v>
          </cell>
        </row>
        <row r="46">
          <cell r="B46" t="str">
            <v>Patrick Ricard</v>
          </cell>
          <cell r="L46">
            <v>0</v>
          </cell>
        </row>
        <row r="47">
          <cell r="B47" t="str">
            <v>Tavius Robinson</v>
          </cell>
          <cell r="L47">
            <v>4</v>
          </cell>
        </row>
        <row r="48">
          <cell r="B48" t="str">
            <v>Roger Rosengarten</v>
          </cell>
          <cell r="L48">
            <v>8</v>
          </cell>
        </row>
        <row r="49">
          <cell r="B49" t="str">
            <v>Josh Ross</v>
          </cell>
          <cell r="L49">
            <v>0</v>
          </cell>
        </row>
        <row r="50">
          <cell r="B50" t="str">
            <v>Trenton Simpson</v>
          </cell>
          <cell r="L50">
            <v>6</v>
          </cell>
        </row>
        <row r="51">
          <cell r="B51" t="str">
            <v>Steven Sims</v>
          </cell>
          <cell r="L51">
            <v>0</v>
          </cell>
        </row>
        <row r="52">
          <cell r="B52" t="str">
            <v>Roquan Smith</v>
          </cell>
          <cell r="L52">
            <v>14</v>
          </cell>
        </row>
        <row r="53">
          <cell r="B53" t="str">
            <v>Ronnie Stanley</v>
          </cell>
          <cell r="L53">
            <v>12</v>
          </cell>
        </row>
        <row r="54">
          <cell r="B54" t="str">
            <v>Brandon Stephens</v>
          </cell>
          <cell r="L54">
            <v>4</v>
          </cell>
        </row>
        <row r="55">
          <cell r="B55" t="str">
            <v>Jordan Stout</v>
          </cell>
          <cell r="L55">
            <v>2</v>
          </cell>
        </row>
        <row r="56">
          <cell r="B56" t="str">
            <v>T.J. Tampa</v>
          </cell>
          <cell r="L56">
            <v>0</v>
          </cell>
        </row>
        <row r="57">
          <cell r="B57" t="str">
            <v>Justin Tucker</v>
          </cell>
          <cell r="L57">
            <v>2</v>
          </cell>
        </row>
        <row r="58">
          <cell r="B58" t="str">
            <v>Josh Tupou</v>
          </cell>
          <cell r="L58">
            <v>0</v>
          </cell>
        </row>
        <row r="59">
          <cell r="B59" t="str">
            <v>Brent Urban</v>
          </cell>
          <cell r="L59">
            <v>1</v>
          </cell>
        </row>
        <row r="60">
          <cell r="B60" t="str">
            <v>Kyle Van Noy</v>
          </cell>
          <cell r="L60">
            <v>9</v>
          </cell>
        </row>
        <row r="61">
          <cell r="B61" t="str">
            <v>Andrew Vorhees</v>
          </cell>
          <cell r="L61">
            <v>2</v>
          </cell>
        </row>
        <row r="62">
          <cell r="B62" t="str">
            <v>Devontez Walker</v>
          </cell>
          <cell r="L62">
            <v>0</v>
          </cell>
        </row>
        <row r="63">
          <cell r="B63" t="str">
            <v>Tylan Wallace</v>
          </cell>
          <cell r="L63">
            <v>2</v>
          </cell>
        </row>
        <row r="64">
          <cell r="B64" t="str">
            <v>Ar'Darius Washington</v>
          </cell>
          <cell r="L64">
            <v>3</v>
          </cell>
        </row>
        <row r="65">
          <cell r="B65" t="str">
            <v>Broderick Washington Jr.</v>
          </cell>
          <cell r="L65">
            <v>3</v>
          </cell>
        </row>
        <row r="66">
          <cell r="B66" t="str">
            <v>Kristian Welch</v>
          </cell>
          <cell r="L66">
            <v>1</v>
          </cell>
        </row>
        <row r="67">
          <cell r="B67" t="str">
            <v>Tre'Davious White</v>
          </cell>
          <cell r="L67">
            <v>0</v>
          </cell>
        </row>
        <row r="68">
          <cell r="B68" t="str">
            <v>Nate Wiggins</v>
          </cell>
          <cell r="L68">
            <v>2</v>
          </cell>
        </row>
        <row r="69">
          <cell r="B69" t="str">
            <v>Marcus Williams</v>
          </cell>
          <cell r="L69">
            <v>2</v>
          </cell>
        </row>
        <row r="70">
          <cell r="B70" t="str">
            <v>Chris Wormley</v>
          </cell>
          <cell r="L70">
            <v>0</v>
          </cell>
        </row>
      </sheetData>
      <sheetData sheetId="5">
        <row r="1">
          <cell r="B1" t="str">
            <v>Player</v>
          </cell>
          <cell r="L1" t="str">
            <v>AV</v>
          </cell>
        </row>
        <row r="2">
          <cell r="B2" t="str">
            <v>Andrew Adams</v>
          </cell>
          <cell r="L2">
            <v>0</v>
          </cell>
        </row>
        <row r="3">
          <cell r="B3" t="str">
            <v>Nelson Agholor</v>
          </cell>
          <cell r="L3">
            <v>4</v>
          </cell>
        </row>
        <row r="4">
          <cell r="B4" t="str">
            <v>Mark Andrews</v>
          </cell>
          <cell r="L4">
            <v>6</v>
          </cell>
        </row>
        <row r="5">
          <cell r="B5" t="str">
            <v>Jalyn Armour-Davis</v>
          </cell>
          <cell r="L5">
            <v>0</v>
          </cell>
        </row>
        <row r="6">
          <cell r="B6" t="str">
            <v>Rashod Bateman</v>
          </cell>
          <cell r="L6">
            <v>4</v>
          </cell>
        </row>
        <row r="7">
          <cell r="B7" t="str">
            <v>Odell Beckham Jr.</v>
          </cell>
          <cell r="L7">
            <v>6</v>
          </cell>
        </row>
        <row r="8">
          <cell r="B8" t="str">
            <v>Dan Chisena</v>
          </cell>
          <cell r="L8">
            <v>0</v>
          </cell>
        </row>
        <row r="9">
          <cell r="B9" t="str">
            <v>Ben Cleveland</v>
          </cell>
          <cell r="L9">
            <v>2</v>
          </cell>
        </row>
        <row r="10">
          <cell r="B10" t="str">
            <v>Jadeveon Clowney</v>
          </cell>
          <cell r="L10">
            <v>8</v>
          </cell>
        </row>
        <row r="11">
          <cell r="B11" t="str">
            <v>Dalvin Cook</v>
          </cell>
          <cell r="L11">
            <v>0</v>
          </cell>
        </row>
        <row r="12">
          <cell r="B12" t="str">
            <v>Malik Cunningham</v>
          </cell>
          <cell r="L12">
            <v>0</v>
          </cell>
        </row>
        <row r="13">
          <cell r="B13" t="str">
            <v>Ronald Darby</v>
          </cell>
          <cell r="L13">
            <v>3</v>
          </cell>
        </row>
        <row r="14">
          <cell r="B14" t="str">
            <v>J.K. Dobbins</v>
          </cell>
          <cell r="L14">
            <v>0</v>
          </cell>
        </row>
        <row r="15">
          <cell r="B15" t="str">
            <v>Kenyan Drake</v>
          </cell>
          <cell r="L15">
            <v>0</v>
          </cell>
        </row>
        <row r="16">
          <cell r="B16" t="str">
            <v>Devin Duvernay</v>
          </cell>
          <cell r="L16">
            <v>0</v>
          </cell>
        </row>
        <row r="17">
          <cell r="B17" t="str">
            <v>Gus Edwards</v>
          </cell>
          <cell r="L17">
            <v>7</v>
          </cell>
        </row>
        <row r="18">
          <cell r="B18" t="str">
            <v>Daniel Faalele</v>
          </cell>
          <cell r="L18">
            <v>1</v>
          </cell>
        </row>
        <row r="19">
          <cell r="B19" t="str">
            <v>Zay Flowers</v>
          </cell>
          <cell r="L19">
            <v>9</v>
          </cell>
        </row>
        <row r="20">
          <cell r="B20" t="str">
            <v>Melvin Gordon</v>
          </cell>
          <cell r="L20">
            <v>1</v>
          </cell>
        </row>
        <row r="21">
          <cell r="B21" t="str">
            <v>Kyle Hamilton</v>
          </cell>
          <cell r="L21">
            <v>13</v>
          </cell>
        </row>
        <row r="22">
          <cell r="B22" t="str">
            <v>Malik Harrison</v>
          </cell>
          <cell r="L22">
            <v>4</v>
          </cell>
        </row>
        <row r="23">
          <cell r="B23" t="str">
            <v>Justice Hill</v>
          </cell>
          <cell r="L23">
            <v>5</v>
          </cell>
        </row>
        <row r="24">
          <cell r="B24" t="str">
            <v>DeAndre Houston-Carson</v>
          </cell>
          <cell r="L24">
            <v>0</v>
          </cell>
        </row>
        <row r="25">
          <cell r="B25" t="str">
            <v>Marlon Humphrey</v>
          </cell>
          <cell r="L25">
            <v>4</v>
          </cell>
        </row>
        <row r="26">
          <cell r="B26" t="str">
            <v>Tyler Huntley</v>
          </cell>
          <cell r="L26">
            <v>1</v>
          </cell>
        </row>
        <row r="27">
          <cell r="B27" t="str">
            <v>Lamar Jackson</v>
          </cell>
          <cell r="L27">
            <v>19</v>
          </cell>
        </row>
        <row r="28">
          <cell r="B28" t="str">
            <v>Travis Jones</v>
          </cell>
          <cell r="L28">
            <v>1</v>
          </cell>
        </row>
        <row r="29">
          <cell r="B29" t="str">
            <v>Charlie Kolar</v>
          </cell>
          <cell r="L29">
            <v>1</v>
          </cell>
        </row>
        <row r="30">
          <cell r="B30" t="str">
            <v>Isaiah Likely</v>
          </cell>
          <cell r="L30">
            <v>4</v>
          </cell>
        </row>
        <row r="31">
          <cell r="B31" t="str">
            <v>Tyler Linderbaum</v>
          </cell>
          <cell r="L31">
            <v>9</v>
          </cell>
        </row>
        <row r="32">
          <cell r="B32" t="str">
            <v>Nnamdi Madubuike</v>
          </cell>
          <cell r="L32">
            <v>15</v>
          </cell>
        </row>
        <row r="33">
          <cell r="B33" t="str">
            <v>Ben Mason</v>
          </cell>
          <cell r="L33">
            <v>0</v>
          </cell>
        </row>
        <row r="34">
          <cell r="B34" t="str">
            <v>Arthur Maulet</v>
          </cell>
          <cell r="L34">
            <v>3</v>
          </cell>
        </row>
        <row r="35">
          <cell r="B35" t="str">
            <v>Patrick Mekari</v>
          </cell>
          <cell r="L35">
            <v>4</v>
          </cell>
        </row>
        <row r="36">
          <cell r="B36" t="str">
            <v>Keaton Mitchell</v>
          </cell>
          <cell r="L36">
            <v>4</v>
          </cell>
        </row>
        <row r="37">
          <cell r="B37" t="str">
            <v>Jeremiah Moon</v>
          </cell>
          <cell r="L37">
            <v>1</v>
          </cell>
        </row>
        <row r="38">
          <cell r="B38" t="str">
            <v>Morgan Moses</v>
          </cell>
          <cell r="L38">
            <v>8</v>
          </cell>
        </row>
        <row r="39">
          <cell r="B39" t="str">
            <v>Sam Mustipher</v>
          </cell>
          <cell r="L39">
            <v>2</v>
          </cell>
        </row>
        <row r="40">
          <cell r="B40" t="str">
            <v>David Ojabo</v>
          </cell>
          <cell r="L40">
            <v>1</v>
          </cell>
        </row>
        <row r="41">
          <cell r="B41" t="str">
            <v>Tyler Ott</v>
          </cell>
          <cell r="L41">
            <v>1</v>
          </cell>
        </row>
        <row r="42">
          <cell r="B42" t="str">
            <v>Odafe Oweh</v>
          </cell>
          <cell r="L42">
            <v>3</v>
          </cell>
        </row>
        <row r="43">
          <cell r="B43" t="str">
            <v>Del'Shawn Phillips</v>
          </cell>
          <cell r="L43">
            <v>2</v>
          </cell>
        </row>
        <row r="44">
          <cell r="B44" t="str">
            <v>Michael Pierce</v>
          </cell>
          <cell r="L44">
            <v>8</v>
          </cell>
        </row>
        <row r="45">
          <cell r="B45" t="str">
            <v>Patrick Queen</v>
          </cell>
          <cell r="L45">
            <v>15</v>
          </cell>
        </row>
        <row r="46">
          <cell r="B46" t="str">
            <v>Patrick Ricard</v>
          </cell>
          <cell r="L46">
            <v>1</v>
          </cell>
        </row>
        <row r="47">
          <cell r="B47" t="str">
            <v>Tavius Robinson</v>
          </cell>
          <cell r="L47">
            <v>2</v>
          </cell>
        </row>
        <row r="48">
          <cell r="B48" t="str">
            <v>Josh Ross</v>
          </cell>
          <cell r="L48">
            <v>0</v>
          </cell>
        </row>
        <row r="49">
          <cell r="B49" t="str">
            <v>Kevon Seymour</v>
          </cell>
          <cell r="L49">
            <v>1</v>
          </cell>
        </row>
        <row r="50">
          <cell r="B50" t="str">
            <v>John Simpson</v>
          </cell>
          <cell r="L50">
            <v>8</v>
          </cell>
        </row>
        <row r="51">
          <cell r="B51" t="str">
            <v>Trenton Simpson</v>
          </cell>
          <cell r="L51">
            <v>2</v>
          </cell>
        </row>
        <row r="52">
          <cell r="B52" t="str">
            <v>Roquan Smith</v>
          </cell>
          <cell r="L52">
            <v>17</v>
          </cell>
        </row>
        <row r="53">
          <cell r="B53" t="str">
            <v>Ronnie Stanley</v>
          </cell>
          <cell r="L53">
            <v>8</v>
          </cell>
        </row>
        <row r="54">
          <cell r="B54" t="str">
            <v>Brandon Stephens</v>
          </cell>
          <cell r="L54">
            <v>6</v>
          </cell>
        </row>
        <row r="55">
          <cell r="B55" t="str">
            <v>Geno Stone</v>
          </cell>
          <cell r="L55">
            <v>6</v>
          </cell>
        </row>
        <row r="56">
          <cell r="B56" t="str">
            <v>Jordan Stout</v>
          </cell>
          <cell r="L56">
            <v>2</v>
          </cell>
        </row>
        <row r="57">
          <cell r="B57" t="str">
            <v>Laquon Treadwell</v>
          </cell>
          <cell r="L57">
            <v>0</v>
          </cell>
        </row>
        <row r="58">
          <cell r="B58" t="str">
            <v>Justin Tucker</v>
          </cell>
          <cell r="L58">
            <v>3</v>
          </cell>
        </row>
        <row r="59">
          <cell r="B59" t="str">
            <v>Brent Urban</v>
          </cell>
          <cell r="L59">
            <v>3</v>
          </cell>
        </row>
        <row r="60">
          <cell r="B60" t="str">
            <v>Kyle Van Noy</v>
          </cell>
          <cell r="L60">
            <v>3</v>
          </cell>
        </row>
        <row r="61">
          <cell r="B61" t="str">
            <v>Tylan Wallace</v>
          </cell>
          <cell r="L61">
            <v>1</v>
          </cell>
        </row>
        <row r="62">
          <cell r="B62" t="str">
            <v>Ar'Darius Washington</v>
          </cell>
          <cell r="L62">
            <v>0</v>
          </cell>
        </row>
        <row r="63">
          <cell r="B63" t="str">
            <v>Broderick Washington Jr.</v>
          </cell>
          <cell r="L63">
            <v>4</v>
          </cell>
        </row>
        <row r="64">
          <cell r="B64" t="str">
            <v>Damarion Williams</v>
          </cell>
          <cell r="L64">
            <v>0</v>
          </cell>
        </row>
        <row r="65">
          <cell r="B65" t="str">
            <v>Marcus Williams</v>
          </cell>
          <cell r="L65">
            <v>4</v>
          </cell>
        </row>
        <row r="66">
          <cell r="B66" t="str">
            <v>Daryl Worley</v>
          </cell>
          <cell r="L66">
            <v>1</v>
          </cell>
        </row>
        <row r="67">
          <cell r="B67" t="str">
            <v>Owen Wright</v>
          </cell>
          <cell r="L67">
            <v>0</v>
          </cell>
        </row>
        <row r="68">
          <cell r="B68" t="str">
            <v>Rock Ya-Sin</v>
          </cell>
          <cell r="L68">
            <v>1</v>
          </cell>
        </row>
        <row r="69">
          <cell r="B69" t="str">
            <v>Kevin Zeitler</v>
          </cell>
          <cell r="L69">
            <v>9</v>
          </cell>
        </row>
      </sheetData>
      <sheetData sheetId="6">
        <row r="1">
          <cell r="B1" t="str">
            <v>Player</v>
          </cell>
          <cell r="L1" t="str">
            <v>AV</v>
          </cell>
        </row>
        <row r="2">
          <cell r="B2" t="str">
            <v>Mark Andrews</v>
          </cell>
          <cell r="L2">
            <v>8</v>
          </cell>
        </row>
        <row r="3">
          <cell r="B3" t="str">
            <v>Jalyn Armour-Davis</v>
          </cell>
          <cell r="L3">
            <v>1</v>
          </cell>
        </row>
        <row r="4">
          <cell r="B4" t="str">
            <v>Jeremiah Attaochu</v>
          </cell>
          <cell r="L4">
            <v>0</v>
          </cell>
        </row>
        <row r="5">
          <cell r="B5" t="str">
            <v>Rashod Bateman</v>
          </cell>
          <cell r="L5">
            <v>3</v>
          </cell>
        </row>
        <row r="6">
          <cell r="B6" t="str">
            <v>Tyus Bowser</v>
          </cell>
          <cell r="L6">
            <v>2</v>
          </cell>
        </row>
        <row r="7">
          <cell r="B7" t="str">
            <v>Nick Boyle</v>
          </cell>
          <cell r="L7">
            <v>0</v>
          </cell>
        </row>
        <row r="8">
          <cell r="B8" t="str">
            <v>Anthony Brown</v>
          </cell>
          <cell r="L8">
            <v>1</v>
          </cell>
        </row>
        <row r="9">
          <cell r="B9" t="str">
            <v>Josh Bynes</v>
          </cell>
          <cell r="L9">
            <v>3</v>
          </cell>
        </row>
        <row r="10">
          <cell r="B10" t="str">
            <v>Calais Campbell</v>
          </cell>
          <cell r="L10">
            <v>7</v>
          </cell>
        </row>
        <row r="11">
          <cell r="B11" t="str">
            <v>Chuck Clark</v>
          </cell>
          <cell r="L11">
            <v>7</v>
          </cell>
        </row>
        <row r="12">
          <cell r="B12" t="str">
            <v>Ben Cleveland</v>
          </cell>
          <cell r="L12">
            <v>1</v>
          </cell>
        </row>
        <row r="13">
          <cell r="B13" t="str">
            <v>Trystan Colon-Castillo</v>
          </cell>
          <cell r="L13">
            <v>1</v>
          </cell>
        </row>
        <row r="14">
          <cell r="B14" t="str">
            <v>Brandon Copeland</v>
          </cell>
          <cell r="L14">
            <v>0</v>
          </cell>
        </row>
        <row r="15">
          <cell r="B15" t="str">
            <v>Mike Davis</v>
          </cell>
          <cell r="L15">
            <v>0</v>
          </cell>
        </row>
        <row r="16">
          <cell r="B16" t="str">
            <v>J.K. Dobbins</v>
          </cell>
          <cell r="L16">
            <v>4</v>
          </cell>
        </row>
        <row r="17">
          <cell r="B17" t="str">
            <v>Kenyan Drake</v>
          </cell>
          <cell r="L17">
            <v>4</v>
          </cell>
        </row>
        <row r="18">
          <cell r="B18" t="str">
            <v>Devin Duvernay</v>
          </cell>
          <cell r="L18">
            <v>6</v>
          </cell>
        </row>
        <row r="19">
          <cell r="B19" t="str">
            <v>Gus Edwards</v>
          </cell>
          <cell r="L19">
            <v>3</v>
          </cell>
        </row>
        <row r="20">
          <cell r="B20" t="str">
            <v>Daniel Faalele</v>
          </cell>
          <cell r="L20">
            <v>2</v>
          </cell>
        </row>
        <row r="21">
          <cell r="B21" t="str">
            <v>Kyle Fuller</v>
          </cell>
          <cell r="L21">
            <v>0</v>
          </cell>
        </row>
        <row r="22">
          <cell r="B22" t="str">
            <v>Kyle Hamilton</v>
          </cell>
          <cell r="L22">
            <v>2</v>
          </cell>
        </row>
        <row r="23">
          <cell r="B23" t="str">
            <v>Malik Harrison</v>
          </cell>
          <cell r="L23">
            <v>4</v>
          </cell>
        </row>
        <row r="24">
          <cell r="B24" t="str">
            <v>Justice Hill</v>
          </cell>
          <cell r="L24">
            <v>2</v>
          </cell>
        </row>
        <row r="25">
          <cell r="B25" t="str">
            <v>Justin Houston</v>
          </cell>
          <cell r="L25">
            <v>2</v>
          </cell>
        </row>
        <row r="26">
          <cell r="B26" t="str">
            <v>Marlon Humphrey</v>
          </cell>
          <cell r="L26">
            <v>12</v>
          </cell>
        </row>
        <row r="27">
          <cell r="B27" t="str">
            <v>Tyler Huntley</v>
          </cell>
          <cell r="L27">
            <v>3</v>
          </cell>
        </row>
        <row r="28">
          <cell r="B28" t="str">
            <v>Andy Isabella</v>
          </cell>
          <cell r="L28">
            <v>0</v>
          </cell>
        </row>
        <row r="29">
          <cell r="B29" t="str">
            <v>DeSean Jackson</v>
          </cell>
          <cell r="L29">
            <v>2</v>
          </cell>
        </row>
        <row r="30">
          <cell r="B30" t="str">
            <v>Lamar Jackson</v>
          </cell>
          <cell r="L30">
            <v>12</v>
          </cell>
        </row>
        <row r="31">
          <cell r="B31" t="str">
            <v>Ja'Wuan James</v>
          </cell>
          <cell r="L31">
            <v>0</v>
          </cell>
        </row>
        <row r="32">
          <cell r="B32" t="str">
            <v>Travis Jones</v>
          </cell>
          <cell r="L32">
            <v>2</v>
          </cell>
        </row>
        <row r="33">
          <cell r="B33" t="str">
            <v>Devon Kennard</v>
          </cell>
          <cell r="L33">
            <v>1</v>
          </cell>
        </row>
        <row r="34">
          <cell r="B34" t="str">
            <v>A.J. Klein</v>
          </cell>
          <cell r="L34">
            <v>1</v>
          </cell>
        </row>
        <row r="35">
          <cell r="B35" t="str">
            <v>Charlie Kolar</v>
          </cell>
          <cell r="L35">
            <v>0</v>
          </cell>
        </row>
        <row r="36">
          <cell r="B36" t="str">
            <v>Isaiah Likely</v>
          </cell>
          <cell r="L36">
            <v>4</v>
          </cell>
        </row>
        <row r="37">
          <cell r="B37" t="str">
            <v>Tyler Linderbaum</v>
          </cell>
          <cell r="L37">
            <v>7</v>
          </cell>
        </row>
        <row r="38">
          <cell r="B38" t="str">
            <v>Isaiah Mack</v>
          </cell>
          <cell r="L38">
            <v>0</v>
          </cell>
        </row>
        <row r="39">
          <cell r="B39" t="str">
            <v>Nnamdi Madubuike</v>
          </cell>
          <cell r="L39">
            <v>7</v>
          </cell>
        </row>
        <row r="40">
          <cell r="B40" t="str">
            <v>Steven Means</v>
          </cell>
          <cell r="L40">
            <v>0</v>
          </cell>
        </row>
        <row r="41">
          <cell r="B41" t="str">
            <v>Patrick Mekari</v>
          </cell>
          <cell r="L41">
            <v>2</v>
          </cell>
        </row>
        <row r="42">
          <cell r="B42" t="str">
            <v>Nick Moore</v>
          </cell>
          <cell r="L42">
            <v>0</v>
          </cell>
        </row>
        <row r="43">
          <cell r="B43" t="str">
            <v>Morgan Moses</v>
          </cell>
          <cell r="L43">
            <v>8</v>
          </cell>
        </row>
        <row r="44">
          <cell r="B44" t="str">
            <v>Rayshad Nichols</v>
          </cell>
          <cell r="L44">
            <v>0</v>
          </cell>
        </row>
        <row r="45">
          <cell r="B45" t="str">
            <v>David Ojabo</v>
          </cell>
          <cell r="L45">
            <v>0</v>
          </cell>
        </row>
        <row r="46">
          <cell r="B46" t="str">
            <v>Josh Oliver</v>
          </cell>
          <cell r="L46">
            <v>1</v>
          </cell>
        </row>
        <row r="47">
          <cell r="B47" t="str">
            <v>Odafe Oweh</v>
          </cell>
          <cell r="L47">
            <v>4</v>
          </cell>
        </row>
        <row r="48">
          <cell r="B48" t="str">
            <v>Marcus Peters</v>
          </cell>
          <cell r="L48">
            <v>6</v>
          </cell>
        </row>
        <row r="49">
          <cell r="B49" t="str">
            <v>Del'Shawn Phillips</v>
          </cell>
          <cell r="L49">
            <v>1</v>
          </cell>
        </row>
        <row r="50">
          <cell r="B50" t="str">
            <v>Michael Pierce</v>
          </cell>
          <cell r="L50">
            <v>1</v>
          </cell>
        </row>
        <row r="51">
          <cell r="B51" t="str">
            <v>Jason Pierre-Paul</v>
          </cell>
          <cell r="L51">
            <v>6</v>
          </cell>
        </row>
        <row r="52">
          <cell r="B52" t="str">
            <v>Ben Powers</v>
          </cell>
          <cell r="L52">
            <v>7</v>
          </cell>
        </row>
        <row r="53">
          <cell r="B53" t="str">
            <v>James Proche</v>
          </cell>
          <cell r="L53">
            <v>1</v>
          </cell>
        </row>
        <row r="54">
          <cell r="B54" t="str">
            <v>Patrick Queen</v>
          </cell>
          <cell r="L54">
            <v>9</v>
          </cell>
        </row>
        <row r="55">
          <cell r="B55" t="str">
            <v>Patrick Ricard</v>
          </cell>
          <cell r="L55">
            <v>1</v>
          </cell>
        </row>
        <row r="56">
          <cell r="B56" t="str">
            <v>Demarcus Robinson</v>
          </cell>
          <cell r="L56">
            <v>5</v>
          </cell>
        </row>
        <row r="57">
          <cell r="B57" t="str">
            <v>Josh Ross</v>
          </cell>
          <cell r="L57">
            <v>0</v>
          </cell>
        </row>
        <row r="58">
          <cell r="B58" t="str">
            <v>Kevon Seymour</v>
          </cell>
          <cell r="L58">
            <v>1</v>
          </cell>
        </row>
        <row r="59">
          <cell r="B59" t="str">
            <v>Roquan Smith</v>
          </cell>
          <cell r="L59">
            <v>13</v>
          </cell>
        </row>
        <row r="60">
          <cell r="B60" t="str">
            <v>Julian Stanford</v>
          </cell>
          <cell r="L60">
            <v>0</v>
          </cell>
        </row>
        <row r="61">
          <cell r="B61" t="str">
            <v>Ronnie Stanley</v>
          </cell>
          <cell r="L61">
            <v>5</v>
          </cell>
        </row>
        <row r="62">
          <cell r="B62" t="str">
            <v>Brandon Stephens</v>
          </cell>
          <cell r="L62">
            <v>2</v>
          </cell>
        </row>
        <row r="63">
          <cell r="B63" t="str">
            <v>Geno Stone</v>
          </cell>
          <cell r="L63">
            <v>4</v>
          </cell>
        </row>
        <row r="64">
          <cell r="B64" t="str">
            <v>Jordan Stout</v>
          </cell>
          <cell r="L64">
            <v>2</v>
          </cell>
        </row>
        <row r="65">
          <cell r="B65" t="str">
            <v>Justin Tucker</v>
          </cell>
          <cell r="L65">
            <v>4</v>
          </cell>
        </row>
        <row r="66">
          <cell r="B66" t="str">
            <v>Brent Urban</v>
          </cell>
          <cell r="L66">
            <v>1</v>
          </cell>
        </row>
        <row r="67">
          <cell r="B67" t="str">
            <v>Binjimen Victor</v>
          </cell>
          <cell r="L67">
            <v>0</v>
          </cell>
        </row>
        <row r="68">
          <cell r="B68" t="str">
            <v>Tylan Wallace</v>
          </cell>
          <cell r="L68">
            <v>0</v>
          </cell>
        </row>
        <row r="69">
          <cell r="B69" t="str">
            <v>Ar'Darius Washington</v>
          </cell>
          <cell r="L69">
            <v>0</v>
          </cell>
        </row>
        <row r="70">
          <cell r="B70" t="str">
            <v>Broderick Washington Jr.</v>
          </cell>
          <cell r="L70">
            <v>5</v>
          </cell>
        </row>
        <row r="71">
          <cell r="B71" t="str">
            <v>Sammy Watkins</v>
          </cell>
          <cell r="L71">
            <v>1</v>
          </cell>
        </row>
        <row r="72">
          <cell r="B72" t="str">
            <v>Raleigh Webb</v>
          </cell>
          <cell r="L72">
            <v>0</v>
          </cell>
        </row>
        <row r="73">
          <cell r="B73" t="str">
            <v>Kristian Welch</v>
          </cell>
          <cell r="L73">
            <v>1</v>
          </cell>
        </row>
        <row r="74">
          <cell r="B74" t="str">
            <v>Damarion Williams</v>
          </cell>
          <cell r="L74">
            <v>1</v>
          </cell>
        </row>
        <row r="75">
          <cell r="B75" t="str">
            <v>Marcus Williams</v>
          </cell>
          <cell r="L75">
            <v>5</v>
          </cell>
        </row>
        <row r="76">
          <cell r="B76" t="str">
            <v>Daryl Worley</v>
          </cell>
          <cell r="L76">
            <v>1</v>
          </cell>
        </row>
        <row r="77">
          <cell r="B77" t="str">
            <v>Kevin Zeitler</v>
          </cell>
          <cell r="L77">
            <v>6</v>
          </cell>
        </row>
      </sheetData>
      <sheetData sheetId="7">
        <row r="1">
          <cell r="B1" t="str">
            <v>Player</v>
          </cell>
          <cell r="L1" t="str">
            <v>AV</v>
          </cell>
        </row>
        <row r="2">
          <cell r="B2" t="str">
            <v>Mark Andrews</v>
          </cell>
          <cell r="L2">
            <v>10</v>
          </cell>
        </row>
        <row r="3">
          <cell r="B3" t="str">
            <v>Anthony Averett</v>
          </cell>
          <cell r="L3">
            <v>6</v>
          </cell>
        </row>
        <row r="4">
          <cell r="B4" t="str">
            <v>Rashod Bateman</v>
          </cell>
          <cell r="L4">
            <v>4</v>
          </cell>
        </row>
        <row r="5">
          <cell r="B5" t="str">
            <v>Le'Veon Bell</v>
          </cell>
          <cell r="L5">
            <v>0</v>
          </cell>
        </row>
        <row r="6">
          <cell r="B6" t="str">
            <v>Chris Board</v>
          </cell>
          <cell r="L6">
            <v>1</v>
          </cell>
        </row>
        <row r="7">
          <cell r="B7" t="str">
            <v>Tyus Bowser</v>
          </cell>
          <cell r="L7">
            <v>9</v>
          </cell>
        </row>
        <row r="8">
          <cell r="B8" t="str">
            <v>Miles Boykin</v>
          </cell>
          <cell r="L8">
            <v>0</v>
          </cell>
        </row>
        <row r="9">
          <cell r="B9" t="str">
            <v>Nick Boyle</v>
          </cell>
          <cell r="L9">
            <v>0</v>
          </cell>
        </row>
        <row r="10">
          <cell r="B10" t="str">
            <v>Bradley Bozeman</v>
          </cell>
          <cell r="L10">
            <v>5</v>
          </cell>
        </row>
        <row r="11">
          <cell r="B11" t="str">
            <v>Marquise Brown</v>
          </cell>
          <cell r="L11">
            <v>8</v>
          </cell>
        </row>
        <row r="12">
          <cell r="B12" t="str">
            <v>Josh Bynes</v>
          </cell>
          <cell r="L12">
            <v>6</v>
          </cell>
        </row>
        <row r="13">
          <cell r="B13" t="str">
            <v>Calais Campbell</v>
          </cell>
          <cell r="L13">
            <v>7</v>
          </cell>
        </row>
        <row r="14">
          <cell r="B14" t="str">
            <v>Trenton Cannon</v>
          </cell>
          <cell r="L14">
            <v>0</v>
          </cell>
        </row>
        <row r="15">
          <cell r="B15" t="str">
            <v>James Carpenter</v>
          </cell>
          <cell r="L15">
            <v>0</v>
          </cell>
        </row>
        <row r="16">
          <cell r="B16" t="str">
            <v>Chuck Clark</v>
          </cell>
          <cell r="L16">
            <v>7</v>
          </cell>
        </row>
        <row r="17">
          <cell r="B17" t="str">
            <v>Ben Cleveland</v>
          </cell>
          <cell r="L17">
            <v>2</v>
          </cell>
        </row>
        <row r="18">
          <cell r="B18" t="str">
            <v>Trystan Colon-Castillo</v>
          </cell>
          <cell r="L18">
            <v>1</v>
          </cell>
        </row>
        <row r="19">
          <cell r="B19" t="str">
            <v>Devin Duvernay</v>
          </cell>
          <cell r="L19">
            <v>2</v>
          </cell>
        </row>
        <row r="20">
          <cell r="B20" t="str">
            <v>DeShon Elliott</v>
          </cell>
          <cell r="L20">
            <v>3</v>
          </cell>
        </row>
        <row r="21">
          <cell r="B21" t="str">
            <v>Justin Ellis</v>
          </cell>
          <cell r="L21">
            <v>3</v>
          </cell>
        </row>
        <row r="22">
          <cell r="B22" t="str">
            <v>Jaylon Ferguson</v>
          </cell>
          <cell r="L22">
            <v>1</v>
          </cell>
        </row>
        <row r="23">
          <cell r="B23" t="str">
            <v>Devonta Freeman</v>
          </cell>
          <cell r="L23">
            <v>4</v>
          </cell>
        </row>
        <row r="24">
          <cell r="B24" t="str">
            <v>Malik Harrison</v>
          </cell>
          <cell r="L24">
            <v>3</v>
          </cell>
        </row>
        <row r="25">
          <cell r="B25" t="str">
            <v>Daelin Hayes</v>
          </cell>
          <cell r="L25">
            <v>0</v>
          </cell>
        </row>
        <row r="26">
          <cell r="B26" t="str">
            <v>Justin Houston</v>
          </cell>
          <cell r="L26">
            <v>8</v>
          </cell>
        </row>
        <row r="27">
          <cell r="B27" t="str">
            <v>Marlon Humphrey</v>
          </cell>
          <cell r="L27">
            <v>5</v>
          </cell>
        </row>
        <row r="28">
          <cell r="B28" t="str">
            <v>Tyler Huntley</v>
          </cell>
          <cell r="L28">
            <v>2</v>
          </cell>
        </row>
        <row r="29">
          <cell r="B29" t="str">
            <v>Lamar Jackson</v>
          </cell>
          <cell r="L29">
            <v>11</v>
          </cell>
        </row>
        <row r="30">
          <cell r="B30" t="str">
            <v>Robert Jackson</v>
          </cell>
          <cell r="L30">
            <v>0</v>
          </cell>
        </row>
        <row r="31">
          <cell r="B31" t="str">
            <v>Tony Jefferson</v>
          </cell>
          <cell r="L31">
            <v>0</v>
          </cell>
        </row>
        <row r="32">
          <cell r="B32" t="str">
            <v>Josh Johnson</v>
          </cell>
          <cell r="L32">
            <v>1</v>
          </cell>
        </row>
        <row r="33">
          <cell r="B33" t="str">
            <v>Jaryd Jones-Smith</v>
          </cell>
          <cell r="L33">
            <v>0</v>
          </cell>
        </row>
        <row r="34">
          <cell r="B34" t="str">
            <v>Sam Koch</v>
          </cell>
          <cell r="L34">
            <v>2</v>
          </cell>
        </row>
        <row r="35">
          <cell r="B35" t="str">
            <v>Anthony Levine</v>
          </cell>
          <cell r="L35">
            <v>1</v>
          </cell>
        </row>
        <row r="36">
          <cell r="B36" t="str">
            <v>Isaiah Mack</v>
          </cell>
          <cell r="L36">
            <v>0</v>
          </cell>
        </row>
        <row r="37">
          <cell r="B37" t="str">
            <v>Nnamdi Madubuike</v>
          </cell>
          <cell r="L37">
            <v>6</v>
          </cell>
        </row>
        <row r="38">
          <cell r="B38" t="str">
            <v>Nate McCrary</v>
          </cell>
          <cell r="L38">
            <v>0</v>
          </cell>
        </row>
        <row r="39">
          <cell r="B39" t="str">
            <v>Kahlil McKenzie</v>
          </cell>
          <cell r="L39">
            <v>0</v>
          </cell>
        </row>
        <row r="40">
          <cell r="B40" t="str">
            <v>Pernell McPhee</v>
          </cell>
          <cell r="L40">
            <v>1</v>
          </cell>
        </row>
        <row r="41">
          <cell r="B41" t="str">
            <v>Patrick Mekari</v>
          </cell>
          <cell r="L41">
            <v>5</v>
          </cell>
        </row>
        <row r="42">
          <cell r="B42" t="str">
            <v>Nick Moore</v>
          </cell>
          <cell r="L42">
            <v>1</v>
          </cell>
        </row>
        <row r="43">
          <cell r="B43" t="str">
            <v>Latavius Murray</v>
          </cell>
          <cell r="L43">
            <v>3</v>
          </cell>
        </row>
        <row r="44">
          <cell r="B44" t="str">
            <v>Cedric Ogbuehi</v>
          </cell>
          <cell r="L44">
            <v>0</v>
          </cell>
        </row>
        <row r="45">
          <cell r="B45" t="str">
            <v>Josh Oliver</v>
          </cell>
          <cell r="L45">
            <v>1</v>
          </cell>
        </row>
        <row r="46">
          <cell r="B46" t="str">
            <v>Odafe Oweh</v>
          </cell>
          <cell r="L46">
            <v>3</v>
          </cell>
        </row>
        <row r="47">
          <cell r="B47" t="str">
            <v>Tyre Phillips</v>
          </cell>
          <cell r="L47">
            <v>2</v>
          </cell>
        </row>
        <row r="48">
          <cell r="B48" t="str">
            <v>Tony Poljan</v>
          </cell>
          <cell r="L48">
            <v>0</v>
          </cell>
        </row>
        <row r="49">
          <cell r="B49" t="str">
            <v>Ben Powers</v>
          </cell>
          <cell r="L49">
            <v>4</v>
          </cell>
        </row>
        <row r="50">
          <cell r="B50" t="str">
            <v>James Proche</v>
          </cell>
          <cell r="L50">
            <v>2</v>
          </cell>
        </row>
        <row r="51">
          <cell r="B51" t="str">
            <v>Patrick Queen</v>
          </cell>
          <cell r="L51">
            <v>9</v>
          </cell>
        </row>
        <row r="52">
          <cell r="B52" t="str">
            <v>Patrick Ricard</v>
          </cell>
          <cell r="L52">
            <v>0</v>
          </cell>
        </row>
        <row r="53">
          <cell r="B53" t="str">
            <v>Jordan Richards</v>
          </cell>
          <cell r="L53">
            <v>0</v>
          </cell>
        </row>
        <row r="54">
          <cell r="B54" t="str">
            <v>Kevon Seymour</v>
          </cell>
          <cell r="L54">
            <v>1</v>
          </cell>
        </row>
        <row r="55">
          <cell r="B55" t="str">
            <v>David Sharpe</v>
          </cell>
          <cell r="L55">
            <v>0</v>
          </cell>
        </row>
        <row r="56">
          <cell r="B56" t="str">
            <v>Andre Smith</v>
          </cell>
          <cell r="L56">
            <v>0</v>
          </cell>
        </row>
        <row r="57">
          <cell r="B57" t="str">
            <v>Jimmy Smith</v>
          </cell>
          <cell r="L57">
            <v>1</v>
          </cell>
        </row>
        <row r="58">
          <cell r="B58" t="str">
            <v>Ronnie Stanley</v>
          </cell>
          <cell r="L58">
            <v>0</v>
          </cell>
        </row>
        <row r="59">
          <cell r="B59" t="str">
            <v>Brandon Stephens</v>
          </cell>
          <cell r="L59">
            <v>5</v>
          </cell>
        </row>
        <row r="60">
          <cell r="B60" t="str">
            <v>Geno Stone</v>
          </cell>
          <cell r="L60">
            <v>2</v>
          </cell>
        </row>
        <row r="61">
          <cell r="B61" t="str">
            <v>Joe Thomas</v>
          </cell>
          <cell r="L61">
            <v>0</v>
          </cell>
        </row>
        <row r="62">
          <cell r="B62" t="str">
            <v>Eric Tomlinson</v>
          </cell>
          <cell r="L62">
            <v>0</v>
          </cell>
        </row>
        <row r="63">
          <cell r="B63" t="str">
            <v>Justin Tucker</v>
          </cell>
          <cell r="L63">
            <v>6</v>
          </cell>
        </row>
        <row r="64">
          <cell r="B64" t="str">
            <v>Alejandro Villanueva</v>
          </cell>
          <cell r="L64">
            <v>7</v>
          </cell>
        </row>
        <row r="65">
          <cell r="B65" t="str">
            <v>Tylan Wallace</v>
          </cell>
          <cell r="L65">
            <v>0</v>
          </cell>
        </row>
        <row r="66">
          <cell r="B66" t="str">
            <v>Ar'Darius Washington</v>
          </cell>
          <cell r="L66">
            <v>0</v>
          </cell>
        </row>
        <row r="67">
          <cell r="B67" t="str">
            <v>Broderick Washington Jr.</v>
          </cell>
          <cell r="L67">
            <v>2</v>
          </cell>
        </row>
        <row r="68">
          <cell r="B68" t="str">
            <v>Sammy Watkins</v>
          </cell>
          <cell r="L68">
            <v>3</v>
          </cell>
        </row>
        <row r="69">
          <cell r="B69" t="str">
            <v>Kristian Welch</v>
          </cell>
          <cell r="L69">
            <v>1</v>
          </cell>
        </row>
        <row r="70">
          <cell r="B70" t="str">
            <v>Chris Westry</v>
          </cell>
          <cell r="L70">
            <v>1</v>
          </cell>
        </row>
        <row r="71">
          <cell r="B71" t="str">
            <v>Mazzi Wilkins</v>
          </cell>
          <cell r="L71">
            <v>0</v>
          </cell>
        </row>
        <row r="72">
          <cell r="B72" t="str">
            <v>Brandon Williams</v>
          </cell>
          <cell r="L72">
            <v>7</v>
          </cell>
        </row>
        <row r="73">
          <cell r="B73" t="str">
            <v>Ty'Son Williams</v>
          </cell>
          <cell r="L73">
            <v>2</v>
          </cell>
        </row>
        <row r="74">
          <cell r="B74" t="str">
            <v>Daryl Worley</v>
          </cell>
          <cell r="L74">
            <v>0</v>
          </cell>
        </row>
        <row r="75">
          <cell r="B75" t="str">
            <v>Tavon Young</v>
          </cell>
          <cell r="L75">
            <v>4</v>
          </cell>
        </row>
        <row r="76">
          <cell r="B76" t="str">
            <v>Kevin Zeitler</v>
          </cell>
          <cell r="L76">
            <v>6</v>
          </cell>
        </row>
      </sheetData>
      <sheetData sheetId="8">
        <row r="1">
          <cell r="B1" t="str">
            <v>Player</v>
          </cell>
          <cell r="L1" t="str">
            <v>AV</v>
          </cell>
        </row>
        <row r="2">
          <cell r="B2" t="str">
            <v>Aaron Adeoye</v>
          </cell>
          <cell r="L2">
            <v>0</v>
          </cell>
        </row>
        <row r="3">
          <cell r="B3" t="str">
            <v>Otaro Alaka</v>
          </cell>
          <cell r="L3">
            <v>0</v>
          </cell>
        </row>
        <row r="4">
          <cell r="B4" t="str">
            <v>Mark Andrews</v>
          </cell>
          <cell r="L4">
            <v>8</v>
          </cell>
        </row>
        <row r="5">
          <cell r="B5" t="str">
            <v>Anthony Averett</v>
          </cell>
          <cell r="L5">
            <v>2</v>
          </cell>
        </row>
        <row r="6">
          <cell r="B6" t="str">
            <v>Chris Board</v>
          </cell>
          <cell r="L6">
            <v>2</v>
          </cell>
        </row>
        <row r="7">
          <cell r="B7" t="str">
            <v>Terrell Bonds</v>
          </cell>
          <cell r="L7">
            <v>1</v>
          </cell>
        </row>
        <row r="8">
          <cell r="B8" t="str">
            <v>Tyus Bowser</v>
          </cell>
          <cell r="L8">
            <v>3</v>
          </cell>
        </row>
        <row r="9">
          <cell r="B9" t="str">
            <v>Miles Boykin</v>
          </cell>
          <cell r="L9">
            <v>3</v>
          </cell>
        </row>
        <row r="10">
          <cell r="B10" t="str">
            <v>Nick Boyle</v>
          </cell>
          <cell r="L10">
            <v>1</v>
          </cell>
        </row>
        <row r="11">
          <cell r="B11" t="str">
            <v>Bradley Bozeman</v>
          </cell>
          <cell r="L11">
            <v>8</v>
          </cell>
        </row>
        <row r="12">
          <cell r="B12" t="str">
            <v>Ben Bredeson</v>
          </cell>
          <cell r="L12">
            <v>1</v>
          </cell>
        </row>
        <row r="13">
          <cell r="B13" t="str">
            <v>Nate Brooks</v>
          </cell>
          <cell r="L13">
            <v>0</v>
          </cell>
        </row>
        <row r="14">
          <cell r="B14" t="str">
            <v>Marquise Brown</v>
          </cell>
          <cell r="L14">
            <v>9</v>
          </cell>
        </row>
        <row r="15">
          <cell r="B15" t="str">
            <v>Orlando Brown Jr.</v>
          </cell>
          <cell r="L15">
            <v>12</v>
          </cell>
        </row>
        <row r="16">
          <cell r="B16" t="str">
            <v>Dez Bryant</v>
          </cell>
          <cell r="L16">
            <v>1</v>
          </cell>
        </row>
        <row r="17">
          <cell r="B17" t="str">
            <v>Calais Campbell</v>
          </cell>
          <cell r="L17">
            <v>10</v>
          </cell>
        </row>
        <row r="18">
          <cell r="B18" t="str">
            <v>Chuck Clark</v>
          </cell>
          <cell r="L18">
            <v>8</v>
          </cell>
        </row>
        <row r="19">
          <cell r="B19" t="str">
            <v>Trystan Colon-Castillo</v>
          </cell>
          <cell r="L19">
            <v>1</v>
          </cell>
        </row>
        <row r="20">
          <cell r="B20" t="str">
            <v>Morgan Cox</v>
          </cell>
          <cell r="L20">
            <v>2</v>
          </cell>
        </row>
        <row r="21">
          <cell r="B21" t="str">
            <v>Aaron Crawford</v>
          </cell>
          <cell r="L21">
            <v>0</v>
          </cell>
        </row>
        <row r="22">
          <cell r="B22" t="str">
            <v>Sean Culkin</v>
          </cell>
          <cell r="L22">
            <v>0</v>
          </cell>
        </row>
        <row r="23">
          <cell r="B23" t="str">
            <v>Pierre Desir</v>
          </cell>
          <cell r="L23">
            <v>0</v>
          </cell>
        </row>
        <row r="24">
          <cell r="B24" t="str">
            <v>J.K. Dobbins</v>
          </cell>
          <cell r="L24">
            <v>7</v>
          </cell>
        </row>
        <row r="25">
          <cell r="B25" t="str">
            <v>Khalil Dorsey</v>
          </cell>
          <cell r="L25">
            <v>0</v>
          </cell>
        </row>
        <row r="26">
          <cell r="B26" t="str">
            <v>Devin Duvernay</v>
          </cell>
          <cell r="L26">
            <v>4</v>
          </cell>
        </row>
        <row r="27">
          <cell r="B27" t="str">
            <v>Gus Edwards</v>
          </cell>
          <cell r="L27">
            <v>7</v>
          </cell>
        </row>
        <row r="28">
          <cell r="B28" t="str">
            <v>DeShon Elliott</v>
          </cell>
          <cell r="L28">
            <v>7</v>
          </cell>
        </row>
        <row r="29">
          <cell r="B29" t="str">
            <v>Justin Ellis</v>
          </cell>
          <cell r="L29">
            <v>2</v>
          </cell>
        </row>
        <row r="30">
          <cell r="B30" t="str">
            <v>Jaylon Ferguson</v>
          </cell>
          <cell r="L30">
            <v>2</v>
          </cell>
        </row>
        <row r="31">
          <cell r="B31" t="str">
            <v>D.J. Fluker</v>
          </cell>
          <cell r="L31">
            <v>5</v>
          </cell>
        </row>
        <row r="32">
          <cell r="B32" t="str">
            <v>L.J. Fort</v>
          </cell>
          <cell r="L32">
            <v>6</v>
          </cell>
        </row>
        <row r="33">
          <cell r="B33" t="str">
            <v>Marcus Gilchrist</v>
          </cell>
          <cell r="L33">
            <v>0</v>
          </cell>
        </row>
        <row r="34">
          <cell r="B34" t="str">
            <v>Robert Griffin III</v>
          </cell>
          <cell r="L34">
            <v>1</v>
          </cell>
        </row>
        <row r="35">
          <cell r="B35" t="str">
            <v>Davontae Harris</v>
          </cell>
          <cell r="L35">
            <v>1</v>
          </cell>
        </row>
        <row r="36">
          <cell r="B36" t="str">
            <v>Malik Harrison</v>
          </cell>
          <cell r="L36">
            <v>4</v>
          </cell>
        </row>
        <row r="37">
          <cell r="B37" t="str">
            <v>Justice Hill</v>
          </cell>
          <cell r="L37">
            <v>1</v>
          </cell>
        </row>
        <row r="38">
          <cell r="B38" t="str">
            <v>Will Holden</v>
          </cell>
          <cell r="L38">
            <v>0</v>
          </cell>
        </row>
        <row r="39">
          <cell r="B39" t="str">
            <v>Marlon Humphrey</v>
          </cell>
          <cell r="L39">
            <v>10</v>
          </cell>
        </row>
        <row r="40">
          <cell r="B40" t="str">
            <v>Tyler Huntley</v>
          </cell>
          <cell r="L40">
            <v>0</v>
          </cell>
        </row>
        <row r="41">
          <cell r="B41" t="str">
            <v>Mark Ingram</v>
          </cell>
          <cell r="L41">
            <v>3</v>
          </cell>
        </row>
        <row r="42">
          <cell r="B42" t="str">
            <v>Lamar Jackson</v>
          </cell>
          <cell r="L42">
            <v>18</v>
          </cell>
        </row>
        <row r="43">
          <cell r="B43" t="str">
            <v>Matt Judon</v>
          </cell>
          <cell r="L43">
            <v>11</v>
          </cell>
        </row>
        <row r="44">
          <cell r="B44" t="str">
            <v>Sam Koch</v>
          </cell>
          <cell r="L44">
            <v>2</v>
          </cell>
        </row>
        <row r="45">
          <cell r="B45" t="str">
            <v>Anthony Levine</v>
          </cell>
          <cell r="L45">
            <v>2</v>
          </cell>
        </row>
        <row r="46">
          <cell r="B46" t="str">
            <v>Nnamdi Madubuike</v>
          </cell>
          <cell r="L46">
            <v>2</v>
          </cell>
        </row>
        <row r="47">
          <cell r="B47" t="str">
            <v>Pernell McPhee</v>
          </cell>
          <cell r="L47">
            <v>7</v>
          </cell>
        </row>
        <row r="48">
          <cell r="B48" t="str">
            <v>Trace McSorley</v>
          </cell>
          <cell r="L48">
            <v>0</v>
          </cell>
        </row>
        <row r="49">
          <cell r="B49" t="str">
            <v>Patrick Mekari</v>
          </cell>
          <cell r="L49">
            <v>5</v>
          </cell>
        </row>
        <row r="50">
          <cell r="B50" t="str">
            <v>Chris Moore</v>
          </cell>
          <cell r="L50">
            <v>0</v>
          </cell>
        </row>
        <row r="51">
          <cell r="B51" t="str">
            <v>Nick Moore</v>
          </cell>
          <cell r="L51">
            <v>0</v>
          </cell>
        </row>
        <row r="52">
          <cell r="B52" t="str">
            <v>Yannick Ngakoue</v>
          </cell>
          <cell r="L52">
            <v>2</v>
          </cell>
        </row>
        <row r="53">
          <cell r="B53" t="str">
            <v>Marcus Peters</v>
          </cell>
          <cell r="L53">
            <v>7</v>
          </cell>
        </row>
        <row r="54">
          <cell r="B54" t="str">
            <v>Tyre Phillips</v>
          </cell>
          <cell r="L54">
            <v>4</v>
          </cell>
        </row>
        <row r="55">
          <cell r="B55" t="str">
            <v>Ben Powers</v>
          </cell>
          <cell r="L55">
            <v>4</v>
          </cell>
        </row>
        <row r="56">
          <cell r="B56" t="str">
            <v>James Proche</v>
          </cell>
          <cell r="L56">
            <v>0</v>
          </cell>
        </row>
        <row r="57">
          <cell r="B57" t="str">
            <v>Patrick Queen</v>
          </cell>
          <cell r="L57">
            <v>10</v>
          </cell>
        </row>
        <row r="58">
          <cell r="B58" t="str">
            <v>Patrick Ricard</v>
          </cell>
          <cell r="L58">
            <v>1</v>
          </cell>
        </row>
        <row r="59">
          <cell r="B59" t="str">
            <v>Jordan Richards</v>
          </cell>
          <cell r="L59">
            <v>1</v>
          </cell>
        </row>
        <row r="60">
          <cell r="B60" t="str">
            <v>Chauncey Rivers</v>
          </cell>
          <cell r="L60">
            <v>0</v>
          </cell>
        </row>
        <row r="61">
          <cell r="B61" t="str">
            <v>Matt Skura</v>
          </cell>
          <cell r="L61">
            <v>6</v>
          </cell>
        </row>
        <row r="62">
          <cell r="B62" t="str">
            <v>Jimmy Smith</v>
          </cell>
          <cell r="L62">
            <v>3</v>
          </cell>
        </row>
        <row r="63">
          <cell r="B63" t="str">
            <v>Willie Snead</v>
          </cell>
          <cell r="L63">
            <v>5</v>
          </cell>
        </row>
        <row r="64">
          <cell r="B64" t="str">
            <v>Ronnie Stanley</v>
          </cell>
          <cell r="L64">
            <v>4</v>
          </cell>
        </row>
        <row r="65">
          <cell r="B65" t="str">
            <v>Geno Stone</v>
          </cell>
          <cell r="L65">
            <v>0</v>
          </cell>
        </row>
        <row r="66">
          <cell r="B66" t="str">
            <v>Eric Tomlinson</v>
          </cell>
          <cell r="L66">
            <v>0</v>
          </cell>
        </row>
        <row r="67">
          <cell r="B67" t="str">
            <v>Johnny Townsend</v>
          </cell>
          <cell r="L67">
            <v>0</v>
          </cell>
        </row>
        <row r="68">
          <cell r="B68" t="str">
            <v>Justin Tucker</v>
          </cell>
          <cell r="L68">
            <v>5</v>
          </cell>
        </row>
        <row r="69">
          <cell r="B69" t="str">
            <v>Jihad Ward</v>
          </cell>
          <cell r="L69">
            <v>1</v>
          </cell>
        </row>
        <row r="70">
          <cell r="B70" t="str">
            <v>Broderick Washington Jr.</v>
          </cell>
          <cell r="L70">
            <v>1</v>
          </cell>
        </row>
        <row r="71">
          <cell r="B71" t="str">
            <v>Kristian Welch</v>
          </cell>
          <cell r="L71">
            <v>1</v>
          </cell>
        </row>
        <row r="72">
          <cell r="B72" t="str">
            <v>Brandon Williams</v>
          </cell>
          <cell r="L72">
            <v>7</v>
          </cell>
        </row>
        <row r="73">
          <cell r="B73" t="str">
            <v>Tramon Williams</v>
          </cell>
          <cell r="L73">
            <v>0</v>
          </cell>
        </row>
        <row r="74">
          <cell r="B74" t="str">
            <v>Luke Willson</v>
          </cell>
          <cell r="L74">
            <v>0</v>
          </cell>
        </row>
        <row r="75">
          <cell r="B75" t="str">
            <v>Derek Wolfe</v>
          </cell>
          <cell r="L75">
            <v>5</v>
          </cell>
        </row>
        <row r="76">
          <cell r="B76" t="str">
            <v>Tavon Young</v>
          </cell>
          <cell r="L76">
            <v>0</v>
          </cell>
        </row>
      </sheetData>
      <sheetData sheetId="9">
        <row r="1">
          <cell r="B1" t="str">
            <v>Player</v>
          </cell>
          <cell r="L1" t="str">
            <v>AV</v>
          </cell>
        </row>
        <row r="2">
          <cell r="B2" t="str">
            <v>Mark Andrews</v>
          </cell>
          <cell r="L2">
            <v>11</v>
          </cell>
        </row>
        <row r="3">
          <cell r="B3" t="str">
            <v>Anthony Averett</v>
          </cell>
          <cell r="L3">
            <v>1</v>
          </cell>
        </row>
        <row r="4">
          <cell r="B4" t="str">
            <v>Justin Bethel</v>
          </cell>
          <cell r="L4">
            <v>1</v>
          </cell>
        </row>
        <row r="5">
          <cell r="B5" t="str">
            <v>Chris Board</v>
          </cell>
          <cell r="L5">
            <v>1</v>
          </cell>
        </row>
        <row r="6">
          <cell r="B6" t="str">
            <v>Tyus Bowser</v>
          </cell>
          <cell r="L6">
            <v>3</v>
          </cell>
        </row>
        <row r="7">
          <cell r="B7" t="str">
            <v>Miles Boykin</v>
          </cell>
          <cell r="L7">
            <v>3</v>
          </cell>
        </row>
        <row r="8">
          <cell r="B8" t="str">
            <v>Nick Boyle</v>
          </cell>
          <cell r="L8">
            <v>4</v>
          </cell>
        </row>
        <row r="9">
          <cell r="B9" t="str">
            <v>Bradley Bozeman</v>
          </cell>
          <cell r="L9">
            <v>10</v>
          </cell>
        </row>
        <row r="10">
          <cell r="B10" t="str">
            <v>Marquise Brown</v>
          </cell>
          <cell r="L10">
            <v>8</v>
          </cell>
        </row>
        <row r="11">
          <cell r="B11" t="str">
            <v>Orlando Brown Jr.</v>
          </cell>
          <cell r="L11">
            <v>13</v>
          </cell>
        </row>
        <row r="12">
          <cell r="B12" t="str">
            <v>Josh Bynes</v>
          </cell>
          <cell r="L12">
            <v>4</v>
          </cell>
        </row>
        <row r="13">
          <cell r="B13" t="str">
            <v>Maurice Canady</v>
          </cell>
          <cell r="L13">
            <v>1</v>
          </cell>
        </row>
        <row r="14">
          <cell r="B14" t="str">
            <v>Brandon Carr</v>
          </cell>
          <cell r="L14">
            <v>5</v>
          </cell>
        </row>
        <row r="15">
          <cell r="B15" t="str">
            <v>Chuck Clark</v>
          </cell>
          <cell r="L15">
            <v>4</v>
          </cell>
        </row>
        <row r="16">
          <cell r="B16" t="str">
            <v>Morgan Cox</v>
          </cell>
          <cell r="L16">
            <v>3</v>
          </cell>
        </row>
        <row r="17">
          <cell r="B17" t="str">
            <v>Gus Edwards</v>
          </cell>
          <cell r="L17">
            <v>6</v>
          </cell>
        </row>
        <row r="18">
          <cell r="B18" t="str">
            <v>Parker Ehinger</v>
          </cell>
          <cell r="L18">
            <v>1</v>
          </cell>
        </row>
        <row r="19">
          <cell r="B19" t="str">
            <v>DeShon Elliott</v>
          </cell>
          <cell r="L19">
            <v>0</v>
          </cell>
        </row>
        <row r="20">
          <cell r="B20" t="str">
            <v>Justin Ellis</v>
          </cell>
          <cell r="L20">
            <v>0</v>
          </cell>
        </row>
        <row r="21">
          <cell r="B21" t="str">
            <v>Jaylon Ferguson</v>
          </cell>
          <cell r="L21">
            <v>5</v>
          </cell>
        </row>
        <row r="22">
          <cell r="B22" t="str">
            <v>L.J. Fort</v>
          </cell>
          <cell r="L22">
            <v>4</v>
          </cell>
        </row>
        <row r="23">
          <cell r="B23" t="str">
            <v>Hroniss Grasu</v>
          </cell>
          <cell r="L23">
            <v>0</v>
          </cell>
        </row>
        <row r="24">
          <cell r="B24" t="str">
            <v>Robert Griffin III</v>
          </cell>
          <cell r="L24">
            <v>2</v>
          </cell>
        </row>
        <row r="25">
          <cell r="B25" t="str">
            <v>Justice Hill</v>
          </cell>
          <cell r="L25">
            <v>3</v>
          </cell>
        </row>
        <row r="26">
          <cell r="B26" t="str">
            <v>Marlon Humphrey</v>
          </cell>
          <cell r="L26">
            <v>16</v>
          </cell>
        </row>
        <row r="27">
          <cell r="B27" t="str">
            <v>Hayden Hurst</v>
          </cell>
          <cell r="L27">
            <v>5</v>
          </cell>
        </row>
        <row r="28">
          <cell r="B28" t="str">
            <v>James Hurst</v>
          </cell>
          <cell r="L28">
            <v>3</v>
          </cell>
        </row>
        <row r="29">
          <cell r="B29" t="str">
            <v>Mark Ingram</v>
          </cell>
          <cell r="L29">
            <v>12</v>
          </cell>
        </row>
        <row r="30">
          <cell r="B30" t="str">
            <v>Bennett Jackson</v>
          </cell>
          <cell r="L30">
            <v>0</v>
          </cell>
        </row>
        <row r="31">
          <cell r="B31" t="str">
            <v>Lamar Jackson</v>
          </cell>
          <cell r="L31">
            <v>25</v>
          </cell>
        </row>
        <row r="32">
          <cell r="B32" t="str">
            <v>Tony Jefferson</v>
          </cell>
          <cell r="L32">
            <v>2</v>
          </cell>
        </row>
        <row r="33">
          <cell r="B33" t="str">
            <v>Cyrus Jones</v>
          </cell>
          <cell r="L33">
            <v>1</v>
          </cell>
        </row>
        <row r="34">
          <cell r="B34" t="str">
            <v>Matt Judon</v>
          </cell>
          <cell r="L34">
            <v>11</v>
          </cell>
        </row>
        <row r="35">
          <cell r="B35" t="str">
            <v>Sam Koch</v>
          </cell>
          <cell r="L35">
            <v>2</v>
          </cell>
        </row>
        <row r="36">
          <cell r="B36" t="str">
            <v>Anthony Levine</v>
          </cell>
          <cell r="L36">
            <v>1</v>
          </cell>
        </row>
        <row r="37">
          <cell r="B37" t="str">
            <v>Daylon Mack</v>
          </cell>
          <cell r="L37">
            <v>0</v>
          </cell>
        </row>
        <row r="38">
          <cell r="B38" t="str">
            <v>Iman Marshall</v>
          </cell>
          <cell r="L38">
            <v>0</v>
          </cell>
        </row>
        <row r="39">
          <cell r="B39" t="str">
            <v>Pernell McPhee</v>
          </cell>
          <cell r="L39">
            <v>4</v>
          </cell>
        </row>
        <row r="40">
          <cell r="B40" t="str">
            <v>Trace McSorley</v>
          </cell>
          <cell r="L40">
            <v>0</v>
          </cell>
        </row>
        <row r="41">
          <cell r="B41" t="str">
            <v>Patrick Mekari</v>
          </cell>
          <cell r="L41">
            <v>4</v>
          </cell>
        </row>
        <row r="42">
          <cell r="B42" t="str">
            <v>Chris Moore</v>
          </cell>
          <cell r="L42">
            <v>0</v>
          </cell>
        </row>
        <row r="43">
          <cell r="B43" t="str">
            <v>Patrick Onwuasor</v>
          </cell>
          <cell r="L43">
            <v>4</v>
          </cell>
        </row>
        <row r="44">
          <cell r="B44" t="str">
            <v>Domata Peko</v>
          </cell>
          <cell r="L44">
            <v>2</v>
          </cell>
        </row>
        <row r="45">
          <cell r="B45" t="str">
            <v>Marcus Peters</v>
          </cell>
          <cell r="L45">
            <v>10</v>
          </cell>
        </row>
        <row r="46">
          <cell r="B46" t="str">
            <v>Michael Pierce</v>
          </cell>
          <cell r="L46">
            <v>7</v>
          </cell>
        </row>
        <row r="47">
          <cell r="B47" t="str">
            <v>Ben Powers</v>
          </cell>
          <cell r="L47">
            <v>0</v>
          </cell>
        </row>
        <row r="48">
          <cell r="B48" t="str">
            <v>Patrick Ricard</v>
          </cell>
          <cell r="L48">
            <v>1</v>
          </cell>
        </row>
        <row r="49">
          <cell r="B49" t="str">
            <v>Jordan Richards</v>
          </cell>
          <cell r="L49">
            <v>1</v>
          </cell>
        </row>
        <row r="50">
          <cell r="B50" t="str">
            <v>Seth Roberts</v>
          </cell>
          <cell r="L50">
            <v>4</v>
          </cell>
        </row>
        <row r="51">
          <cell r="B51" t="str">
            <v>Jaleel Scott</v>
          </cell>
          <cell r="L51">
            <v>0</v>
          </cell>
        </row>
        <row r="52">
          <cell r="B52" t="str">
            <v>Zach Sieler</v>
          </cell>
          <cell r="L52">
            <v>0</v>
          </cell>
        </row>
        <row r="53">
          <cell r="B53" t="str">
            <v>Matt Skura</v>
          </cell>
          <cell r="L53">
            <v>7</v>
          </cell>
        </row>
        <row r="54">
          <cell r="B54" t="str">
            <v>Jimmy Smith</v>
          </cell>
          <cell r="L54">
            <v>2</v>
          </cell>
        </row>
        <row r="55">
          <cell r="B55" t="str">
            <v>Willie Snead</v>
          </cell>
          <cell r="L55">
            <v>4</v>
          </cell>
        </row>
        <row r="56">
          <cell r="B56" t="str">
            <v>Ronnie Stanley</v>
          </cell>
          <cell r="L56">
            <v>17</v>
          </cell>
        </row>
        <row r="57">
          <cell r="B57" t="str">
            <v>De'Anthony Thomas</v>
          </cell>
          <cell r="L57">
            <v>0</v>
          </cell>
        </row>
        <row r="58">
          <cell r="B58" t="str">
            <v>Earl Thomas</v>
          </cell>
          <cell r="L58">
            <v>8</v>
          </cell>
        </row>
        <row r="59">
          <cell r="B59" t="str">
            <v>Brynden Trawick</v>
          </cell>
          <cell r="L59">
            <v>0</v>
          </cell>
        </row>
        <row r="60">
          <cell r="B60" t="str">
            <v>Justin Tucker</v>
          </cell>
          <cell r="L60">
            <v>6</v>
          </cell>
        </row>
        <row r="61">
          <cell r="B61" t="str">
            <v>Jihad Ward</v>
          </cell>
          <cell r="L61">
            <v>2</v>
          </cell>
        </row>
        <row r="62">
          <cell r="B62" t="str">
            <v>Brandon Williams</v>
          </cell>
          <cell r="L62">
            <v>7</v>
          </cell>
        </row>
        <row r="63">
          <cell r="B63" t="str">
            <v>Tim Williams</v>
          </cell>
          <cell r="L63">
            <v>0</v>
          </cell>
        </row>
        <row r="64">
          <cell r="B64" t="str">
            <v>Chris Wormley</v>
          </cell>
          <cell r="L64">
            <v>4</v>
          </cell>
        </row>
        <row r="65">
          <cell r="B65" t="str">
            <v>Marshal Yanda</v>
          </cell>
          <cell r="L65">
            <v>15</v>
          </cell>
        </row>
        <row r="66">
          <cell r="B66" t="str">
            <v>Kenny Young</v>
          </cell>
          <cell r="L66">
            <v>2</v>
          </cell>
        </row>
      </sheetData>
      <sheetData sheetId="10">
        <row r="1">
          <cell r="B1" t="str">
            <v>Player</v>
          </cell>
          <cell r="L1" t="str">
            <v>AV</v>
          </cell>
        </row>
        <row r="2">
          <cell r="B2" t="str">
            <v>Javorius Allen</v>
          </cell>
          <cell r="L2">
            <v>2</v>
          </cell>
        </row>
        <row r="3">
          <cell r="B3" t="str">
            <v>Mark Andrews</v>
          </cell>
          <cell r="L3">
            <v>5</v>
          </cell>
        </row>
        <row r="4">
          <cell r="B4" t="str">
            <v>Anthony Averett</v>
          </cell>
          <cell r="L4">
            <v>1</v>
          </cell>
        </row>
        <row r="5">
          <cell r="B5" t="str">
            <v>Chris Board</v>
          </cell>
          <cell r="L5">
            <v>1</v>
          </cell>
        </row>
        <row r="6">
          <cell r="B6" t="str">
            <v>Tyus Bowser</v>
          </cell>
          <cell r="L6">
            <v>1</v>
          </cell>
        </row>
        <row r="7">
          <cell r="B7" t="str">
            <v>Nick Boyle</v>
          </cell>
          <cell r="L7">
            <v>2</v>
          </cell>
        </row>
        <row r="8">
          <cell r="B8" t="str">
            <v>Bradley Bozeman</v>
          </cell>
          <cell r="L8">
            <v>2</v>
          </cell>
        </row>
        <row r="9">
          <cell r="B9" t="str">
            <v>John Brown</v>
          </cell>
          <cell r="L9">
            <v>6</v>
          </cell>
        </row>
        <row r="10">
          <cell r="B10" t="str">
            <v>Orlando Brown Jr.</v>
          </cell>
          <cell r="L10">
            <v>6</v>
          </cell>
        </row>
        <row r="11">
          <cell r="B11" t="str">
            <v>Maurice Canady</v>
          </cell>
          <cell r="L11">
            <v>0</v>
          </cell>
        </row>
        <row r="12">
          <cell r="B12" t="str">
            <v>Brandon Carr</v>
          </cell>
          <cell r="L12">
            <v>7</v>
          </cell>
        </row>
        <row r="13">
          <cell r="B13" t="str">
            <v>Chuck Clark</v>
          </cell>
          <cell r="L13">
            <v>2</v>
          </cell>
        </row>
        <row r="14">
          <cell r="B14" t="str">
            <v>Alex Collins</v>
          </cell>
          <cell r="L14">
            <v>3</v>
          </cell>
        </row>
        <row r="15">
          <cell r="B15" t="str">
            <v>Morgan Cox</v>
          </cell>
          <cell r="L15">
            <v>1</v>
          </cell>
        </row>
        <row r="16">
          <cell r="B16" t="str">
            <v>Michael Crabtree</v>
          </cell>
          <cell r="L16">
            <v>5</v>
          </cell>
        </row>
        <row r="17">
          <cell r="B17" t="str">
            <v>Robertson Daniel</v>
          </cell>
          <cell r="L17">
            <v>0</v>
          </cell>
        </row>
        <row r="18">
          <cell r="B18" t="str">
            <v>Kenneth Dixon</v>
          </cell>
          <cell r="L18">
            <v>2</v>
          </cell>
        </row>
        <row r="19">
          <cell r="B19" t="str">
            <v>Gus Edwards</v>
          </cell>
          <cell r="L19">
            <v>4</v>
          </cell>
        </row>
        <row r="20">
          <cell r="B20" t="str">
            <v>Jermaine Eluemunor</v>
          </cell>
          <cell r="L20">
            <v>1</v>
          </cell>
        </row>
        <row r="21">
          <cell r="B21" t="str">
            <v>Joe Flacco</v>
          </cell>
          <cell r="L21">
            <v>7</v>
          </cell>
        </row>
        <row r="22">
          <cell r="B22" t="str">
            <v>Janarion Grant</v>
          </cell>
          <cell r="L22">
            <v>0</v>
          </cell>
        </row>
        <row r="23">
          <cell r="B23" t="str">
            <v>Hroniss Grasu</v>
          </cell>
          <cell r="L23">
            <v>1</v>
          </cell>
        </row>
        <row r="24">
          <cell r="B24" t="str">
            <v>Robert Griffin III</v>
          </cell>
          <cell r="L24">
            <v>0</v>
          </cell>
        </row>
        <row r="25">
          <cell r="B25" t="str">
            <v>Willie Henry</v>
          </cell>
          <cell r="L25">
            <v>0</v>
          </cell>
        </row>
        <row r="26">
          <cell r="B26" t="str">
            <v>Marlon Humphrey</v>
          </cell>
          <cell r="L26">
            <v>4</v>
          </cell>
        </row>
        <row r="27">
          <cell r="B27" t="str">
            <v>Hayden Hurst</v>
          </cell>
          <cell r="L27">
            <v>1</v>
          </cell>
        </row>
        <row r="28">
          <cell r="B28" t="str">
            <v>James Hurst</v>
          </cell>
          <cell r="L28">
            <v>5</v>
          </cell>
        </row>
        <row r="29">
          <cell r="B29" t="str">
            <v>Lamar Jackson</v>
          </cell>
          <cell r="L29">
            <v>8</v>
          </cell>
        </row>
        <row r="30">
          <cell r="B30" t="str">
            <v>Tony Jefferson</v>
          </cell>
          <cell r="L30">
            <v>6</v>
          </cell>
        </row>
        <row r="31">
          <cell r="B31" t="str">
            <v>Cyrus Jones</v>
          </cell>
          <cell r="L31">
            <v>2</v>
          </cell>
        </row>
        <row r="32">
          <cell r="B32" t="str">
            <v>Matt Judon</v>
          </cell>
          <cell r="L32">
            <v>6</v>
          </cell>
        </row>
        <row r="33">
          <cell r="B33" t="str">
            <v>Sam Koch</v>
          </cell>
          <cell r="L33">
            <v>3</v>
          </cell>
        </row>
        <row r="34">
          <cell r="B34" t="str">
            <v>Anthony Levine</v>
          </cell>
          <cell r="L34">
            <v>1</v>
          </cell>
        </row>
        <row r="35">
          <cell r="B35" t="str">
            <v>Alex Lewis</v>
          </cell>
          <cell r="L35">
            <v>5</v>
          </cell>
        </row>
        <row r="36">
          <cell r="B36" t="str">
            <v>Albert McClellan</v>
          </cell>
          <cell r="L36">
            <v>1</v>
          </cell>
        </row>
        <row r="37">
          <cell r="B37" t="str">
            <v>Ty Montgomery</v>
          </cell>
          <cell r="L37">
            <v>1</v>
          </cell>
        </row>
        <row r="38">
          <cell r="B38" t="str">
            <v>Chris Moore</v>
          </cell>
          <cell r="L38">
            <v>2</v>
          </cell>
        </row>
        <row r="39">
          <cell r="B39" t="str">
            <v>C.J. Mosley</v>
          </cell>
          <cell r="L39">
            <v>15</v>
          </cell>
        </row>
        <row r="40">
          <cell r="B40" t="str">
            <v>Patrick Onwuasor</v>
          </cell>
          <cell r="L40">
            <v>8</v>
          </cell>
        </row>
        <row r="41">
          <cell r="B41" t="str">
            <v>Michael Pierce</v>
          </cell>
          <cell r="L41">
            <v>3</v>
          </cell>
        </row>
        <row r="42">
          <cell r="B42" t="str">
            <v>Patrick Ricard</v>
          </cell>
          <cell r="L42">
            <v>2</v>
          </cell>
        </row>
        <row r="43">
          <cell r="B43" t="str">
            <v>Zach Sieler</v>
          </cell>
          <cell r="L43">
            <v>0</v>
          </cell>
        </row>
        <row r="44">
          <cell r="B44" t="str">
            <v>Matt Skura</v>
          </cell>
          <cell r="L44">
            <v>8</v>
          </cell>
        </row>
        <row r="45">
          <cell r="B45" t="str">
            <v>Jimmy Smith</v>
          </cell>
          <cell r="L45">
            <v>5</v>
          </cell>
        </row>
        <row r="46">
          <cell r="B46" t="str">
            <v>Za'Darius Smith</v>
          </cell>
          <cell r="L46">
            <v>6</v>
          </cell>
        </row>
        <row r="47">
          <cell r="B47" t="str">
            <v>Willie Snead</v>
          </cell>
          <cell r="L47">
            <v>6</v>
          </cell>
        </row>
        <row r="48">
          <cell r="B48" t="str">
            <v>Ronnie Stanley</v>
          </cell>
          <cell r="L48">
            <v>8</v>
          </cell>
        </row>
        <row r="49">
          <cell r="B49" t="str">
            <v>Terrell Suggs</v>
          </cell>
          <cell r="L49">
            <v>10</v>
          </cell>
        </row>
        <row r="50">
          <cell r="B50" t="str">
            <v>Justin Tucker</v>
          </cell>
          <cell r="L50">
            <v>4</v>
          </cell>
        </row>
        <row r="51">
          <cell r="B51" t="str">
            <v>De'Lance Turner</v>
          </cell>
          <cell r="L51">
            <v>0</v>
          </cell>
        </row>
        <row r="52">
          <cell r="B52" t="str">
            <v>Brent Urban</v>
          </cell>
          <cell r="L52">
            <v>9</v>
          </cell>
        </row>
        <row r="53">
          <cell r="B53" t="str">
            <v>Eric Weddle</v>
          </cell>
          <cell r="L53">
            <v>9</v>
          </cell>
        </row>
        <row r="54">
          <cell r="B54" t="str">
            <v>Tim White</v>
          </cell>
          <cell r="L54">
            <v>0</v>
          </cell>
        </row>
        <row r="55">
          <cell r="B55" t="str">
            <v>Brandon Williams</v>
          </cell>
          <cell r="L55">
            <v>12</v>
          </cell>
        </row>
        <row r="56">
          <cell r="B56" t="str">
            <v>Darious Williams</v>
          </cell>
          <cell r="L56">
            <v>0</v>
          </cell>
        </row>
        <row r="57">
          <cell r="B57" t="str">
            <v>Maxx Williams</v>
          </cell>
          <cell r="L57">
            <v>1</v>
          </cell>
        </row>
        <row r="58">
          <cell r="B58" t="str">
            <v>Tim Williams</v>
          </cell>
          <cell r="L58">
            <v>1</v>
          </cell>
        </row>
        <row r="59">
          <cell r="B59" t="str">
            <v>Chris Wormley</v>
          </cell>
          <cell r="L59">
            <v>4</v>
          </cell>
        </row>
        <row r="60">
          <cell r="B60" t="str">
            <v>Marshal Yanda</v>
          </cell>
          <cell r="L60">
            <v>13</v>
          </cell>
        </row>
        <row r="61">
          <cell r="B61" t="str">
            <v>Kenny Young</v>
          </cell>
          <cell r="L61">
            <v>4</v>
          </cell>
        </row>
        <row r="62">
          <cell r="B62" t="str">
            <v>Tavon Young</v>
          </cell>
          <cell r="L62">
            <v>5</v>
          </cell>
        </row>
      </sheetData>
      <sheetData sheetId="11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17C173-9102-2844-AC68-330C2C110769}" name="Table1" displayName="Table1" ref="A1:F49" totalsRowShown="0">
  <autoFilter ref="A1:F49" xr:uid="{6217C173-9102-2844-AC68-330C2C110769}">
    <filterColumn colId="2">
      <filters>
        <filter val="CB"/>
      </filters>
    </filterColumn>
  </autoFilter>
  <tableColumns count="6">
    <tableColumn id="1" xr3:uid="{61B3292A-3181-9C41-AC17-BF64B7716AD4}" name="index"/>
    <tableColumn id="2" xr3:uid="{587FEE54-0154-144C-BD49-49ADE186E814}" name="Player"/>
    <tableColumn id="3" xr3:uid="{55D0BA2C-A20C-3949-82BE-DE76C254F63C}" name="Position">
      <calculatedColumnFormula>_xlfn.XLOOKUP(B2,'Actual Draft'!D:D,'Actual Draft'!E:E)</calculatedColumnFormula>
    </tableColumn>
    <tableColumn id="4" xr3:uid="{03C10BB0-347B-AF46-977B-4553B0E2B6A8}" name="Probability_RF"/>
    <tableColumn id="5" xr3:uid="{615FF16C-B078-884D-8FF4-0838F94562D6}" name="Predicted_Label_RF"/>
    <tableColumn id="6" xr3:uid="{556D77F4-5F83-1743-BA12-41F50F2A934B}" name="Round pICK" dataDxfId="33">
      <calculatedColumnFormula>_xlfn.XLOOKUP(Table1[[#This Row],[Player]],'Actual Draft'!D:D,'Actual Draft'!A:A)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73287FA-B6AB-7543-B6F6-9EA359AE744F}" name="Table2" displayName="Table2" ref="A1:C21" totalsRowShown="0">
  <autoFilter ref="A1:C21" xr:uid="{373287FA-B6AB-7543-B6F6-9EA359AE744F}"/>
  <tableColumns count="3">
    <tableColumn id="1" xr3:uid="{CD5C54A7-1B18-494B-9A74-AA4E3D3F1EDA}" name="index"/>
    <tableColumn id="2" xr3:uid="{4DBFBDBB-A933-7A44-AFC7-70E34769086F}" name="Player"/>
    <tableColumn id="3" xr3:uid="{703A6393-DF19-DD4B-86CE-72608D1B62B7}" name="Predicted_Valu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14BE82B-AEEF-2A48-B426-769E308AE0AD}" name="Table3" displayName="Table3" ref="A1:F42" totalsRowShown="0">
  <autoFilter ref="A1:F42" xr:uid="{D14BE82B-AEEF-2A48-B426-769E308AE0AD}"/>
  <sortState xmlns:xlrd2="http://schemas.microsoft.com/office/spreadsheetml/2017/richdata2" ref="A2:F42">
    <sortCondition descending="1" ref="D1:D42"/>
  </sortState>
  <tableColumns count="6">
    <tableColumn id="1" xr3:uid="{18E5A277-2431-674E-B16B-CE14104A412D}" name="index"/>
    <tableColumn id="2" xr3:uid="{E3B5561B-98CF-FD44-B85B-68A0E5CA80D9}" name="Player"/>
    <tableColumn id="6" xr3:uid="{EEFF77E4-F24F-1F48-8E94-356EC1638CBF}" name="Position " dataDxfId="32">
      <calculatedColumnFormula>_xlfn.XLOOKUP(Table3[[#This Row],[Player]],'Actual Draft'!D:D,'Actual Draft'!E:E)</calculatedColumnFormula>
    </tableColumn>
    <tableColumn id="3" xr3:uid="{E4974074-D624-A54B-B13A-C71CE3D9A44F}" name="Probability_Success" dataCellStyle="Comma"/>
    <tableColumn id="4" xr3:uid="{DCDA8AA0-F2DC-6F43-99D0-9DC1287A3664}" name="Predicted_Label"/>
    <tableColumn id="5" xr3:uid="{154EC917-D9CA-AD43-A625-5E33A644CAA9}" name="Round Oicked" dataDxfId="31">
      <calculatedColumnFormula>_xlfn.XLOOKUP(Table3[[#This Row],[Player]],'Actual Draft'!D:D,'Actual Draft'!A:A)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FB44945-F98B-EB49-BA58-02B6CEFFACD3}" name="Table4" displayName="Table4" ref="A1:F59" totalsRowShown="0">
  <autoFilter ref="A1:F59" xr:uid="{EFB44945-F98B-EB49-BA58-02B6CEFFACD3}"/>
  <tableColumns count="6">
    <tableColumn id="1" xr3:uid="{CC9E7EED-AB4B-AF43-838C-32E5A22B3D16}" name="index"/>
    <tableColumn id="2" xr3:uid="{A9AC939A-2BBB-FA43-A52D-5E1A69477B45}" name="Player"/>
    <tableColumn id="3" xr3:uid="{DD059F80-11D7-2946-85CE-C011C27BC041}" name="Position" dataDxfId="30">
      <calculatedColumnFormula>_xlfn.XLOOKUP(B2,'Actual Draft'!D:D,'Actual Draft'!E:E)</calculatedColumnFormula>
    </tableColumn>
    <tableColumn id="4" xr3:uid="{537BF8C0-B0E7-8349-8049-FCB147CA4D0D}" name="Probability_Success_1" dataCellStyle="Comma"/>
    <tableColumn id="5" xr3:uid="{055B9088-E7FD-0E43-A998-E1B5BFF9D484}" name="Predicted_Label"/>
    <tableColumn id="6" xr3:uid="{853621E5-E334-084D-A6D3-1E2F83292D27}" name="Round Pick" dataDxfId="29">
      <calculatedColumnFormula>_xlfn.XLOOKUP(Table4[[#This Row],[Player]],'Actual Draft'!D:D,'Actual Draft'!A:A)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687416F-60D4-4806-914D-71716624E265}" name="Table7" displayName="Table7" ref="B2:I9" totalsRowShown="0">
  <autoFilter ref="B2:I9" xr:uid="{4687416F-60D4-4806-914D-71716624E265}"/>
  <tableColumns count="8">
    <tableColumn id="1" xr3:uid="{62D66797-5F38-496B-B57A-04A2E8AF6DD8}" name="Round"/>
    <tableColumn id="2" xr3:uid="{79033FD6-9AA3-48A8-9177-4AD07BC481A3}" name="Position "/>
    <tableColumn id="3" xr3:uid="{B0F65E83-4F96-4B0A-8509-E0EE79DEB357}" name="Choice 1 "/>
    <tableColumn id="4" xr3:uid="{6A181B21-99E7-4AA4-B21F-497685A6B5B5}" name="Choice 2 "/>
    <tableColumn id="5" xr3:uid="{54CD7DF5-FAA6-41F9-B9A0-9C57F1BB4953}" name="Choice 3 "/>
    <tableColumn id="6" xr3:uid="{6AAD5EEA-620E-4E6E-BD27-67B1B36E0DA4}" name="Choice 4"/>
    <tableColumn id="7" xr3:uid="{1461C943-B507-405C-846B-33DA05490BDD}" name="Choice 5"/>
    <tableColumn id="8" xr3:uid="{04B2D1FE-DBB8-42A0-8FDC-F948C8B38D54}" name="Choice 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07B849A-C2B8-CF43-9861-01240AA8EC4D}" name="Table16" displayName="Table16" ref="A1:P17" totalsRowShown="0" headerRowDxfId="28">
  <autoFilter ref="A1:P17" xr:uid="{90F16515-7525-6346-B2EF-CCEB0A866481}"/>
  <tableColumns count="16">
    <tableColumn id="1" xr3:uid="{0F1EE586-4719-E24B-A983-47031634CE34}" name="Pos"/>
    <tableColumn id="2" xr3:uid="{6CF28D2C-34B6-814C-9FE2-B981111BA311}" name="Player"/>
    <tableColumn id="3" xr3:uid="{91BD707B-17E8-FD49-BB37-3E2DAD818163}" name="Age"/>
    <tableColumn id="4" xr3:uid="{971603B5-9DF6-104F-A4A6-A7C46D10EC0F}" name="Yrs"/>
    <tableColumn id="5" xr3:uid="{02FFF69D-739E-D74F-9503-DB2036BDCC81}" name="GS"/>
    <tableColumn id="7" xr3:uid="{53412BE8-B9E6-ED45-A214-F1B52FCD9AC2}" name="2024 ratigns"/>
    <tableColumn id="6" xr3:uid="{BE7FAB95-367D-F147-BEFF-9194658F30AD}" name="Summary of Player Stats"/>
    <tableColumn id="16" xr3:uid="{3A2334C0-7F7C-664C-A0D1-19CEA9ABE2B9}" name="Category" dataDxfId="27">
      <calculatedColumnFormula array="1">_xlfn.IFS(Table16[[#This Row],[2024 AV]]&lt;=[1]Rating!$B$5,[1]Rating!$C$5,Table16[[#This Row],[2024 AV]]&lt;=[1]Rating!$B$4,[1]Rating!$C$4,Table16[[#This Row],[2024 AV]]&lt;=[1]Rating!$B$3,[1]Rating!$C$3,Table16[[#This Row],[2024 AV]]&lt;=[1]Rating!$B$2,[1]Rating!$C$2)</calculatedColumnFormula>
    </tableColumn>
    <tableColumn id="8" xr3:uid="{1282235E-DF4D-2240-B9E4-B37555389ADA}" name="Probowl" dataDxfId="26">
      <calculatedColumnFormula>IF(RIGHT([1]!Table2[[#This Row],[Player]],1)="*",1,0)</calculatedColumnFormula>
    </tableColumn>
    <tableColumn id="9" xr3:uid="{EC2D219F-F204-FA4A-87E8-93AD393CFDD4}" name="2024 AV" dataDxfId="25">
      <calculatedColumnFormula>_xlfn.XLOOKUP(Table16[[#This Row],[Player]],'[1]2024 AV'!B:B,'[1]2024 AV'!L:L,0)</calculatedColumnFormula>
    </tableColumn>
    <tableColumn id="10" xr3:uid="{94F70344-B14F-D74B-A48B-688E1A96687A}" name="2023 AV" dataDxfId="24">
      <calculatedColumnFormula>_xlfn.XLOOKUP(Table16[[#This Row],[Player]],'[1]2023 AV'!B:B,'[1]2023 AV'!L:L,0)</calculatedColumnFormula>
    </tableColumn>
    <tableColumn id="11" xr3:uid="{B395E131-B53A-6F41-81E9-B3D988FFB8E7}" name="2022 AV" dataDxfId="23">
      <calculatedColumnFormula>_xlfn.XLOOKUP(Table16[[#This Row],[Player]],'[1]2022 AV'!B:B,'[1]2022 AV'!L:L,0)</calculatedColumnFormula>
    </tableColumn>
    <tableColumn id="12" xr3:uid="{7E5C6017-54A3-DC49-9827-6402F6C3D7EE}" name="2021 AV" dataDxfId="22">
      <calculatedColumnFormula>_xlfn.XLOOKUP(Table16[[#This Row],[Player]],'[1]2021 AV'!B:B,'[1]2021 AV'!L:L,0)</calculatedColumnFormula>
    </tableColumn>
    <tableColumn id="13" xr3:uid="{0D5EFC40-5C08-2E43-B65D-98CB4F2C983E}" name="2020 AV" dataDxfId="21">
      <calculatedColumnFormula>_xlfn.XLOOKUP(Table16[[#This Row],[Player]],'[1]2020 AV'!B:B,'[1]2020 AV'!L:L,0)</calculatedColumnFormula>
    </tableColumn>
    <tableColumn id="14" xr3:uid="{F5F8F508-2721-7C46-85C3-CE3061620458}" name="2019 AV" dataDxfId="20">
      <calculatedColumnFormula>_xlfn.XLOOKUP(Table16[[#This Row],[Player]],'[1]2019 AV'!B:B,'[1]2019 AV'!L:L,0)</calculatedColumnFormula>
    </tableColumn>
    <tableColumn id="15" xr3:uid="{9416CC0B-D835-DE4A-B617-4860FD4EF59D}" name="2018 AV" dataDxfId="19">
      <calculatedColumnFormula>_xlfn.XLOOKUP(Table16[[#This Row],[Player]],'[1]2018 AV'!B:B,'[1]2018 AV'!L:L,0)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D3512F4-6F78-8A4D-9577-5F56E911EE58}" name="Table27" displayName="Table27" ref="A1:O12" totalsRowShown="0" headerRowDxfId="18" dataDxfId="17">
  <autoFilter ref="A1:O12" xr:uid="{91C5D249-8412-1C4D-8E70-A68C9659532C}"/>
  <tableColumns count="15">
    <tableColumn id="1" xr3:uid="{401B4679-4271-A945-BB8F-385CF57241F9}" name="Pos" dataDxfId="16"/>
    <tableColumn id="2" xr3:uid="{CAA8F56E-FC86-7C45-94F8-6784F1BB249E}" name="Player" dataDxfId="15"/>
    <tableColumn id="3" xr3:uid="{3421DAFD-5C20-A548-8630-D79FEBD36D1A}" name="Age" dataDxfId="14"/>
    <tableColumn id="4" xr3:uid="{6F33AD8E-3008-2744-92D1-47F4D8531C03}" name="Yrs" dataDxfId="13"/>
    <tableColumn id="5" xr3:uid="{6FA3D4B8-3C25-F74A-BFB9-C060472E3A65}" name="GS" dataDxfId="12"/>
    <tableColumn id="6" xr3:uid="{FD3DA539-B6E7-8140-987B-7A9182F7D5FE}" name="Summary of Player Stats" dataDxfId="11"/>
    <tableColumn id="15" xr3:uid="{8AD992D3-2422-2E44-8A6D-8D4665A85C61}" name="Category" dataDxfId="10">
      <calculatedColumnFormula array="1">_xlfn.IFS(Table27[[#This Row],[2024 AV]]&lt;=[1]Rating!$B$5,[1]Rating!$C$5,Table27[[#This Row],[2024 AV]]&lt;=[1]Rating!$B$4,[1]Rating!$C$4,Table27[[#This Row],[2024 AV]]&lt;=[1]Rating!$B$3,[1]Rating!$C$3,Table27[[#This Row],[2024 AV]]&lt;=[1]Rating!$B$2,[1]Rating!$C$2)</calculatedColumnFormula>
    </tableColumn>
    <tableColumn id="7" xr3:uid="{4B7E2076-4986-1A47-A88E-0DBEE8FE7B23}" name="Probowl" dataDxfId="9"/>
    <tableColumn id="8" xr3:uid="{4374DC6A-6733-F947-A3FC-72356FD55108}" name="2024 AV" dataDxfId="8">
      <calculatedColumnFormula>_xlfn.XLOOKUP(Table27[[#This Row],[Player]],'[1]2024 AV'!B:B,'[1]2024 AV'!L:L,0)</calculatedColumnFormula>
    </tableColumn>
    <tableColumn id="9" xr3:uid="{4BFAA29D-EBDF-5C46-AB28-732E15A72170}" name="2023 AV" dataDxfId="7">
      <calculatedColumnFormula>_xlfn.XLOOKUP(Table27[[#This Row],[Player]],'[1]2023 AV'!B:B,'[1]2023 AV'!L:L,0)</calculatedColumnFormula>
    </tableColumn>
    <tableColumn id="10" xr3:uid="{BD06AD56-0704-B347-89EA-392DB085A262}" name="2022 AV" dataDxfId="6">
      <calculatedColumnFormula>_xlfn.XLOOKUP(Table27[[#This Row],[Player]],'[1]2022 AV'!B:B,'[1]2022 AV'!L:L,0)</calculatedColumnFormula>
    </tableColumn>
    <tableColumn id="11" xr3:uid="{DD71A8EC-BC88-A945-8EDA-9CC9A1A5A458}" name="2021 AV" dataDxfId="5">
      <calculatedColumnFormula>_xlfn.XLOOKUP(Table27[[#This Row],[Player]],'[1]2021 AV'!B:B,'[1]2021 AV'!L:L,0)</calculatedColumnFormula>
    </tableColumn>
    <tableColumn id="12" xr3:uid="{7C846A74-BA1B-D446-B362-76E02074D874}" name="2020 AV" dataDxfId="4">
      <calculatedColumnFormula>_xlfn.XLOOKUP(Table27[[#This Row],[Player]],'[1]2020 AV'!B:B,'[1]2020 AV'!L:L,0)</calculatedColumnFormula>
    </tableColumn>
    <tableColumn id="13" xr3:uid="{00CC3A75-AEC5-2349-9A22-516302FFE0D2}" name="2019 AV" dataDxfId="3">
      <calculatedColumnFormula>_xlfn.XLOOKUP(Table27[[#This Row],[Player]],'[1]2019 AV'!B:B,'[1]2019 AV'!L:L,0)</calculatedColumnFormula>
    </tableColumn>
    <tableColumn id="14" xr3:uid="{915B7341-8991-6D4B-9093-49F4627EA93D}" name="2018 AV" dataDxfId="2">
      <calculatedColumnFormula>_xlfn.XLOOKUP(Table27[[#This Row],[Player]],'[1]2018 AV'!B:B,'[1]2018 AV'!L:L,0)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0F9C4-2737-8643-836C-20FDADEA337B}">
  <dimension ref="A1:F49"/>
  <sheetViews>
    <sheetView workbookViewId="0">
      <selection activeCell="B18" sqref="B18"/>
    </sheetView>
  </sheetViews>
  <sheetFormatPr defaultColWidth="10.6640625" defaultRowHeight="16" x14ac:dyDescent="0.4"/>
  <cols>
    <col min="2" max="2" width="17" bestFit="1" customWidth="1"/>
    <col min="3" max="3" width="17" customWidth="1"/>
    <col min="4" max="4" width="15.33203125" customWidth="1"/>
    <col min="5" max="5" width="19.83203125" customWidth="1"/>
  </cols>
  <sheetData>
    <row r="1" spans="1:6" x14ac:dyDescent="0.4">
      <c r="A1" t="s">
        <v>403</v>
      </c>
      <c r="B1" t="s">
        <v>3</v>
      </c>
      <c r="C1" t="s">
        <v>406</v>
      </c>
      <c r="D1" t="s">
        <v>404</v>
      </c>
      <c r="E1" t="s">
        <v>405</v>
      </c>
      <c r="F1" t="s">
        <v>407</v>
      </c>
    </row>
    <row r="2" spans="1:6" x14ac:dyDescent="0.4">
      <c r="A2">
        <v>0</v>
      </c>
      <c r="B2" t="s">
        <v>158</v>
      </c>
      <c r="C2" t="str">
        <f>_xlfn.XLOOKUP(B2,'Actual Draft'!D:D,'Actual Draft'!E:E)</f>
        <v>CB</v>
      </c>
      <c r="D2">
        <v>0.62</v>
      </c>
      <c r="E2">
        <v>1</v>
      </c>
      <c r="F2">
        <f>_xlfn.XLOOKUP(Table1[[#This Row],[Player]],'Actual Draft'!D:D,'Actual Draft'!A:A)</f>
        <v>3</v>
      </c>
    </row>
    <row r="3" spans="1:6" hidden="1" x14ac:dyDescent="0.4">
      <c r="A3">
        <v>115</v>
      </c>
      <c r="B3" t="s">
        <v>290</v>
      </c>
      <c r="C3" t="str">
        <f>_xlfn.XLOOKUP(B3,'Actual Draft'!D:D,'Actual Draft'!E:E)</f>
        <v>SAF</v>
      </c>
      <c r="D3">
        <v>0.62</v>
      </c>
      <c r="E3">
        <v>1</v>
      </c>
      <c r="F3">
        <f>_xlfn.XLOOKUP(Table1[[#This Row],[Player]],'Actual Draft'!D:D,'Actual Draft'!A:A)</f>
        <v>5</v>
      </c>
    </row>
    <row r="4" spans="1:6" x14ac:dyDescent="0.4">
      <c r="A4">
        <v>18</v>
      </c>
      <c r="B4" t="s">
        <v>164</v>
      </c>
      <c r="C4" t="str">
        <f>_xlfn.XLOOKUP(B4,'Actual Draft'!D:D,'Actual Draft'!E:E)</f>
        <v>CB</v>
      </c>
      <c r="D4">
        <v>0.61</v>
      </c>
      <c r="E4">
        <v>1</v>
      </c>
      <c r="F4">
        <f>_xlfn.XLOOKUP(Table1[[#This Row],[Player]],'Actual Draft'!D:D,'Actual Draft'!A:A)</f>
        <v>3</v>
      </c>
    </row>
    <row r="5" spans="1:6" x14ac:dyDescent="0.4">
      <c r="A5">
        <v>1</v>
      </c>
      <c r="B5" t="s">
        <v>129</v>
      </c>
      <c r="C5" t="str">
        <f>_xlfn.XLOOKUP(B5,'Actual Draft'!D:D,'Actual Draft'!E:E)</f>
        <v>CB</v>
      </c>
      <c r="D5">
        <v>0.6</v>
      </c>
      <c r="E5">
        <v>1</v>
      </c>
      <c r="F5">
        <f>_xlfn.XLOOKUP(Table1[[#This Row],[Player]],'Actual Draft'!D:D,'Actual Draft'!A:A)</f>
        <v>2</v>
      </c>
    </row>
    <row r="6" spans="1:6" x14ac:dyDescent="0.4">
      <c r="A6">
        <v>12</v>
      </c>
      <c r="B6" t="s">
        <v>386</v>
      </c>
      <c r="C6" t="str">
        <f>_xlfn.XLOOKUP(B6,'Actual Draft'!D:D,'Actual Draft'!E:E)</f>
        <v>CB</v>
      </c>
      <c r="D6">
        <v>0.6</v>
      </c>
      <c r="E6">
        <v>1</v>
      </c>
      <c r="F6">
        <f>_xlfn.XLOOKUP(Table1[[#This Row],[Player]],'Actual Draft'!D:D,'Actual Draft'!A:A)</f>
        <v>7</v>
      </c>
    </row>
    <row r="7" spans="1:6" hidden="1" x14ac:dyDescent="0.4">
      <c r="A7" s="12">
        <v>110</v>
      </c>
      <c r="B7" s="12" t="s">
        <v>368</v>
      </c>
      <c r="C7" s="12" t="str">
        <f>_xlfn.XLOOKUP(B7,'Actual Draft'!D:D,'Actual Draft'!E:E)</f>
        <v>SAF</v>
      </c>
      <c r="D7" s="12">
        <v>0.59</v>
      </c>
      <c r="E7">
        <v>1</v>
      </c>
      <c r="F7">
        <f>_xlfn.XLOOKUP(Table1[[#This Row],[Player]],'Actual Draft'!D:D,'Actual Draft'!A:A)</f>
        <v>7</v>
      </c>
    </row>
    <row r="8" spans="1:6" hidden="1" x14ac:dyDescent="0.4">
      <c r="A8" s="12">
        <v>116</v>
      </c>
      <c r="B8" s="12" t="s">
        <v>171</v>
      </c>
      <c r="C8" s="12" t="str">
        <f>_xlfn.XLOOKUP(B8,'Actual Draft'!D:D,'Actual Draft'!E:E)</f>
        <v>SAF</v>
      </c>
      <c r="D8" s="12">
        <v>0.59</v>
      </c>
      <c r="E8">
        <v>1</v>
      </c>
      <c r="F8">
        <f>_xlfn.XLOOKUP(Table1[[#This Row],[Player]],'Actual Draft'!D:D,'Actual Draft'!A:A)</f>
        <v>3</v>
      </c>
    </row>
    <row r="9" spans="1:6" x14ac:dyDescent="0.4">
      <c r="A9">
        <v>15</v>
      </c>
      <c r="B9" t="s">
        <v>375</v>
      </c>
      <c r="C9" t="str">
        <f>_xlfn.XLOOKUP(B9,'Actual Draft'!D:D,'Actual Draft'!E:E)</f>
        <v>CB</v>
      </c>
      <c r="D9">
        <v>0.57999999999999996</v>
      </c>
      <c r="E9">
        <v>1</v>
      </c>
      <c r="F9">
        <f>_xlfn.XLOOKUP(Table1[[#This Row],[Player]],'Actual Draft'!D:D,'Actual Draft'!A:A)</f>
        <v>7</v>
      </c>
    </row>
    <row r="10" spans="1:6" hidden="1" x14ac:dyDescent="0.4">
      <c r="A10">
        <v>19</v>
      </c>
      <c r="B10" t="s">
        <v>13</v>
      </c>
      <c r="C10" t="str">
        <f>_xlfn.XLOOKUP(B10,'Actual Draft'!D:D,'Actual Draft'!E:E)</f>
        <v>WR</v>
      </c>
      <c r="D10">
        <v>0.57999999999999996</v>
      </c>
      <c r="E10">
        <v>1</v>
      </c>
      <c r="F10">
        <f>_xlfn.XLOOKUP(Table1[[#This Row],[Player]],'Actual Draft'!D:D,'Actual Draft'!A:A)</f>
        <v>1</v>
      </c>
    </row>
    <row r="11" spans="1:6" x14ac:dyDescent="0.4">
      <c r="A11">
        <v>22</v>
      </c>
      <c r="B11" t="s">
        <v>122</v>
      </c>
      <c r="C11" t="str">
        <f>_xlfn.XLOOKUP(B11,'Actual Draft'!D:D,'Actual Draft'!E:E)</f>
        <v>CB</v>
      </c>
      <c r="D11">
        <v>0.57999999999999996</v>
      </c>
      <c r="E11">
        <v>1</v>
      </c>
      <c r="F11">
        <f>_xlfn.XLOOKUP(Table1[[#This Row],[Player]],'Actual Draft'!D:D,'Actual Draft'!A:A)</f>
        <v>2</v>
      </c>
    </row>
    <row r="12" spans="1:6" x14ac:dyDescent="0.4">
      <c r="A12">
        <v>20</v>
      </c>
      <c r="B12" t="s">
        <v>142</v>
      </c>
      <c r="C12" t="str">
        <f>_xlfn.XLOOKUP(B12,'Actual Draft'!D:D,'Actual Draft'!E:E)</f>
        <v>CB</v>
      </c>
      <c r="D12">
        <v>0.56999999999999995</v>
      </c>
      <c r="E12">
        <v>1</v>
      </c>
      <c r="F12">
        <f>_xlfn.XLOOKUP(Table1[[#This Row],[Player]],'Actual Draft'!D:D,'Actual Draft'!A:A)</f>
        <v>2</v>
      </c>
    </row>
    <row r="13" spans="1:6" x14ac:dyDescent="0.4">
      <c r="A13">
        <v>23</v>
      </c>
      <c r="B13" t="s">
        <v>288</v>
      </c>
      <c r="C13" t="str">
        <f>_xlfn.XLOOKUP(B13,'Actual Draft'!D:D,'Actual Draft'!E:E)</f>
        <v>CB</v>
      </c>
      <c r="D13">
        <v>0.56999999999999995</v>
      </c>
      <c r="E13">
        <v>1</v>
      </c>
      <c r="F13">
        <f>_xlfn.XLOOKUP(Table1[[#This Row],[Player]],'Actual Draft'!D:D,'Actual Draft'!A:A)</f>
        <v>5</v>
      </c>
    </row>
    <row r="14" spans="1:6" x14ac:dyDescent="0.4">
      <c r="A14">
        <v>9</v>
      </c>
      <c r="B14" t="s">
        <v>263</v>
      </c>
      <c r="C14" t="str">
        <f>_xlfn.XLOOKUP(B14,'Actual Draft'!D:D,'Actual Draft'!E:E)</f>
        <v>CB</v>
      </c>
      <c r="D14">
        <v>0.56999999999999995</v>
      </c>
      <c r="E14">
        <v>1</v>
      </c>
      <c r="F14">
        <f>_xlfn.XLOOKUP(Table1[[#This Row],[Player]],'Actual Draft'!D:D,'Actual Draft'!A:A)</f>
        <v>5</v>
      </c>
    </row>
    <row r="15" spans="1:6" hidden="1" x14ac:dyDescent="0.4">
      <c r="A15">
        <v>124</v>
      </c>
      <c r="B15" t="s">
        <v>400</v>
      </c>
      <c r="C15" t="str">
        <f>_xlfn.XLOOKUP(B15,'Actual Draft'!D:D,'Actual Draft'!E:E)</f>
        <v>SAF</v>
      </c>
      <c r="D15">
        <v>0.56999999999999995</v>
      </c>
      <c r="E15">
        <v>1</v>
      </c>
      <c r="F15">
        <f>_xlfn.XLOOKUP(Table1[[#This Row],[Player]],'Actual Draft'!D:D,'Actual Draft'!A:A)</f>
        <v>7</v>
      </c>
    </row>
    <row r="16" spans="1:6" hidden="1" x14ac:dyDescent="0.4">
      <c r="A16">
        <v>24</v>
      </c>
      <c r="B16" t="s">
        <v>401</v>
      </c>
      <c r="C16" t="str">
        <f>_xlfn.XLOOKUP(B16,'Actual Draft'!D:D,'Actual Draft'!E:E)</f>
        <v>DB</v>
      </c>
      <c r="D16">
        <v>0.56999999999999995</v>
      </c>
      <c r="E16">
        <v>1</v>
      </c>
      <c r="F16">
        <f>_xlfn.XLOOKUP(Table1[[#This Row],[Player]],'Actual Draft'!D:D,'Actual Draft'!A:A)</f>
        <v>7</v>
      </c>
    </row>
    <row r="17" spans="1:6" hidden="1" x14ac:dyDescent="0.4">
      <c r="A17">
        <v>111</v>
      </c>
      <c r="B17" t="s">
        <v>269</v>
      </c>
      <c r="C17" t="str">
        <f>_xlfn.XLOOKUP(B17,'Actual Draft'!D:D,'Actual Draft'!E:E)</f>
        <v>SAF</v>
      </c>
      <c r="D17">
        <v>0.56999999999999995</v>
      </c>
      <c r="E17">
        <v>1</v>
      </c>
      <c r="F17">
        <f>_xlfn.XLOOKUP(Table1[[#This Row],[Player]],'Actual Draft'!D:D,'Actual Draft'!A:A)</f>
        <v>5</v>
      </c>
    </row>
    <row r="18" spans="1:6" x14ac:dyDescent="0.4">
      <c r="A18">
        <v>3</v>
      </c>
      <c r="B18" t="s">
        <v>151</v>
      </c>
      <c r="C18" t="str">
        <f>_xlfn.XLOOKUP(B18,'Actual Draft'!D:D,'Actual Draft'!E:E)</f>
        <v>CB</v>
      </c>
      <c r="D18">
        <v>0.56000000000000005</v>
      </c>
      <c r="E18">
        <v>1</v>
      </c>
      <c r="F18">
        <f>_xlfn.XLOOKUP(Table1[[#This Row],[Player]],'Actual Draft'!D:D,'Actual Draft'!A:A)</f>
        <v>3</v>
      </c>
    </row>
    <row r="19" spans="1:6" x14ac:dyDescent="0.4">
      <c r="A19">
        <v>2</v>
      </c>
      <c r="B19" t="s">
        <v>300</v>
      </c>
      <c r="C19" t="str">
        <f>_xlfn.XLOOKUP(B19,'Actual Draft'!D:D,'Actual Draft'!E:E)</f>
        <v>CB</v>
      </c>
      <c r="D19">
        <v>0.56000000000000005</v>
      </c>
      <c r="E19">
        <v>1</v>
      </c>
      <c r="F19">
        <f>_xlfn.XLOOKUP(Table1[[#This Row],[Player]],'Actual Draft'!D:D,'Actual Draft'!A:A)</f>
        <v>6</v>
      </c>
    </row>
    <row r="20" spans="1:6" x14ac:dyDescent="0.4">
      <c r="A20">
        <v>6</v>
      </c>
      <c r="B20" t="s">
        <v>299</v>
      </c>
      <c r="C20" t="str">
        <f>_xlfn.XLOOKUP(B20,'Actual Draft'!D:D,'Actual Draft'!E:E)</f>
        <v>CB</v>
      </c>
      <c r="D20">
        <v>0.56000000000000005</v>
      </c>
      <c r="E20">
        <v>1</v>
      </c>
      <c r="F20">
        <f>_xlfn.XLOOKUP(Table1[[#This Row],[Player]],'Actual Draft'!D:D,'Actual Draft'!A:A)</f>
        <v>6</v>
      </c>
    </row>
    <row r="21" spans="1:6" hidden="1" x14ac:dyDescent="0.4">
      <c r="A21">
        <v>108</v>
      </c>
      <c r="B21" t="s">
        <v>180</v>
      </c>
      <c r="C21" t="str">
        <f>_xlfn.XLOOKUP(B21,'Actual Draft'!D:D,'Actual Draft'!E:E)</f>
        <v>SAF</v>
      </c>
      <c r="D21">
        <v>0.56000000000000005</v>
      </c>
      <c r="E21">
        <v>1</v>
      </c>
      <c r="F21">
        <f>_xlfn.XLOOKUP(Table1[[#This Row],[Player]],'Actual Draft'!D:D,'Actual Draft'!A:A)</f>
        <v>3</v>
      </c>
    </row>
    <row r="22" spans="1:6" x14ac:dyDescent="0.4">
      <c r="A22">
        <v>13</v>
      </c>
      <c r="B22" t="s">
        <v>258</v>
      </c>
      <c r="C22" t="str">
        <f>_xlfn.XLOOKUP(B22,'Actual Draft'!D:D,'Actual Draft'!E:E)</f>
        <v>CB</v>
      </c>
      <c r="D22">
        <v>0.55000000000000004</v>
      </c>
      <c r="E22">
        <v>1</v>
      </c>
      <c r="F22">
        <f>_xlfn.XLOOKUP(Table1[[#This Row],[Player]],'Actual Draft'!D:D,'Actual Draft'!A:A)</f>
        <v>5</v>
      </c>
    </row>
    <row r="23" spans="1:6" hidden="1" x14ac:dyDescent="0.4">
      <c r="A23">
        <v>121</v>
      </c>
      <c r="B23" t="s">
        <v>275</v>
      </c>
      <c r="C23" t="str">
        <f>_xlfn.XLOOKUP(B23,'Actual Draft'!D:D,'Actual Draft'!E:E)</f>
        <v>SAF</v>
      </c>
      <c r="D23">
        <v>0.54</v>
      </c>
      <c r="E23">
        <v>1</v>
      </c>
      <c r="F23">
        <f>_xlfn.XLOOKUP(Table1[[#This Row],[Player]],'Actual Draft'!D:D,'Actual Draft'!A:A)</f>
        <v>5</v>
      </c>
    </row>
    <row r="24" spans="1:6" x14ac:dyDescent="0.4">
      <c r="A24">
        <v>11</v>
      </c>
      <c r="B24" t="s">
        <v>169</v>
      </c>
      <c r="C24" t="str">
        <f>_xlfn.XLOOKUP(B24,'Actual Draft'!D:D,'Actual Draft'!E:E)</f>
        <v>CB</v>
      </c>
      <c r="D24">
        <v>0.54</v>
      </c>
      <c r="E24">
        <v>1</v>
      </c>
      <c r="F24">
        <f>_xlfn.XLOOKUP(Table1[[#This Row],[Player]],'Actual Draft'!D:D,'Actual Draft'!A:A)</f>
        <v>3</v>
      </c>
    </row>
    <row r="25" spans="1:6" x14ac:dyDescent="0.4">
      <c r="A25">
        <v>5</v>
      </c>
      <c r="B25" t="s">
        <v>366</v>
      </c>
      <c r="C25" t="str">
        <f>_xlfn.XLOOKUP(B25,'Actual Draft'!D:D,'Actual Draft'!E:E)</f>
        <v>CB</v>
      </c>
      <c r="D25">
        <v>0.54</v>
      </c>
      <c r="E25">
        <v>1</v>
      </c>
      <c r="F25">
        <f>_xlfn.XLOOKUP(Table1[[#This Row],[Player]],'Actual Draft'!D:D,'Actual Draft'!A:A)</f>
        <v>7</v>
      </c>
    </row>
    <row r="26" spans="1:6" x14ac:dyDescent="0.4">
      <c r="A26">
        <v>4</v>
      </c>
      <c r="B26" t="s">
        <v>296</v>
      </c>
      <c r="C26" t="str">
        <f>_xlfn.XLOOKUP(B26,'Actual Draft'!D:D,'Actual Draft'!E:E)</f>
        <v>CB</v>
      </c>
      <c r="D26">
        <v>0.53</v>
      </c>
      <c r="E26">
        <v>1</v>
      </c>
      <c r="F26">
        <f>_xlfn.XLOOKUP(Table1[[#This Row],[Player]],'Actual Draft'!D:D,'Actual Draft'!A:A)</f>
        <v>5</v>
      </c>
    </row>
    <row r="27" spans="1:6" hidden="1" x14ac:dyDescent="0.4">
      <c r="A27">
        <v>119</v>
      </c>
      <c r="B27" t="s">
        <v>240</v>
      </c>
      <c r="C27" t="str">
        <f>_xlfn.XLOOKUP(B27,'Actual Draft'!D:D,'Actual Draft'!E:E)</f>
        <v>SAF</v>
      </c>
      <c r="D27">
        <v>0.53</v>
      </c>
      <c r="E27">
        <v>1</v>
      </c>
      <c r="F27">
        <f>_xlfn.XLOOKUP(Table1[[#This Row],[Player]],'Actual Draft'!D:D,'Actual Draft'!A:A)</f>
        <v>4</v>
      </c>
    </row>
    <row r="28" spans="1:6" x14ac:dyDescent="0.4">
      <c r="A28">
        <v>14</v>
      </c>
      <c r="B28" t="s">
        <v>94</v>
      </c>
      <c r="C28" t="str">
        <f>_xlfn.XLOOKUP(B28,'Actual Draft'!D:D,'Actual Draft'!E:E)</f>
        <v>CB</v>
      </c>
      <c r="D28">
        <v>0.53</v>
      </c>
      <c r="E28">
        <v>1</v>
      </c>
      <c r="F28">
        <f>_xlfn.XLOOKUP(Table1[[#This Row],[Player]],'Actual Draft'!D:D,'Actual Draft'!A:A)</f>
        <v>1</v>
      </c>
    </row>
    <row r="29" spans="1:6" x14ac:dyDescent="0.4">
      <c r="A29">
        <v>7</v>
      </c>
      <c r="B29" t="s">
        <v>174</v>
      </c>
      <c r="C29" t="str">
        <f>_xlfn.XLOOKUP(B29,'Actual Draft'!D:D,'Actual Draft'!E:E)</f>
        <v>CB</v>
      </c>
      <c r="D29">
        <v>0.53</v>
      </c>
      <c r="E29">
        <v>1</v>
      </c>
      <c r="F29">
        <f>_xlfn.XLOOKUP(Table1[[#This Row],[Player]],'Actual Draft'!D:D,'Actual Draft'!A:A)</f>
        <v>3</v>
      </c>
    </row>
    <row r="30" spans="1:6" hidden="1" x14ac:dyDescent="0.4">
      <c r="A30">
        <v>125</v>
      </c>
      <c r="B30" t="s">
        <v>191</v>
      </c>
      <c r="C30" t="str">
        <f>_xlfn.XLOOKUP(B30,'Actual Draft'!D:D,'Actual Draft'!E:E)</f>
        <v>SAF</v>
      </c>
      <c r="D30">
        <v>0.53</v>
      </c>
      <c r="E30">
        <v>1</v>
      </c>
      <c r="F30">
        <f>_xlfn.XLOOKUP(Table1[[#This Row],[Player]],'Actual Draft'!D:D,'Actual Draft'!A:A)</f>
        <v>3</v>
      </c>
    </row>
    <row r="31" spans="1:6" x14ac:dyDescent="0.4">
      <c r="A31">
        <v>10</v>
      </c>
      <c r="B31" t="s">
        <v>192</v>
      </c>
      <c r="C31" t="str">
        <f>_xlfn.XLOOKUP(B31,'Actual Draft'!D:D,'Actual Draft'!E:E)</f>
        <v>CB</v>
      </c>
      <c r="D31">
        <v>0.52</v>
      </c>
      <c r="E31">
        <v>1</v>
      </c>
      <c r="F31">
        <f>_xlfn.XLOOKUP(Table1[[#This Row],[Player]],'Actual Draft'!D:D,'Actual Draft'!A:A)</f>
        <v>3</v>
      </c>
    </row>
    <row r="32" spans="1:6" hidden="1" x14ac:dyDescent="0.4">
      <c r="A32">
        <v>25</v>
      </c>
      <c r="B32" t="s">
        <v>307</v>
      </c>
      <c r="C32" t="str">
        <f>_xlfn.XLOOKUP(B32,'Actual Draft'!D:D,'Actual Draft'!E:E)</f>
        <v>DB</v>
      </c>
      <c r="D32">
        <v>0.52</v>
      </c>
      <c r="E32">
        <v>1</v>
      </c>
      <c r="F32">
        <f>_xlfn.XLOOKUP(Table1[[#This Row],[Player]],'Actual Draft'!D:D,'Actual Draft'!A:A)</f>
        <v>6</v>
      </c>
    </row>
    <row r="33" spans="1:6" x14ac:dyDescent="0.4">
      <c r="A33">
        <v>21</v>
      </c>
      <c r="B33" t="s">
        <v>198</v>
      </c>
      <c r="C33" t="str">
        <f>_xlfn.XLOOKUP(B33,'Actual Draft'!D:D,'Actual Draft'!E:E)</f>
        <v>CB</v>
      </c>
      <c r="D33">
        <v>0.52</v>
      </c>
      <c r="E33">
        <v>1</v>
      </c>
      <c r="F33">
        <f>_xlfn.XLOOKUP(Table1[[#This Row],[Player]],'Actual Draft'!D:D,'Actual Draft'!A:A)</f>
        <v>3</v>
      </c>
    </row>
    <row r="34" spans="1:6" hidden="1" x14ac:dyDescent="0.4">
      <c r="A34">
        <v>26</v>
      </c>
      <c r="B34" t="s">
        <v>343</v>
      </c>
      <c r="C34" t="str">
        <f>_xlfn.XLOOKUP(B34,'Actual Draft'!D:D,'Actual Draft'!E:E)</f>
        <v>DB</v>
      </c>
      <c r="D34">
        <v>0.51</v>
      </c>
      <c r="E34">
        <v>1</v>
      </c>
      <c r="F34">
        <f>_xlfn.XLOOKUP(Table1[[#This Row],[Player]],'Actual Draft'!D:D,'Actual Draft'!A:A)</f>
        <v>6</v>
      </c>
    </row>
    <row r="35" spans="1:6" hidden="1" x14ac:dyDescent="0.4">
      <c r="A35">
        <v>118</v>
      </c>
      <c r="B35" t="s">
        <v>232</v>
      </c>
      <c r="C35" t="str">
        <f>_xlfn.XLOOKUP(B35,'Actual Draft'!D:D,'Actual Draft'!E:E)</f>
        <v>SAF</v>
      </c>
      <c r="D35">
        <v>0.51</v>
      </c>
      <c r="E35">
        <v>1</v>
      </c>
      <c r="F35">
        <f>_xlfn.XLOOKUP(Table1[[#This Row],[Player]],'Actual Draft'!D:D,'Actual Draft'!A:A)</f>
        <v>4</v>
      </c>
    </row>
    <row r="36" spans="1:6" x14ac:dyDescent="0.4">
      <c r="A36">
        <v>16</v>
      </c>
      <c r="B36" t="s">
        <v>176</v>
      </c>
      <c r="C36" t="str">
        <f>_xlfn.XLOOKUP(B36,'Actual Draft'!D:D,'Actual Draft'!E:E)</f>
        <v>CB</v>
      </c>
      <c r="D36">
        <v>0.51</v>
      </c>
      <c r="E36">
        <v>1</v>
      </c>
      <c r="F36">
        <f>_xlfn.XLOOKUP(Table1[[#This Row],[Player]],'Actual Draft'!D:D,'Actual Draft'!A:A)</f>
        <v>3</v>
      </c>
    </row>
    <row r="37" spans="1:6" hidden="1" x14ac:dyDescent="0.4">
      <c r="A37">
        <v>113</v>
      </c>
      <c r="B37" t="s">
        <v>313</v>
      </c>
      <c r="C37" t="str">
        <f>_xlfn.XLOOKUP(B37,'Actual Draft'!D:D,'Actual Draft'!E:E)</f>
        <v>SAF</v>
      </c>
      <c r="D37">
        <v>0.51</v>
      </c>
      <c r="E37">
        <v>1</v>
      </c>
      <c r="F37">
        <f>_xlfn.XLOOKUP(Table1[[#This Row],[Player]],'Actual Draft'!D:D,'Actual Draft'!A:A)</f>
        <v>6</v>
      </c>
    </row>
    <row r="38" spans="1:6" x14ac:dyDescent="0.4">
      <c r="A38">
        <v>17</v>
      </c>
      <c r="B38" t="s">
        <v>241</v>
      </c>
      <c r="C38" t="str">
        <f>_xlfn.XLOOKUP(B38,'Actual Draft'!D:D,'Actual Draft'!E:E)</f>
        <v>CB</v>
      </c>
      <c r="D38">
        <v>0.5</v>
      </c>
      <c r="E38">
        <v>1</v>
      </c>
      <c r="F38">
        <f>_xlfn.XLOOKUP(Table1[[#This Row],[Player]],'Actual Draft'!D:D,'Actual Draft'!A:A)</f>
        <v>4</v>
      </c>
    </row>
    <row r="39" spans="1:6" hidden="1" x14ac:dyDescent="0.4">
      <c r="A39">
        <v>114</v>
      </c>
      <c r="B39" t="s">
        <v>187</v>
      </c>
      <c r="C39" t="str">
        <f>_xlfn.XLOOKUP(B39,'Actual Draft'!D:D,'Actual Draft'!E:E)</f>
        <v>SAF</v>
      </c>
      <c r="D39">
        <v>0.48</v>
      </c>
      <c r="E39">
        <v>1</v>
      </c>
      <c r="F39">
        <f>_xlfn.XLOOKUP(Table1[[#This Row],[Player]],'Actual Draft'!D:D,'Actual Draft'!A:A)</f>
        <v>3</v>
      </c>
    </row>
    <row r="40" spans="1:6" hidden="1" x14ac:dyDescent="0.4">
      <c r="A40">
        <v>107</v>
      </c>
      <c r="B40" t="s">
        <v>225</v>
      </c>
      <c r="C40" t="str">
        <f>_xlfn.XLOOKUP(B40,'Actual Draft'!D:D,'Actual Draft'!E:E)</f>
        <v>SAF</v>
      </c>
      <c r="D40">
        <v>0.48</v>
      </c>
      <c r="E40">
        <v>1</v>
      </c>
      <c r="F40">
        <f>_xlfn.XLOOKUP(Table1[[#This Row],[Player]],'Actual Draft'!D:D,'Actual Draft'!A:A)</f>
        <v>4</v>
      </c>
    </row>
    <row r="41" spans="1:6" hidden="1" x14ac:dyDescent="0.4">
      <c r="A41">
        <v>85</v>
      </c>
      <c r="B41" t="s">
        <v>328</v>
      </c>
      <c r="C41" t="str">
        <f>_xlfn.XLOOKUP(B41,'Actual Draft'!D:D,'Actual Draft'!E:E)</f>
        <v>FS</v>
      </c>
      <c r="D41">
        <v>0.48</v>
      </c>
      <c r="E41">
        <v>1</v>
      </c>
      <c r="F41">
        <f>_xlfn.XLOOKUP(Table1[[#This Row],[Player]],'Actual Draft'!D:D,'Actual Draft'!A:A)</f>
        <v>6</v>
      </c>
    </row>
    <row r="42" spans="1:6" hidden="1" x14ac:dyDescent="0.4">
      <c r="A42">
        <v>117</v>
      </c>
      <c r="B42" t="s">
        <v>360</v>
      </c>
      <c r="C42" t="str">
        <f>_xlfn.XLOOKUP(B42,'Actual Draft'!D:D,'Actual Draft'!E:E)</f>
        <v>SAF</v>
      </c>
      <c r="D42">
        <v>0.48</v>
      </c>
      <c r="E42">
        <v>1</v>
      </c>
      <c r="F42">
        <f>_xlfn.XLOOKUP(Table1[[#This Row],[Player]],'Actual Draft'!D:D,'Actual Draft'!A:A)</f>
        <v>7</v>
      </c>
    </row>
    <row r="43" spans="1:6" x14ac:dyDescent="0.4">
      <c r="A43">
        <v>8</v>
      </c>
      <c r="B43" t="s">
        <v>71</v>
      </c>
      <c r="C43" t="str">
        <f>_xlfn.XLOOKUP(B43,'Actual Draft'!D:D,'Actual Draft'!E:E)</f>
        <v>CB</v>
      </c>
      <c r="D43">
        <v>0.47</v>
      </c>
      <c r="E43">
        <v>1</v>
      </c>
      <c r="F43">
        <f>_xlfn.XLOOKUP(Table1[[#This Row],[Player]],'Actual Draft'!D:D,'Actual Draft'!A:A)</f>
        <v>1</v>
      </c>
    </row>
    <row r="44" spans="1:6" hidden="1" x14ac:dyDescent="0.4">
      <c r="A44">
        <v>120</v>
      </c>
      <c r="B44" t="s">
        <v>87</v>
      </c>
      <c r="C44" t="str">
        <f>_xlfn.XLOOKUP(B44,'Actual Draft'!D:D,'Actual Draft'!E:E)</f>
        <v>SAF</v>
      </c>
      <c r="D44">
        <v>0.47</v>
      </c>
      <c r="E44">
        <v>1</v>
      </c>
      <c r="F44">
        <f>_xlfn.XLOOKUP(Table1[[#This Row],[Player]],'Actual Draft'!D:D,'Actual Draft'!A:A)</f>
        <v>1</v>
      </c>
    </row>
    <row r="45" spans="1:6" hidden="1" x14ac:dyDescent="0.4">
      <c r="A45">
        <v>109</v>
      </c>
      <c r="B45" t="s">
        <v>209</v>
      </c>
      <c r="C45" t="str">
        <f>_xlfn.XLOOKUP(B45,'Actual Draft'!D:D,'Actual Draft'!E:E)</f>
        <v>SAF</v>
      </c>
      <c r="D45">
        <v>0.46</v>
      </c>
      <c r="E45">
        <v>1</v>
      </c>
      <c r="F45">
        <f>_xlfn.XLOOKUP(Table1[[#This Row],[Player]],'Actual Draft'!D:D,'Actual Draft'!A:A)</f>
        <v>4</v>
      </c>
    </row>
    <row r="46" spans="1:6" hidden="1" x14ac:dyDescent="0.4">
      <c r="A46">
        <v>123</v>
      </c>
      <c r="B46" t="s">
        <v>347</v>
      </c>
      <c r="C46" t="str">
        <f>_xlfn.XLOOKUP(B46,'Actual Draft'!D:D,'Actual Draft'!E:E)</f>
        <v>SAF</v>
      </c>
      <c r="D46">
        <v>0.46</v>
      </c>
      <c r="E46">
        <v>1</v>
      </c>
      <c r="F46">
        <f>_xlfn.XLOOKUP(Table1[[#This Row],[Player]],'Actual Draft'!D:D,'Actual Draft'!A:A)</f>
        <v>6</v>
      </c>
    </row>
    <row r="47" spans="1:6" hidden="1" x14ac:dyDescent="0.4">
      <c r="A47">
        <v>112</v>
      </c>
      <c r="B47" t="s">
        <v>370</v>
      </c>
      <c r="C47" t="str">
        <f>_xlfn.XLOOKUP(B47,'Actual Draft'!D:D,'Actual Draft'!E:E)</f>
        <v>SAF</v>
      </c>
      <c r="D47">
        <v>0.46</v>
      </c>
      <c r="E47">
        <v>1</v>
      </c>
      <c r="F47">
        <f>_xlfn.XLOOKUP(Table1[[#This Row],[Player]],'Actual Draft'!D:D,'Actual Draft'!A:A)</f>
        <v>7</v>
      </c>
    </row>
    <row r="48" spans="1:6" hidden="1" x14ac:dyDescent="0.4">
      <c r="A48">
        <v>106</v>
      </c>
      <c r="B48" t="s">
        <v>145</v>
      </c>
      <c r="C48" t="str">
        <f>_xlfn.XLOOKUP(B48,'Actual Draft'!D:D,'Actual Draft'!E:E)</f>
        <v>SAF</v>
      </c>
      <c r="D48">
        <v>0.45</v>
      </c>
      <c r="E48">
        <v>1</v>
      </c>
      <c r="F48">
        <f>_xlfn.XLOOKUP(Table1[[#This Row],[Player]],'Actual Draft'!D:D,'Actual Draft'!A:A)</f>
        <v>2</v>
      </c>
    </row>
    <row r="49" spans="1:6" hidden="1" x14ac:dyDescent="0.4">
      <c r="A49">
        <v>122</v>
      </c>
      <c r="B49" t="s">
        <v>106</v>
      </c>
      <c r="C49" t="str">
        <f>_xlfn.XLOOKUP(B49,'Actual Draft'!D:D,'Actual Draft'!E:E)</f>
        <v>SAF</v>
      </c>
      <c r="D49">
        <v>0.45</v>
      </c>
      <c r="E49">
        <v>1</v>
      </c>
      <c r="F49">
        <f>_xlfn.XLOOKUP(Table1[[#This Row],[Player]],'Actual Draft'!D:D,'Actual Draft'!A:A)</f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974EC-C6FD-624B-AC63-48A32EB46E8F}">
  <dimension ref="A1:C21"/>
  <sheetViews>
    <sheetView workbookViewId="0">
      <selection activeCell="F12" sqref="F12"/>
    </sheetView>
  </sheetViews>
  <sheetFormatPr defaultColWidth="10.6640625" defaultRowHeight="16" x14ac:dyDescent="0.4"/>
  <cols>
    <col min="2" max="2" width="19.1640625" bestFit="1" customWidth="1"/>
    <col min="3" max="3" width="17" customWidth="1"/>
  </cols>
  <sheetData>
    <row r="1" spans="1:3" x14ac:dyDescent="0.4">
      <c r="A1" t="s">
        <v>403</v>
      </c>
      <c r="B1" t="s">
        <v>3</v>
      </c>
      <c r="C1" t="s">
        <v>408</v>
      </c>
    </row>
    <row r="2" spans="1:3" x14ac:dyDescent="0.4">
      <c r="A2">
        <v>89</v>
      </c>
      <c r="B2" t="s">
        <v>293</v>
      </c>
      <c r="C2">
        <v>1</v>
      </c>
    </row>
    <row r="3" spans="1:3" x14ac:dyDescent="0.4">
      <c r="A3">
        <v>88</v>
      </c>
      <c r="B3" t="s">
        <v>101</v>
      </c>
      <c r="C3">
        <v>1</v>
      </c>
    </row>
    <row r="4" spans="1:3" x14ac:dyDescent="0.4">
      <c r="A4">
        <v>97</v>
      </c>
      <c r="B4" t="s">
        <v>97</v>
      </c>
      <c r="C4">
        <v>1</v>
      </c>
    </row>
    <row r="5" spans="1:3" x14ac:dyDescent="0.4">
      <c r="A5">
        <v>90</v>
      </c>
      <c r="B5" t="s">
        <v>357</v>
      </c>
      <c r="C5">
        <v>1</v>
      </c>
    </row>
    <row r="6" spans="1:3" x14ac:dyDescent="0.4">
      <c r="A6">
        <v>103</v>
      </c>
      <c r="B6" t="s">
        <v>265</v>
      </c>
      <c r="C6">
        <v>1</v>
      </c>
    </row>
    <row r="7" spans="1:3" x14ac:dyDescent="0.4">
      <c r="A7">
        <v>105</v>
      </c>
      <c r="B7" t="s">
        <v>239</v>
      </c>
      <c r="C7">
        <v>1</v>
      </c>
    </row>
    <row r="8" spans="1:3" x14ac:dyDescent="0.4">
      <c r="A8">
        <v>101</v>
      </c>
      <c r="B8" t="s">
        <v>245</v>
      </c>
      <c r="C8">
        <v>1</v>
      </c>
    </row>
    <row r="9" spans="1:3" x14ac:dyDescent="0.4">
      <c r="A9">
        <v>99</v>
      </c>
      <c r="B9" t="s">
        <v>331</v>
      </c>
      <c r="C9">
        <v>1</v>
      </c>
    </row>
    <row r="10" spans="1:3" x14ac:dyDescent="0.4">
      <c r="A10">
        <v>86</v>
      </c>
      <c r="B10" t="s">
        <v>226</v>
      </c>
      <c r="C10">
        <v>0</v>
      </c>
    </row>
    <row r="11" spans="1:3" x14ac:dyDescent="0.4">
      <c r="A11">
        <v>87</v>
      </c>
      <c r="B11" t="s">
        <v>362</v>
      </c>
      <c r="C11">
        <v>0</v>
      </c>
    </row>
    <row r="12" spans="1:3" x14ac:dyDescent="0.4">
      <c r="A12">
        <v>92</v>
      </c>
      <c r="B12" t="s">
        <v>216</v>
      </c>
      <c r="C12">
        <v>0</v>
      </c>
    </row>
    <row r="13" spans="1:3" x14ac:dyDescent="0.4">
      <c r="A13">
        <v>91</v>
      </c>
      <c r="B13" t="s">
        <v>221</v>
      </c>
      <c r="C13">
        <v>0</v>
      </c>
    </row>
    <row r="14" spans="1:3" x14ac:dyDescent="0.4">
      <c r="A14">
        <v>96</v>
      </c>
      <c r="B14" t="s">
        <v>270</v>
      </c>
      <c r="C14">
        <v>0</v>
      </c>
    </row>
    <row r="15" spans="1:3" x14ac:dyDescent="0.4">
      <c r="A15">
        <v>95</v>
      </c>
      <c r="B15" t="s">
        <v>210</v>
      </c>
      <c r="C15">
        <v>0</v>
      </c>
    </row>
    <row r="16" spans="1:3" x14ac:dyDescent="0.4">
      <c r="A16">
        <v>94</v>
      </c>
      <c r="B16" t="s">
        <v>277</v>
      </c>
      <c r="C16">
        <v>0</v>
      </c>
    </row>
    <row r="17" spans="1:3" x14ac:dyDescent="0.4">
      <c r="A17">
        <v>93</v>
      </c>
      <c r="B17" t="s">
        <v>125</v>
      </c>
      <c r="C17">
        <v>0</v>
      </c>
    </row>
    <row r="18" spans="1:3" x14ac:dyDescent="0.4">
      <c r="A18">
        <v>100</v>
      </c>
      <c r="B18" t="s">
        <v>162</v>
      </c>
      <c r="C18">
        <v>0</v>
      </c>
    </row>
    <row r="19" spans="1:3" x14ac:dyDescent="0.4">
      <c r="A19">
        <v>98</v>
      </c>
      <c r="B19" t="s">
        <v>335</v>
      </c>
      <c r="C19">
        <v>0</v>
      </c>
    </row>
    <row r="20" spans="1:3" x14ac:dyDescent="0.4">
      <c r="A20">
        <v>102</v>
      </c>
      <c r="B20" t="s">
        <v>242</v>
      </c>
      <c r="C20">
        <v>0</v>
      </c>
    </row>
    <row r="21" spans="1:3" x14ac:dyDescent="0.4">
      <c r="A21">
        <v>104</v>
      </c>
      <c r="B21" t="s">
        <v>276</v>
      </c>
      <c r="C21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B3DB2-639B-0F4D-A305-D9F1BDC363ED}">
  <dimension ref="A1:F42"/>
  <sheetViews>
    <sheetView topLeftCell="A10" workbookViewId="0">
      <selection activeCell="B25" sqref="B25"/>
    </sheetView>
  </sheetViews>
  <sheetFormatPr defaultColWidth="10.6640625" defaultRowHeight="16" x14ac:dyDescent="0.4"/>
  <cols>
    <col min="2" max="2" width="16" bestFit="1" customWidth="1"/>
    <col min="3" max="3" width="16" customWidth="1"/>
    <col min="4" max="4" width="20.1640625" style="13" customWidth="1"/>
    <col min="5" max="5" width="16.83203125" customWidth="1"/>
  </cols>
  <sheetData>
    <row r="1" spans="1:6" x14ac:dyDescent="0.4">
      <c r="A1" t="s">
        <v>403</v>
      </c>
      <c r="B1" t="s">
        <v>3</v>
      </c>
      <c r="C1" t="s">
        <v>412</v>
      </c>
      <c r="D1" s="13" t="s">
        <v>409</v>
      </c>
      <c r="E1" t="s">
        <v>410</v>
      </c>
      <c r="F1" t="s">
        <v>411</v>
      </c>
    </row>
    <row r="2" spans="1:6" x14ac:dyDescent="0.4">
      <c r="A2">
        <v>1</v>
      </c>
      <c r="B2" t="s">
        <v>383</v>
      </c>
      <c r="C2" t="str">
        <f>_xlfn.XLOOKUP(Table3[[#This Row],[Player]],'Actual Draft'!D:D,'Actual Draft'!E:E)</f>
        <v>OG</v>
      </c>
      <c r="D2" s="13">
        <v>0.59934467205854702</v>
      </c>
      <c r="E2">
        <v>1</v>
      </c>
      <c r="F2">
        <f>_xlfn.XLOOKUP(Table3[[#This Row],[Player]],'Actual Draft'!D:D,'Actual Draft'!A:A)</f>
        <v>7</v>
      </c>
    </row>
    <row r="3" spans="1:6" x14ac:dyDescent="0.4">
      <c r="A3">
        <v>7</v>
      </c>
      <c r="B3" t="s">
        <v>326</v>
      </c>
      <c r="C3" t="str">
        <f>_xlfn.XLOOKUP(Table3[[#This Row],[Player]],'Actual Draft'!D:D,'Actual Draft'!E:E)</f>
        <v>OL</v>
      </c>
      <c r="D3" s="13">
        <v>0.59934111521018296</v>
      </c>
      <c r="E3">
        <v>1</v>
      </c>
      <c r="F3">
        <f>_xlfn.XLOOKUP(Table3[[#This Row],[Player]],'Actual Draft'!D:D,'Actual Draft'!A:A)</f>
        <v>6</v>
      </c>
    </row>
    <row r="4" spans="1:6" x14ac:dyDescent="0.4">
      <c r="A4">
        <v>26</v>
      </c>
      <c r="B4" t="s">
        <v>355</v>
      </c>
      <c r="C4" t="str">
        <f>_xlfn.XLOOKUP(Table3[[#This Row],[Player]],'Actual Draft'!D:D,'Actual Draft'!E:E)</f>
        <v>OL</v>
      </c>
      <c r="D4" s="13">
        <v>0.59934058220718101</v>
      </c>
      <c r="E4">
        <v>1</v>
      </c>
      <c r="F4">
        <f>_xlfn.XLOOKUP(Table3[[#This Row],[Player]],'Actual Draft'!D:D,'Actual Draft'!A:A)</f>
        <v>7</v>
      </c>
    </row>
    <row r="5" spans="1:6" x14ac:dyDescent="0.4">
      <c r="A5">
        <v>37</v>
      </c>
      <c r="B5" t="s">
        <v>352</v>
      </c>
      <c r="C5" t="str">
        <f>_xlfn.XLOOKUP(Table3[[#This Row],[Player]],'Actual Draft'!D:D,'Actual Draft'!E:E)</f>
        <v>OT</v>
      </c>
      <c r="D5" s="13">
        <v>0.59933294965348005</v>
      </c>
      <c r="E5">
        <v>1</v>
      </c>
      <c r="F5">
        <f>_xlfn.XLOOKUP(Table3[[#This Row],[Player]],'Actual Draft'!D:D,'Actual Draft'!A:A)</f>
        <v>7</v>
      </c>
    </row>
    <row r="6" spans="1:6" x14ac:dyDescent="0.4">
      <c r="A6">
        <v>16</v>
      </c>
      <c r="B6" t="s">
        <v>342</v>
      </c>
      <c r="C6" t="str">
        <f>_xlfn.XLOOKUP(Table3[[#This Row],[Player]],'Actual Draft'!D:D,'Actual Draft'!E:E)</f>
        <v>OL</v>
      </c>
      <c r="D6" s="13">
        <v>0.59933004906208898</v>
      </c>
      <c r="E6">
        <v>1</v>
      </c>
      <c r="F6">
        <f>_xlfn.XLOOKUP(Table3[[#This Row],[Player]],'Actual Draft'!D:D,'Actual Draft'!A:A)</f>
        <v>6</v>
      </c>
    </row>
    <row r="7" spans="1:6" x14ac:dyDescent="0.4">
      <c r="A7" s="12">
        <v>10</v>
      </c>
      <c r="B7" s="12" t="s">
        <v>196</v>
      </c>
      <c r="C7" s="12" t="str">
        <f>_xlfn.XLOOKUP(Table3[[#This Row],[Player]],'Actual Draft'!D:D,'Actual Draft'!E:E)</f>
        <v>OL</v>
      </c>
      <c r="D7" s="14">
        <v>0.59932756414792998</v>
      </c>
      <c r="E7" s="12">
        <v>1</v>
      </c>
      <c r="F7" s="12">
        <f>_xlfn.XLOOKUP(Table3[[#This Row],[Player]],'Actual Draft'!D:D,'Actual Draft'!A:A)</f>
        <v>3</v>
      </c>
    </row>
    <row r="8" spans="1:6" x14ac:dyDescent="0.4">
      <c r="A8">
        <v>2</v>
      </c>
      <c r="B8" t="s">
        <v>321</v>
      </c>
      <c r="C8" t="str">
        <f>_xlfn.XLOOKUP(Table3[[#This Row],[Player]],'Actual Draft'!D:D,'Actual Draft'!E:E)</f>
        <v>OG</v>
      </c>
      <c r="D8" s="13">
        <v>0.59932736581855595</v>
      </c>
      <c r="E8">
        <v>1</v>
      </c>
      <c r="F8">
        <f>_xlfn.XLOOKUP(Table3[[#This Row],[Player]],'Actual Draft'!D:D,'Actual Draft'!A:A)</f>
        <v>6</v>
      </c>
    </row>
    <row r="9" spans="1:6" x14ac:dyDescent="0.4">
      <c r="A9">
        <v>5</v>
      </c>
      <c r="B9" t="s">
        <v>334</v>
      </c>
      <c r="C9" t="str">
        <f>_xlfn.XLOOKUP(Table3[[#This Row],[Player]],'Actual Draft'!D:D,'Actual Draft'!E:E)</f>
        <v>OL</v>
      </c>
      <c r="D9" s="13">
        <v>0.59932625392113903</v>
      </c>
      <c r="E9">
        <v>1</v>
      </c>
      <c r="F9">
        <f>_xlfn.XLOOKUP(Table3[[#This Row],[Player]],'Actual Draft'!D:D,'Actual Draft'!A:A)</f>
        <v>6</v>
      </c>
    </row>
    <row r="10" spans="1:6" x14ac:dyDescent="0.4">
      <c r="A10">
        <v>11</v>
      </c>
      <c r="B10" t="s">
        <v>336</v>
      </c>
      <c r="C10" t="str">
        <f>_xlfn.XLOOKUP(Table3[[#This Row],[Player]],'Actual Draft'!D:D,'Actual Draft'!E:E)</f>
        <v>OL</v>
      </c>
      <c r="D10" s="13">
        <v>0.59932129366045905</v>
      </c>
      <c r="E10">
        <v>1</v>
      </c>
      <c r="F10">
        <f>_xlfn.XLOOKUP(Table3[[#This Row],[Player]],'Actual Draft'!D:D,'Actual Draft'!A:A)</f>
        <v>6</v>
      </c>
    </row>
    <row r="11" spans="1:6" x14ac:dyDescent="0.4">
      <c r="A11">
        <v>21</v>
      </c>
      <c r="B11" t="s">
        <v>356</v>
      </c>
      <c r="C11" t="str">
        <f>_xlfn.XLOOKUP(Table3[[#This Row],[Player]],'Actual Draft'!D:D,'Actual Draft'!E:E)</f>
        <v>OL</v>
      </c>
      <c r="D11" s="13">
        <v>0.59931480445271101</v>
      </c>
      <c r="E11">
        <v>1</v>
      </c>
      <c r="F11">
        <f>_xlfn.XLOOKUP(Table3[[#This Row],[Player]],'Actual Draft'!D:D,'Actual Draft'!A:A)</f>
        <v>7</v>
      </c>
    </row>
    <row r="12" spans="1:6" x14ac:dyDescent="0.4">
      <c r="A12" s="12">
        <v>24</v>
      </c>
      <c r="B12" s="12" t="s">
        <v>100</v>
      </c>
      <c r="C12" s="12" t="str">
        <f>_xlfn.XLOOKUP(Table3[[#This Row],[Player]],'Actual Draft'!D:D,'Actual Draft'!E:E)</f>
        <v>OL</v>
      </c>
      <c r="D12" s="14">
        <v>0.59929288515171497</v>
      </c>
      <c r="E12" s="12">
        <v>1</v>
      </c>
      <c r="F12" s="12">
        <f>_xlfn.XLOOKUP(Table3[[#This Row],[Player]],'Actual Draft'!D:D,'Actual Draft'!A:A)</f>
        <v>1</v>
      </c>
    </row>
    <row r="13" spans="1:6" x14ac:dyDescent="0.4">
      <c r="A13">
        <v>39</v>
      </c>
      <c r="B13" t="s">
        <v>317</v>
      </c>
      <c r="C13" t="str">
        <f>_xlfn.XLOOKUP(Table3[[#This Row],[Player]],'Actual Draft'!D:D,'Actual Draft'!E:E)</f>
        <v>OT</v>
      </c>
      <c r="D13" s="13">
        <v>0.59929279967056204</v>
      </c>
      <c r="E13">
        <v>1</v>
      </c>
      <c r="F13">
        <f>_xlfn.XLOOKUP(Table3[[#This Row],[Player]],'Actual Draft'!D:D,'Actual Draft'!A:A)</f>
        <v>6</v>
      </c>
    </row>
    <row r="14" spans="1:6" x14ac:dyDescent="0.4">
      <c r="A14" s="12">
        <v>36</v>
      </c>
      <c r="B14" s="12" t="s">
        <v>65</v>
      </c>
      <c r="C14" s="12" t="str">
        <f>_xlfn.XLOOKUP(Table3[[#This Row],[Player]],'Actual Draft'!D:D,'Actual Draft'!E:E)</f>
        <v>OT</v>
      </c>
      <c r="D14" s="14">
        <v>0.59927920727844397</v>
      </c>
      <c r="E14" s="12">
        <v>1</v>
      </c>
      <c r="F14" s="12">
        <f>_xlfn.XLOOKUP(Table3[[#This Row],[Player]],'Actual Draft'!D:D,'Actual Draft'!A:A)</f>
        <v>1</v>
      </c>
    </row>
    <row r="15" spans="1:6" x14ac:dyDescent="0.4">
      <c r="A15">
        <v>27</v>
      </c>
      <c r="B15" t="s">
        <v>267</v>
      </c>
      <c r="C15" t="str">
        <f>_xlfn.XLOOKUP(Table3[[#This Row],[Player]],'Actual Draft'!D:D,'Actual Draft'!E:E)</f>
        <v>OL</v>
      </c>
      <c r="D15" s="13">
        <v>0.59926886952687197</v>
      </c>
      <c r="E15">
        <v>1</v>
      </c>
      <c r="F15">
        <f>_xlfn.XLOOKUP(Table3[[#This Row],[Player]],'Actual Draft'!D:D,'Actual Draft'!A:A)</f>
        <v>5</v>
      </c>
    </row>
    <row r="16" spans="1:6" x14ac:dyDescent="0.4">
      <c r="A16" s="12">
        <v>14</v>
      </c>
      <c r="B16" s="12" t="s">
        <v>170</v>
      </c>
      <c r="C16" s="12" t="str">
        <f>_xlfn.XLOOKUP(Table3[[#This Row],[Player]],'Actual Draft'!D:D,'Actual Draft'!E:E)</f>
        <v>OL</v>
      </c>
      <c r="D16" s="14">
        <v>0.59926098188630295</v>
      </c>
      <c r="E16" s="12">
        <v>1</v>
      </c>
      <c r="F16" s="12">
        <f>_xlfn.XLOOKUP(Table3[[#This Row],[Player]],'Actual Draft'!D:D,'Actual Draft'!A:A)</f>
        <v>3</v>
      </c>
    </row>
    <row r="17" spans="1:6" x14ac:dyDescent="0.4">
      <c r="A17">
        <v>9</v>
      </c>
      <c r="B17" t="s">
        <v>338</v>
      </c>
      <c r="C17" t="str">
        <f>_xlfn.XLOOKUP(Table3[[#This Row],[Player]],'Actual Draft'!D:D,'Actual Draft'!E:E)</f>
        <v>OL</v>
      </c>
      <c r="D17" s="13">
        <v>0.59925127052301097</v>
      </c>
      <c r="E17">
        <v>1</v>
      </c>
      <c r="F17">
        <f>_xlfn.XLOOKUP(Table3[[#This Row],[Player]],'Actual Draft'!D:D,'Actual Draft'!A:A)</f>
        <v>6</v>
      </c>
    </row>
    <row r="18" spans="1:6" x14ac:dyDescent="0.4">
      <c r="A18" s="12">
        <v>15</v>
      </c>
      <c r="B18" s="12" t="s">
        <v>185</v>
      </c>
      <c r="C18" s="12" t="str">
        <f>_xlfn.XLOOKUP(Table3[[#This Row],[Player]],'Actual Draft'!D:D,'Actual Draft'!E:E)</f>
        <v>OL</v>
      </c>
      <c r="D18" s="14">
        <v>0.59924754510524603</v>
      </c>
      <c r="E18" s="12">
        <v>1</v>
      </c>
      <c r="F18" s="12">
        <f>_xlfn.XLOOKUP(Table3[[#This Row],[Player]],'Actual Draft'!D:D,'Actual Draft'!A:A)</f>
        <v>3</v>
      </c>
    </row>
    <row r="19" spans="1:6" x14ac:dyDescent="0.4">
      <c r="A19">
        <v>28</v>
      </c>
      <c r="B19" t="s">
        <v>372</v>
      </c>
      <c r="C19" t="str">
        <f>_xlfn.XLOOKUP(Table3[[#This Row],[Player]],'Actual Draft'!D:D,'Actual Draft'!E:E)</f>
        <v>OL</v>
      </c>
      <c r="D19" s="13">
        <v>0.59835814349877503</v>
      </c>
      <c r="E19">
        <v>1</v>
      </c>
      <c r="F19">
        <f>_xlfn.XLOOKUP(Table3[[#This Row],[Player]],'Actual Draft'!D:D,'Actual Draft'!A:A)</f>
        <v>7</v>
      </c>
    </row>
    <row r="20" spans="1:6" x14ac:dyDescent="0.4">
      <c r="A20" s="12">
        <v>31</v>
      </c>
      <c r="B20" s="12" t="s">
        <v>50</v>
      </c>
      <c r="C20" s="12" t="str">
        <f>_xlfn.XLOOKUP(Table3[[#This Row],[Player]],'Actual Draft'!D:D,'Actual Draft'!E:E)</f>
        <v>OL</v>
      </c>
      <c r="D20" s="14">
        <v>0.598328157920195</v>
      </c>
      <c r="E20" s="12">
        <v>1</v>
      </c>
      <c r="F20" s="12">
        <f>_xlfn.XLOOKUP(Table3[[#This Row],[Player]],'Actual Draft'!D:D,'Actual Draft'!A:A)</f>
        <v>1</v>
      </c>
    </row>
    <row r="21" spans="1:6" x14ac:dyDescent="0.4">
      <c r="A21" s="12">
        <v>32</v>
      </c>
      <c r="B21" s="12" t="s">
        <v>182</v>
      </c>
      <c r="C21" s="12" t="str">
        <f>_xlfn.XLOOKUP(Table3[[#This Row],[Player]],'Actual Draft'!D:D,'Actual Draft'!E:E)</f>
        <v>OL</v>
      </c>
      <c r="D21" s="14">
        <v>0.59831166793502599</v>
      </c>
      <c r="E21" s="12">
        <v>1</v>
      </c>
      <c r="F21" s="12">
        <f>_xlfn.XLOOKUP(Table3[[#This Row],[Player]],'Actual Draft'!D:D,'Actual Draft'!A:A)</f>
        <v>3</v>
      </c>
    </row>
    <row r="22" spans="1:6" x14ac:dyDescent="0.4">
      <c r="A22">
        <v>18</v>
      </c>
      <c r="B22" t="s">
        <v>266</v>
      </c>
      <c r="C22" t="str">
        <f>_xlfn.XLOOKUP(Table3[[#This Row],[Player]],'Actual Draft'!D:D,'Actual Draft'!E:E)</f>
        <v>OL</v>
      </c>
      <c r="D22" s="13">
        <v>0.59827089977086301</v>
      </c>
      <c r="E22">
        <v>1</v>
      </c>
      <c r="F22">
        <f>_xlfn.XLOOKUP(Table3[[#This Row],[Player]],'Actual Draft'!D:D,'Actual Draft'!A:A)</f>
        <v>5</v>
      </c>
    </row>
    <row r="23" spans="1:6" x14ac:dyDescent="0.4">
      <c r="A23" s="12">
        <v>13</v>
      </c>
      <c r="B23" s="12" t="s">
        <v>82</v>
      </c>
      <c r="C23" s="12" t="str">
        <f>_xlfn.XLOOKUP(Table3[[#This Row],[Player]],'Actual Draft'!D:D,'Actual Draft'!E:E)</f>
        <v>OL</v>
      </c>
      <c r="D23" s="14">
        <v>0.59805801439650297</v>
      </c>
      <c r="E23" s="12">
        <v>1</v>
      </c>
      <c r="F23" s="12">
        <f>_xlfn.XLOOKUP(Table3[[#This Row],[Player]],'Actual Draft'!D:D,'Actual Draft'!A:A)</f>
        <v>1</v>
      </c>
    </row>
    <row r="24" spans="1:6" x14ac:dyDescent="0.4">
      <c r="A24" s="12">
        <v>6</v>
      </c>
      <c r="B24" s="12" t="s">
        <v>33</v>
      </c>
      <c r="C24" s="12" t="str">
        <f>_xlfn.XLOOKUP(Table3[[#This Row],[Player]],'Actual Draft'!D:D,'Actual Draft'!E:E)</f>
        <v>OL</v>
      </c>
      <c r="D24" s="14">
        <v>0.59797686491661095</v>
      </c>
      <c r="E24" s="12">
        <v>1</v>
      </c>
      <c r="F24" s="12">
        <f>_xlfn.XLOOKUP(Table3[[#This Row],[Player]],'Actual Draft'!D:D,'Actual Draft'!A:A)</f>
        <v>1</v>
      </c>
    </row>
    <row r="25" spans="1:6" x14ac:dyDescent="0.4">
      <c r="A25" s="15">
        <v>22</v>
      </c>
      <c r="B25" s="15" t="s">
        <v>109</v>
      </c>
      <c r="C25" s="12" t="str">
        <f>_xlfn.XLOOKUP(Table3[[#This Row],[Player]],'Actual Draft'!D:D,'Actual Draft'!E:E)</f>
        <v>OL</v>
      </c>
      <c r="D25" s="14">
        <v>0.59793620878415799</v>
      </c>
      <c r="E25" s="12">
        <v>1</v>
      </c>
      <c r="F25" s="12">
        <f>_xlfn.XLOOKUP(Table3[[#This Row],[Player]],'Actual Draft'!D:D,'Actual Draft'!A:A)</f>
        <v>2</v>
      </c>
    </row>
    <row r="26" spans="1:6" x14ac:dyDescent="0.4">
      <c r="A26" s="12">
        <v>40</v>
      </c>
      <c r="B26" s="12" t="s">
        <v>21</v>
      </c>
      <c r="C26" s="12" t="str">
        <f>_xlfn.XLOOKUP(Table3[[#This Row],[Player]],'Actual Draft'!D:D,'Actual Draft'!E:E)</f>
        <v>OT</v>
      </c>
      <c r="D26" s="14">
        <v>0.59793088155261298</v>
      </c>
      <c r="E26" s="12">
        <v>1</v>
      </c>
      <c r="F26" s="12">
        <f>_xlfn.XLOOKUP(Table3[[#This Row],[Player]],'Actual Draft'!D:D,'Actual Draft'!A:A)</f>
        <v>1</v>
      </c>
    </row>
    <row r="27" spans="1:6" x14ac:dyDescent="0.4">
      <c r="A27" s="15">
        <v>25</v>
      </c>
      <c r="B27" s="15" t="s">
        <v>40</v>
      </c>
      <c r="C27" s="12" t="str">
        <f>_xlfn.XLOOKUP(Table3[[#This Row],[Player]],'Actual Draft'!D:D,'Actual Draft'!E:E)</f>
        <v>OL</v>
      </c>
      <c r="D27" s="14">
        <v>0.59790239851053895</v>
      </c>
      <c r="E27" s="12">
        <v>1</v>
      </c>
      <c r="F27" s="12">
        <f>_xlfn.XLOOKUP(Table3[[#This Row],[Player]],'Actual Draft'!D:D,'Actual Draft'!A:A)</f>
        <v>1</v>
      </c>
    </row>
    <row r="28" spans="1:6" x14ac:dyDescent="0.4">
      <c r="A28" s="15">
        <v>23</v>
      </c>
      <c r="B28" s="15" t="s">
        <v>92</v>
      </c>
      <c r="C28" s="12" t="str">
        <f>_xlfn.XLOOKUP(Table3[[#This Row],[Player]],'Actual Draft'!D:D,'Actual Draft'!E:E)</f>
        <v>OL</v>
      </c>
      <c r="D28" s="14">
        <v>0.59789627313740801</v>
      </c>
      <c r="E28" s="12">
        <v>1</v>
      </c>
      <c r="F28" s="12">
        <f>_xlfn.XLOOKUP(Table3[[#This Row],[Player]],'Actual Draft'!D:D,'Actual Draft'!A:A)</f>
        <v>1</v>
      </c>
    </row>
    <row r="29" spans="1:6" x14ac:dyDescent="0.4">
      <c r="A29">
        <v>33</v>
      </c>
      <c r="B29" t="s">
        <v>131</v>
      </c>
      <c r="C29" t="str">
        <f>_xlfn.XLOOKUP(Table3[[#This Row],[Player]],'Actual Draft'!D:D,'Actual Draft'!E:E)</f>
        <v>OT</v>
      </c>
      <c r="D29" s="13">
        <v>0.39887468348434901</v>
      </c>
      <c r="E29">
        <v>1</v>
      </c>
      <c r="F29">
        <f>_xlfn.XLOOKUP(Table3[[#This Row],[Player]],'Actual Draft'!D:D,'Actual Draft'!A:A)</f>
        <v>2</v>
      </c>
    </row>
    <row r="30" spans="1:6" x14ac:dyDescent="0.4">
      <c r="A30">
        <v>38</v>
      </c>
      <c r="B30" t="s">
        <v>237</v>
      </c>
      <c r="C30" t="str">
        <f>_xlfn.XLOOKUP(Table3[[#This Row],[Player]],'Actual Draft'!D:D,'Actual Draft'!E:E)</f>
        <v>OT</v>
      </c>
      <c r="D30" s="13">
        <v>0.398842601468751</v>
      </c>
      <c r="E30">
        <v>1</v>
      </c>
      <c r="F30">
        <f>_xlfn.XLOOKUP(Table3[[#This Row],[Player]],'Actual Draft'!D:D,'Actual Draft'!A:A)</f>
        <v>4</v>
      </c>
    </row>
    <row r="31" spans="1:6" x14ac:dyDescent="0.4">
      <c r="A31">
        <v>4</v>
      </c>
      <c r="B31" t="s">
        <v>123</v>
      </c>
      <c r="C31" t="str">
        <f>_xlfn.XLOOKUP(Table3[[#This Row],[Player]],'Actual Draft'!D:D,'Actual Draft'!E:E)</f>
        <v>OL</v>
      </c>
      <c r="D31" s="13">
        <v>0.39881905528544798</v>
      </c>
      <c r="E31">
        <v>1</v>
      </c>
      <c r="F31">
        <f>_xlfn.XLOOKUP(Table3[[#This Row],[Player]],'Actual Draft'!D:D,'Actual Draft'!A:A)</f>
        <v>2</v>
      </c>
    </row>
    <row r="32" spans="1:6" x14ac:dyDescent="0.4">
      <c r="A32">
        <v>30</v>
      </c>
      <c r="B32" t="s">
        <v>135</v>
      </c>
      <c r="C32" t="str">
        <f>_xlfn.XLOOKUP(Table3[[#This Row],[Player]],'Actual Draft'!D:D,'Actual Draft'!E:E)</f>
        <v>OL</v>
      </c>
      <c r="D32" s="13">
        <v>0.39881432403197098</v>
      </c>
      <c r="E32">
        <v>1</v>
      </c>
      <c r="F32">
        <f>_xlfn.XLOOKUP(Table3[[#This Row],[Player]],'Actual Draft'!D:D,'Actual Draft'!A:A)</f>
        <v>2</v>
      </c>
    </row>
    <row r="33" spans="1:6" x14ac:dyDescent="0.4">
      <c r="A33">
        <v>3</v>
      </c>
      <c r="B33" t="s">
        <v>291</v>
      </c>
      <c r="C33" t="str">
        <f>_xlfn.XLOOKUP(Table3[[#This Row],[Player]],'Actual Draft'!D:D,'Actual Draft'!E:E)</f>
        <v>OG</v>
      </c>
      <c r="D33" s="13">
        <v>0.39879102430711399</v>
      </c>
      <c r="E33">
        <v>1</v>
      </c>
      <c r="F33">
        <f>_xlfn.XLOOKUP(Table3[[#This Row],[Player]],'Actual Draft'!D:D,'Actual Draft'!A:A)</f>
        <v>5</v>
      </c>
    </row>
    <row r="34" spans="1:6" x14ac:dyDescent="0.4">
      <c r="A34">
        <v>8</v>
      </c>
      <c r="B34" t="s">
        <v>194</v>
      </c>
      <c r="C34" t="str">
        <f>_xlfn.XLOOKUP(Table3[[#This Row],[Player]],'Actual Draft'!D:D,'Actual Draft'!E:E)</f>
        <v>OL</v>
      </c>
      <c r="D34" s="13">
        <v>0.39877192786100102</v>
      </c>
      <c r="E34">
        <v>1</v>
      </c>
      <c r="F34">
        <f>_xlfn.XLOOKUP(Table3[[#This Row],[Player]],'Actual Draft'!D:D,'Actual Draft'!A:A)</f>
        <v>3</v>
      </c>
    </row>
    <row r="35" spans="1:6" x14ac:dyDescent="0.4">
      <c r="A35">
        <v>35</v>
      </c>
      <c r="B35" t="s">
        <v>253</v>
      </c>
      <c r="C35" t="str">
        <f>_xlfn.XLOOKUP(Table3[[#This Row],[Player]],'Actual Draft'!D:D,'Actual Draft'!E:E)</f>
        <v>OT</v>
      </c>
      <c r="D35" s="13">
        <v>0.39876923475863102</v>
      </c>
      <c r="E35">
        <v>1</v>
      </c>
      <c r="F35">
        <f>_xlfn.XLOOKUP(Table3[[#This Row],[Player]],'Actual Draft'!D:D,'Actual Draft'!A:A)</f>
        <v>5</v>
      </c>
    </row>
    <row r="36" spans="1:6" x14ac:dyDescent="0.4">
      <c r="A36">
        <v>20</v>
      </c>
      <c r="B36" t="s">
        <v>390</v>
      </c>
      <c r="C36" t="str">
        <f>_xlfn.XLOOKUP(Table3[[#This Row],[Player]],'Actual Draft'!D:D,'Actual Draft'!E:E)</f>
        <v>OL</v>
      </c>
      <c r="D36" s="13">
        <v>0.398746124852077</v>
      </c>
      <c r="E36">
        <v>1</v>
      </c>
      <c r="F36">
        <f>_xlfn.XLOOKUP(Table3[[#This Row],[Player]],'Actual Draft'!D:D,'Actual Draft'!A:A)</f>
        <v>7</v>
      </c>
    </row>
    <row r="37" spans="1:6" x14ac:dyDescent="0.4">
      <c r="A37">
        <v>29</v>
      </c>
      <c r="B37" t="s">
        <v>134</v>
      </c>
      <c r="C37" t="str">
        <f>_xlfn.XLOOKUP(Table3[[#This Row],[Player]],'Actual Draft'!D:D,'Actual Draft'!E:E)</f>
        <v>OL</v>
      </c>
      <c r="D37" s="13">
        <v>0.39873717252820401</v>
      </c>
      <c r="E37">
        <v>1</v>
      </c>
      <c r="F37">
        <f>_xlfn.XLOOKUP(Table3[[#This Row],[Player]],'Actual Draft'!D:D,'Actual Draft'!A:A)</f>
        <v>2</v>
      </c>
    </row>
    <row r="38" spans="1:6" x14ac:dyDescent="0.4">
      <c r="A38">
        <v>0</v>
      </c>
      <c r="B38" t="s">
        <v>286</v>
      </c>
      <c r="C38" t="str">
        <f>_xlfn.XLOOKUP(Table3[[#This Row],[Player]],'Actual Draft'!D:D,'Actual Draft'!E:E)</f>
        <v>C</v>
      </c>
      <c r="D38" s="13">
        <v>0.39871153313935498</v>
      </c>
      <c r="E38">
        <v>1</v>
      </c>
      <c r="F38">
        <f>_xlfn.XLOOKUP(Table3[[#This Row],[Player]],'Actual Draft'!D:D,'Actual Draft'!A:A)</f>
        <v>5</v>
      </c>
    </row>
    <row r="39" spans="1:6" x14ac:dyDescent="0.4">
      <c r="A39">
        <v>19</v>
      </c>
      <c r="B39" t="s">
        <v>190</v>
      </c>
      <c r="C39" t="str">
        <f>_xlfn.XLOOKUP(Table3[[#This Row],[Player]],'Actual Draft'!D:D,'Actual Draft'!E:E)</f>
        <v>OL</v>
      </c>
      <c r="D39" s="13">
        <v>0.39871067928376502</v>
      </c>
      <c r="E39">
        <v>1</v>
      </c>
      <c r="F39">
        <f>_xlfn.XLOOKUP(Table3[[#This Row],[Player]],'Actual Draft'!D:D,'Actual Draft'!A:A)</f>
        <v>3</v>
      </c>
    </row>
    <row r="40" spans="1:6" x14ac:dyDescent="0.4">
      <c r="A40">
        <v>17</v>
      </c>
      <c r="B40" t="s">
        <v>284</v>
      </c>
      <c r="C40" t="str">
        <f>_xlfn.XLOOKUP(Table3[[#This Row],[Player]],'Actual Draft'!D:D,'Actual Draft'!E:E)</f>
        <v>OL</v>
      </c>
      <c r="D40" s="13">
        <v>0.39865344663322799</v>
      </c>
      <c r="E40">
        <v>1</v>
      </c>
      <c r="F40">
        <f>_xlfn.XLOOKUP(Table3[[#This Row],[Player]],'Actual Draft'!D:D,'Actual Draft'!A:A)</f>
        <v>5</v>
      </c>
    </row>
    <row r="41" spans="1:6" x14ac:dyDescent="0.4">
      <c r="A41">
        <v>12</v>
      </c>
      <c r="B41" t="s">
        <v>389</v>
      </c>
      <c r="C41" t="str">
        <f>_xlfn.XLOOKUP(Table3[[#This Row],[Player]],'Actual Draft'!D:D,'Actual Draft'!E:E)</f>
        <v>OL</v>
      </c>
      <c r="D41" s="13">
        <v>0.39864610632543501</v>
      </c>
      <c r="E41">
        <v>1</v>
      </c>
      <c r="F41">
        <f>_xlfn.XLOOKUP(Table3[[#This Row],[Player]],'Actual Draft'!D:D,'Actual Draft'!A:A)</f>
        <v>7</v>
      </c>
    </row>
    <row r="42" spans="1:6" x14ac:dyDescent="0.4">
      <c r="A42">
        <v>34</v>
      </c>
      <c r="B42" t="s">
        <v>318</v>
      </c>
      <c r="C42" t="str">
        <f>_xlfn.XLOOKUP(Table3[[#This Row],[Player]],'Actual Draft'!D:D,'Actual Draft'!E:E)</f>
        <v>OT</v>
      </c>
      <c r="D42" s="13">
        <v>0.19969257269356699</v>
      </c>
      <c r="E42">
        <v>0</v>
      </c>
      <c r="F42">
        <f>_xlfn.XLOOKUP(Table3[[#This Row],[Player]],'Actual Draft'!D:D,'Actual Draft'!A:A)</f>
        <v>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658FE-FE19-5A4D-9BAC-0A9C42258BE5}">
  <dimension ref="A1:F59"/>
  <sheetViews>
    <sheetView workbookViewId="0">
      <selection activeCell="B11" sqref="B11"/>
    </sheetView>
  </sheetViews>
  <sheetFormatPr defaultColWidth="10.6640625" defaultRowHeight="16" x14ac:dyDescent="0.4"/>
  <cols>
    <col min="2" max="2" width="20.1640625" bestFit="1" customWidth="1"/>
    <col min="4" max="4" width="22" customWidth="1"/>
    <col min="5" max="5" width="16.83203125" customWidth="1"/>
    <col min="6" max="6" width="12.6640625" customWidth="1"/>
  </cols>
  <sheetData>
    <row r="1" spans="1:6" x14ac:dyDescent="0.4">
      <c r="A1" t="s">
        <v>403</v>
      </c>
      <c r="B1" t="s">
        <v>3</v>
      </c>
      <c r="C1" t="s">
        <v>406</v>
      </c>
      <c r="D1" t="s">
        <v>413</v>
      </c>
      <c r="E1" t="s">
        <v>410</v>
      </c>
      <c r="F1" t="s">
        <v>414</v>
      </c>
    </row>
    <row r="2" spans="1:6" x14ac:dyDescent="0.4">
      <c r="A2" s="16">
        <v>41</v>
      </c>
      <c r="B2" s="16" t="s">
        <v>184</v>
      </c>
      <c r="C2" s="16" t="str">
        <f>_xlfn.XLOOKUP(B2,'Actual Draft'!D:D,'Actual Draft'!E:E)</f>
        <v>DE</v>
      </c>
      <c r="D2" s="17">
        <v>0.84828311204910201</v>
      </c>
      <c r="E2" s="16">
        <v>1</v>
      </c>
      <c r="F2" s="16">
        <f>_xlfn.XLOOKUP(Table4[[#This Row],[Player]],'Actual Draft'!D:D,'Actual Draft'!A:A)</f>
        <v>3</v>
      </c>
    </row>
    <row r="3" spans="1:6" x14ac:dyDescent="0.4">
      <c r="A3" s="16">
        <v>34</v>
      </c>
      <c r="B3" s="15" t="s">
        <v>117</v>
      </c>
      <c r="C3" s="16" t="str">
        <f>_xlfn.XLOOKUP(B3,'Actual Draft'!D:D,'Actual Draft'!E:E)</f>
        <v>DE</v>
      </c>
      <c r="D3" s="17">
        <v>0.828990578651428</v>
      </c>
      <c r="E3" s="16">
        <v>1</v>
      </c>
      <c r="F3" s="16">
        <f>_xlfn.XLOOKUP(Table4[[#This Row],[Player]],'Actual Draft'!D:D,'Actual Draft'!A:A)</f>
        <v>2</v>
      </c>
    </row>
    <row r="4" spans="1:6" x14ac:dyDescent="0.4">
      <c r="A4" s="16">
        <v>48</v>
      </c>
      <c r="B4" s="16" t="s">
        <v>166</v>
      </c>
      <c r="C4" s="16" t="str">
        <f>_xlfn.XLOOKUP(B4,'Actual Draft'!D:D,'Actual Draft'!E:E)</f>
        <v>DE</v>
      </c>
      <c r="D4" s="17">
        <v>0.81783396005630404</v>
      </c>
      <c r="E4" s="16">
        <v>1</v>
      </c>
      <c r="F4" s="16">
        <f>_xlfn.XLOOKUP(Table4[[#This Row],[Player]],'Actual Draft'!D:D,'Actual Draft'!A:A)</f>
        <v>3</v>
      </c>
    </row>
    <row r="5" spans="1:6" x14ac:dyDescent="0.4">
      <c r="A5">
        <v>29</v>
      </c>
      <c r="B5" t="s">
        <v>340</v>
      </c>
      <c r="C5" t="str">
        <f>_xlfn.XLOOKUP(B5,'Actual Draft'!D:D,'Actual Draft'!E:E)</f>
        <v>DE</v>
      </c>
      <c r="D5" s="13">
        <v>0.81386142969131403</v>
      </c>
      <c r="E5">
        <v>1</v>
      </c>
      <c r="F5">
        <f>_xlfn.XLOOKUP(Table4[[#This Row],[Player]],'Actual Draft'!D:D,'Actual Draft'!A:A)</f>
        <v>6</v>
      </c>
    </row>
    <row r="6" spans="1:6" x14ac:dyDescent="0.4">
      <c r="A6">
        <v>33</v>
      </c>
      <c r="B6" t="s">
        <v>274</v>
      </c>
      <c r="C6" t="str">
        <f>_xlfn.XLOOKUP(B6,'Actual Draft'!D:D,'Actual Draft'!E:E)</f>
        <v>DE</v>
      </c>
      <c r="D6" s="13">
        <v>0.80189734697341897</v>
      </c>
      <c r="E6">
        <v>1</v>
      </c>
      <c r="F6">
        <f>_xlfn.XLOOKUP(Table4[[#This Row],[Player]],'Actual Draft'!D:D,'Actual Draft'!A:A)</f>
        <v>5</v>
      </c>
    </row>
    <row r="7" spans="1:6" x14ac:dyDescent="0.4">
      <c r="A7">
        <v>27</v>
      </c>
      <c r="B7" t="s">
        <v>17</v>
      </c>
      <c r="C7" t="str">
        <f>_xlfn.XLOOKUP(B7,'Actual Draft'!D:D,'Actual Draft'!E:E)</f>
        <v>DE</v>
      </c>
      <c r="D7" s="13">
        <v>0.80043810606002797</v>
      </c>
      <c r="E7">
        <v>1</v>
      </c>
      <c r="F7">
        <f>_xlfn.XLOOKUP(Table4[[#This Row],[Player]],'Actual Draft'!D:D,'Actual Draft'!A:A)</f>
        <v>1</v>
      </c>
    </row>
    <row r="8" spans="1:6" x14ac:dyDescent="0.4">
      <c r="A8">
        <v>37</v>
      </c>
      <c r="B8" t="s">
        <v>320</v>
      </c>
      <c r="C8" t="str">
        <f>_xlfn.XLOOKUP(B8,'Actual Draft'!D:D,'Actual Draft'!E:E)</f>
        <v>DE</v>
      </c>
      <c r="D8" s="13">
        <v>0.79849284887313798</v>
      </c>
      <c r="E8">
        <v>1</v>
      </c>
      <c r="F8">
        <f>_xlfn.XLOOKUP(Table4[[#This Row],[Player]],'Actual Draft'!D:D,'Actual Draft'!A:A)</f>
        <v>6</v>
      </c>
    </row>
    <row r="9" spans="1:6" x14ac:dyDescent="0.4">
      <c r="A9">
        <v>45</v>
      </c>
      <c r="B9" t="s">
        <v>138</v>
      </c>
      <c r="C9" t="str">
        <f>_xlfn.XLOOKUP(B9,'Actual Draft'!D:D,'Actual Draft'!E:E)</f>
        <v>DE</v>
      </c>
      <c r="D9" s="13">
        <v>0.79490119218826205</v>
      </c>
      <c r="E9">
        <v>1</v>
      </c>
      <c r="F9">
        <f>_xlfn.XLOOKUP(Table4[[#This Row],[Player]],'Actual Draft'!D:D,'Actual Draft'!A:A)</f>
        <v>2</v>
      </c>
    </row>
    <row r="10" spans="1:6" x14ac:dyDescent="0.4">
      <c r="A10">
        <v>43</v>
      </c>
      <c r="B10" t="s">
        <v>235</v>
      </c>
      <c r="C10" t="str">
        <f>_xlfn.XLOOKUP(B10,'Actual Draft'!D:D,'Actual Draft'!E:E)</f>
        <v>DE</v>
      </c>
      <c r="D10" s="13">
        <v>0.77742892503738403</v>
      </c>
      <c r="E10">
        <v>1</v>
      </c>
      <c r="F10">
        <f>_xlfn.XLOOKUP(Table4[[#This Row],[Player]],'Actual Draft'!D:D,'Actual Draft'!A:A)</f>
        <v>4</v>
      </c>
    </row>
    <row r="11" spans="1:6" x14ac:dyDescent="0.4">
      <c r="A11">
        <v>30</v>
      </c>
      <c r="B11" t="s">
        <v>148</v>
      </c>
      <c r="C11" t="str">
        <f>_xlfn.XLOOKUP(B11,'Actual Draft'!D:D,'Actual Draft'!E:E)</f>
        <v>DE</v>
      </c>
      <c r="D11" s="13">
        <v>0.77716600894927901</v>
      </c>
      <c r="E11">
        <v>1</v>
      </c>
      <c r="F11">
        <f>_xlfn.XLOOKUP(Table4[[#This Row],[Player]],'Actual Draft'!D:D,'Actual Draft'!A:A)</f>
        <v>3</v>
      </c>
    </row>
    <row r="12" spans="1:6" x14ac:dyDescent="0.4">
      <c r="A12">
        <v>28</v>
      </c>
      <c r="B12" t="s">
        <v>323</v>
      </c>
      <c r="C12" t="str">
        <f>_xlfn.XLOOKUP(B12,'Actual Draft'!D:D,'Actual Draft'!E:E)</f>
        <v>DE</v>
      </c>
      <c r="D12" s="13">
        <v>0.750593781471252</v>
      </c>
      <c r="E12">
        <v>1</v>
      </c>
      <c r="F12">
        <f>_xlfn.XLOOKUP(Table4[[#This Row],[Player]],'Actual Draft'!D:D,'Actual Draft'!A:A)</f>
        <v>6</v>
      </c>
    </row>
    <row r="13" spans="1:6" x14ac:dyDescent="0.4">
      <c r="A13">
        <v>42</v>
      </c>
      <c r="B13" t="s">
        <v>119</v>
      </c>
      <c r="C13" t="str">
        <f>_xlfn.XLOOKUP(B13,'Actual Draft'!D:D,'Actual Draft'!E:E)</f>
        <v>DE</v>
      </c>
      <c r="D13" s="13">
        <v>0.73300266265869096</v>
      </c>
      <c r="E13">
        <v>1</v>
      </c>
      <c r="F13">
        <f>_xlfn.XLOOKUP(Table4[[#This Row],[Player]],'Actual Draft'!D:D,'Actual Draft'!A:A)</f>
        <v>2</v>
      </c>
    </row>
    <row r="14" spans="1:6" x14ac:dyDescent="0.4">
      <c r="A14">
        <v>38</v>
      </c>
      <c r="B14" t="s">
        <v>57</v>
      </c>
      <c r="C14" t="str">
        <f>_xlfn.XLOOKUP(B14,'Actual Draft'!D:D,'Actual Draft'!E:E)</f>
        <v>DE</v>
      </c>
      <c r="D14" s="13">
        <v>0.725924432277679</v>
      </c>
      <c r="E14">
        <v>1</v>
      </c>
      <c r="F14">
        <f>_xlfn.XLOOKUP(Table4[[#This Row],[Player]],'Actual Draft'!D:D,'Actual Draft'!A:A)</f>
        <v>1</v>
      </c>
    </row>
    <row r="15" spans="1:6" x14ac:dyDescent="0.4">
      <c r="A15">
        <v>36</v>
      </c>
      <c r="B15" t="s">
        <v>233</v>
      </c>
      <c r="C15" t="str">
        <f>_xlfn.XLOOKUP(B15,'Actual Draft'!D:D,'Actual Draft'!E:E)</f>
        <v>DE</v>
      </c>
      <c r="D15" s="13">
        <v>0.72442704439163197</v>
      </c>
      <c r="E15">
        <v>1</v>
      </c>
      <c r="F15">
        <f>_xlfn.XLOOKUP(Table4[[#This Row],[Player]],'Actual Draft'!D:D,'Actual Draft'!A:A)</f>
        <v>4</v>
      </c>
    </row>
    <row r="16" spans="1:6" x14ac:dyDescent="0.4">
      <c r="A16">
        <v>52</v>
      </c>
      <c r="B16" t="s">
        <v>298</v>
      </c>
      <c r="C16" t="str">
        <f>_xlfn.XLOOKUP(B16,'Actual Draft'!D:D,'Actual Draft'!E:E)</f>
        <v>DE</v>
      </c>
      <c r="D16" s="13">
        <v>0.68725436925887995</v>
      </c>
      <c r="E16">
        <v>1</v>
      </c>
      <c r="F16">
        <f>_xlfn.XLOOKUP(Table4[[#This Row],[Player]],'Actual Draft'!D:D,'Actual Draft'!A:A)</f>
        <v>5</v>
      </c>
    </row>
    <row r="17" spans="1:6" x14ac:dyDescent="0.4">
      <c r="A17">
        <v>46</v>
      </c>
      <c r="B17" t="s">
        <v>127</v>
      </c>
      <c r="C17" t="str">
        <f>_xlfn.XLOOKUP(B17,'Actual Draft'!D:D,'Actual Draft'!E:E)</f>
        <v>DE</v>
      </c>
      <c r="D17" s="13">
        <v>0.67937839031219405</v>
      </c>
      <c r="E17">
        <v>1</v>
      </c>
      <c r="F17">
        <f>_xlfn.XLOOKUP(Table4[[#This Row],[Player]],'Actual Draft'!D:D,'Actual Draft'!A:A)</f>
        <v>2</v>
      </c>
    </row>
    <row r="18" spans="1:6" x14ac:dyDescent="0.4">
      <c r="A18">
        <v>31</v>
      </c>
      <c r="B18" t="s">
        <v>234</v>
      </c>
      <c r="C18" t="str">
        <f>_xlfn.XLOOKUP(B18,'Actual Draft'!D:D,'Actual Draft'!E:E)</f>
        <v>DE</v>
      </c>
      <c r="D18" s="13">
        <v>0.66484701633453303</v>
      </c>
      <c r="E18">
        <v>1</v>
      </c>
      <c r="F18">
        <f>_xlfn.XLOOKUP(Table4[[#This Row],[Player]],'Actual Draft'!D:D,'Actual Draft'!A:A)</f>
        <v>4</v>
      </c>
    </row>
    <row r="19" spans="1:6" x14ac:dyDescent="0.4">
      <c r="A19">
        <v>44</v>
      </c>
      <c r="B19" t="s">
        <v>157</v>
      </c>
      <c r="C19" t="str">
        <f>_xlfn.XLOOKUP(B19,'Actual Draft'!D:D,'Actual Draft'!E:E)</f>
        <v>DE</v>
      </c>
      <c r="D19" s="13">
        <v>0.65932744741439797</v>
      </c>
      <c r="E19">
        <v>1</v>
      </c>
      <c r="F19">
        <f>_xlfn.XLOOKUP(Table4[[#This Row],[Player]],'Actual Draft'!D:D,'Actual Draft'!A:A)</f>
        <v>3</v>
      </c>
    </row>
    <row r="20" spans="1:6" x14ac:dyDescent="0.4">
      <c r="A20">
        <v>32</v>
      </c>
      <c r="B20" t="s">
        <v>259</v>
      </c>
      <c r="C20" t="str">
        <f>_xlfn.XLOOKUP(B20,'Actual Draft'!D:D,'Actual Draft'!E:E)</f>
        <v>DE</v>
      </c>
      <c r="D20" s="13">
        <v>0.65100485086440996</v>
      </c>
      <c r="E20">
        <v>1</v>
      </c>
      <c r="F20">
        <f>_xlfn.XLOOKUP(Table4[[#This Row],[Player]],'Actual Draft'!D:D,'Actual Draft'!A:A)</f>
        <v>5</v>
      </c>
    </row>
    <row r="21" spans="1:6" x14ac:dyDescent="0.4">
      <c r="A21">
        <v>57</v>
      </c>
      <c r="B21" t="s">
        <v>255</v>
      </c>
      <c r="C21" t="str">
        <f>_xlfn.XLOOKUP(B21,'Actual Draft'!D:D,'Actual Draft'!E:E)</f>
        <v>DL</v>
      </c>
      <c r="D21" s="13">
        <v>0.62110698223114003</v>
      </c>
      <c r="E21">
        <v>1</v>
      </c>
      <c r="F21">
        <f>_xlfn.XLOOKUP(Table4[[#This Row],[Player]],'Actual Draft'!D:D,'Actual Draft'!A:A)</f>
        <v>5</v>
      </c>
    </row>
    <row r="22" spans="1:6" x14ac:dyDescent="0.4">
      <c r="A22">
        <v>56</v>
      </c>
      <c r="B22" t="s">
        <v>46</v>
      </c>
      <c r="C22" t="str">
        <f>_xlfn.XLOOKUP(B22,'Actual Draft'!D:D,'Actual Draft'!E:E)</f>
        <v>DL</v>
      </c>
      <c r="D22" s="13">
        <v>0.60577851533889704</v>
      </c>
      <c r="E22">
        <v>1</v>
      </c>
      <c r="F22">
        <f>_xlfn.XLOOKUP(Table4[[#This Row],[Player]],'Actual Draft'!D:D,'Actual Draft'!A:A)</f>
        <v>1</v>
      </c>
    </row>
    <row r="23" spans="1:6" x14ac:dyDescent="0.4">
      <c r="A23">
        <v>80</v>
      </c>
      <c r="B23" t="s">
        <v>214</v>
      </c>
      <c r="C23" t="str">
        <f>_xlfn.XLOOKUP(B23,'Actual Draft'!D:D,'Actual Draft'!E:E)</f>
        <v>DT</v>
      </c>
      <c r="D23" s="13">
        <v>0.55943691730499201</v>
      </c>
      <c r="E23">
        <v>1</v>
      </c>
      <c r="F23">
        <f>_xlfn.XLOOKUP(Table4[[#This Row],[Player]],'Actual Draft'!D:D,'Actual Draft'!A:A)</f>
        <v>4</v>
      </c>
    </row>
    <row r="24" spans="1:6" x14ac:dyDescent="0.4">
      <c r="A24">
        <v>35</v>
      </c>
      <c r="B24" t="s">
        <v>398</v>
      </c>
      <c r="C24" t="str">
        <f>_xlfn.XLOOKUP(B24,'Actual Draft'!D:D,'Actual Draft'!E:E)</f>
        <v>DE</v>
      </c>
      <c r="D24" s="13">
        <v>0.55049121379852295</v>
      </c>
      <c r="E24">
        <v>1</v>
      </c>
      <c r="F24">
        <f>_xlfn.XLOOKUP(Table4[[#This Row],[Player]],'Actual Draft'!D:D,'Actual Draft'!A:A)</f>
        <v>7</v>
      </c>
    </row>
    <row r="25" spans="1:6" x14ac:dyDescent="0.4">
      <c r="A25">
        <v>61</v>
      </c>
      <c r="B25" t="s">
        <v>341</v>
      </c>
      <c r="C25" t="str">
        <f>_xlfn.XLOOKUP(B25,'Actual Draft'!D:D,'Actual Draft'!E:E)</f>
        <v>DT</v>
      </c>
      <c r="D25" s="13">
        <v>0.54503053426742498</v>
      </c>
      <c r="E25">
        <v>1</v>
      </c>
      <c r="F25">
        <f>_xlfn.XLOOKUP(Table4[[#This Row],[Player]],'Actual Draft'!D:D,'Actual Draft'!A:A)</f>
        <v>6</v>
      </c>
    </row>
    <row r="26" spans="1:6" x14ac:dyDescent="0.4">
      <c r="A26">
        <v>68</v>
      </c>
      <c r="B26" t="s">
        <v>271</v>
      </c>
      <c r="C26" t="str">
        <f>_xlfn.XLOOKUP(B26,'Actual Draft'!D:D,'Actual Draft'!E:E)</f>
        <v>DT</v>
      </c>
      <c r="D26" s="13">
        <v>0.54333114624023404</v>
      </c>
      <c r="E26">
        <v>1</v>
      </c>
      <c r="F26">
        <f>_xlfn.XLOOKUP(Table4[[#This Row],[Player]],'Actual Draft'!D:D,'Actual Draft'!A:A)</f>
        <v>5</v>
      </c>
    </row>
    <row r="27" spans="1:6" x14ac:dyDescent="0.4">
      <c r="A27">
        <v>39</v>
      </c>
      <c r="B27" t="s">
        <v>84</v>
      </c>
      <c r="C27" t="str">
        <f>_xlfn.XLOOKUP(B27,'Actual Draft'!D:D,'Actual Draft'!E:E)</f>
        <v>DE</v>
      </c>
      <c r="D27" s="13">
        <v>0.52897262573242099</v>
      </c>
      <c r="E27">
        <v>1</v>
      </c>
      <c r="F27">
        <f>_xlfn.XLOOKUP(Table4[[#This Row],[Player]],'Actual Draft'!D:D,'Actual Draft'!A:A)</f>
        <v>1</v>
      </c>
    </row>
    <row r="28" spans="1:6" x14ac:dyDescent="0.4">
      <c r="A28">
        <v>75</v>
      </c>
      <c r="B28" t="s">
        <v>144</v>
      </c>
      <c r="C28" t="str">
        <f>_xlfn.XLOOKUP(B28,'Actual Draft'!D:D,'Actual Draft'!E:E)</f>
        <v>DT</v>
      </c>
      <c r="D28" s="13">
        <v>0.48691666126251198</v>
      </c>
      <c r="E28">
        <v>0</v>
      </c>
      <c r="F28">
        <f>_xlfn.XLOOKUP(Table4[[#This Row],[Player]],'Actual Draft'!D:D,'Actual Draft'!A:A)</f>
        <v>2</v>
      </c>
    </row>
    <row r="29" spans="1:6" x14ac:dyDescent="0.4">
      <c r="A29">
        <v>51</v>
      </c>
      <c r="B29" t="s">
        <v>143</v>
      </c>
      <c r="C29" t="str">
        <f>_xlfn.XLOOKUP(B29,'Actual Draft'!D:D,'Actual Draft'!E:E)</f>
        <v>DE</v>
      </c>
      <c r="D29" s="13">
        <v>0.48450085520744302</v>
      </c>
      <c r="E29">
        <v>0</v>
      </c>
      <c r="F29">
        <f>_xlfn.XLOOKUP(Table4[[#This Row],[Player]],'Actual Draft'!D:D,'Actual Draft'!A:A)</f>
        <v>2</v>
      </c>
    </row>
    <row r="30" spans="1:6" x14ac:dyDescent="0.4">
      <c r="A30">
        <v>49</v>
      </c>
      <c r="B30" t="s">
        <v>200</v>
      </c>
      <c r="C30" t="str">
        <f>_xlfn.XLOOKUP(B30,'Actual Draft'!D:D,'Actual Draft'!E:E)</f>
        <v>DE</v>
      </c>
      <c r="D30" s="13">
        <v>0.47623193264007502</v>
      </c>
      <c r="E30">
        <v>0</v>
      </c>
      <c r="F30">
        <f>_xlfn.XLOOKUP(Table4[[#This Row],[Player]],'Actual Draft'!D:D,'Actual Draft'!A:A)</f>
        <v>3</v>
      </c>
    </row>
    <row r="31" spans="1:6" x14ac:dyDescent="0.4">
      <c r="A31">
        <v>71</v>
      </c>
      <c r="B31" t="s">
        <v>303</v>
      </c>
      <c r="C31" t="str">
        <f>_xlfn.XLOOKUP(B31,'Actual Draft'!D:D,'Actual Draft'!E:E)</f>
        <v>DT</v>
      </c>
      <c r="D31" s="13">
        <v>0.47344058752059898</v>
      </c>
      <c r="E31">
        <v>0</v>
      </c>
      <c r="F31">
        <f>_xlfn.XLOOKUP(Table4[[#This Row],[Player]],'Actual Draft'!D:D,'Actual Draft'!A:A)</f>
        <v>6</v>
      </c>
    </row>
    <row r="32" spans="1:6" x14ac:dyDescent="0.4">
      <c r="A32">
        <v>78</v>
      </c>
      <c r="B32" t="s">
        <v>246</v>
      </c>
      <c r="C32" t="str">
        <f>_xlfn.XLOOKUP(B32,'Actual Draft'!D:D,'Actual Draft'!E:E)</f>
        <v>DT</v>
      </c>
      <c r="D32" s="13">
        <v>0.46358627080917297</v>
      </c>
      <c r="E32">
        <v>0</v>
      </c>
      <c r="F32">
        <f>_xlfn.XLOOKUP(Table4[[#This Row],[Player]],'Actual Draft'!D:D,'Actual Draft'!A:A)</f>
        <v>4</v>
      </c>
    </row>
    <row r="33" spans="1:6" x14ac:dyDescent="0.4">
      <c r="A33">
        <v>64</v>
      </c>
      <c r="B33" t="s">
        <v>218</v>
      </c>
      <c r="C33" t="str">
        <f>_xlfn.XLOOKUP(B33,'Actual Draft'!D:D,'Actual Draft'!E:E)</f>
        <v>DT</v>
      </c>
      <c r="D33" s="13">
        <v>0.460909754037857</v>
      </c>
      <c r="E33">
        <v>0</v>
      </c>
      <c r="F33">
        <f>_xlfn.XLOOKUP(Table4[[#This Row],[Player]],'Actual Draft'!D:D,'Actual Draft'!A:A)</f>
        <v>4</v>
      </c>
    </row>
    <row r="34" spans="1:6" x14ac:dyDescent="0.4">
      <c r="A34">
        <v>74</v>
      </c>
      <c r="B34" t="s">
        <v>25</v>
      </c>
      <c r="C34" t="str">
        <f>_xlfn.XLOOKUP(B34,'Actual Draft'!D:D,'Actual Draft'!E:E)</f>
        <v>DT</v>
      </c>
      <c r="D34" s="13">
        <v>0.44787481427192599</v>
      </c>
      <c r="E34">
        <v>0</v>
      </c>
      <c r="F34">
        <f>_xlfn.XLOOKUP(Table4[[#This Row],[Player]],'Actual Draft'!D:D,'Actual Draft'!A:A)</f>
        <v>1</v>
      </c>
    </row>
    <row r="35" spans="1:6" x14ac:dyDescent="0.4">
      <c r="A35">
        <v>81</v>
      </c>
      <c r="B35" t="s">
        <v>90</v>
      </c>
      <c r="C35" t="str">
        <f>_xlfn.XLOOKUP(B35,'Actual Draft'!D:D,'Actual Draft'!E:E)</f>
        <v>DT</v>
      </c>
      <c r="D35" s="13">
        <v>0.44041630625724698</v>
      </c>
      <c r="E35">
        <v>0</v>
      </c>
      <c r="F35">
        <f>_xlfn.XLOOKUP(Table4[[#This Row],[Player]],'Actual Draft'!D:D,'Actual Draft'!A:A)</f>
        <v>1</v>
      </c>
    </row>
    <row r="36" spans="1:6" x14ac:dyDescent="0.4">
      <c r="A36">
        <v>76</v>
      </c>
      <c r="B36" t="s">
        <v>114</v>
      </c>
      <c r="C36" t="str">
        <f>_xlfn.XLOOKUP(B36,'Actual Draft'!D:D,'Actual Draft'!E:E)</f>
        <v>DT</v>
      </c>
      <c r="D36" s="13">
        <v>0.43849352002143799</v>
      </c>
      <c r="E36">
        <v>0</v>
      </c>
      <c r="F36">
        <f>_xlfn.XLOOKUP(Table4[[#This Row],[Player]],'Actual Draft'!D:D,'Actual Draft'!A:A)</f>
        <v>2</v>
      </c>
    </row>
    <row r="37" spans="1:6" x14ac:dyDescent="0.4">
      <c r="A37">
        <v>79</v>
      </c>
      <c r="B37" t="s">
        <v>261</v>
      </c>
      <c r="C37" t="str">
        <f>_xlfn.XLOOKUP(B37,'Actual Draft'!D:D,'Actual Draft'!E:E)</f>
        <v>DT</v>
      </c>
      <c r="D37" s="13">
        <v>0.43646305799484197</v>
      </c>
      <c r="E37">
        <v>0</v>
      </c>
      <c r="F37">
        <f>_xlfn.XLOOKUP(Table4[[#This Row],[Player]],'Actual Draft'!D:D,'Actual Draft'!A:A)</f>
        <v>5</v>
      </c>
    </row>
    <row r="38" spans="1:6" x14ac:dyDescent="0.4">
      <c r="A38">
        <v>47</v>
      </c>
      <c r="B38" t="s">
        <v>128</v>
      </c>
      <c r="C38" t="str">
        <f>_xlfn.XLOOKUP(B38,'Actual Draft'!D:D,'Actual Draft'!E:E)</f>
        <v>DE</v>
      </c>
      <c r="D38" s="13">
        <v>0.432388305664062</v>
      </c>
      <c r="E38">
        <v>0</v>
      </c>
      <c r="F38">
        <f>_xlfn.XLOOKUP(Table4[[#This Row],[Player]],'Actual Draft'!D:D,'Actual Draft'!A:A)</f>
        <v>2</v>
      </c>
    </row>
    <row r="39" spans="1:6" x14ac:dyDescent="0.4">
      <c r="A39">
        <v>67</v>
      </c>
      <c r="B39" t="s">
        <v>74</v>
      </c>
      <c r="C39" t="str">
        <f>_xlfn.XLOOKUP(B39,'Actual Draft'!D:D,'Actual Draft'!E:E)</f>
        <v>DT</v>
      </c>
      <c r="D39" s="13">
        <v>0.42961782217025701</v>
      </c>
      <c r="E39">
        <v>0</v>
      </c>
      <c r="F39">
        <f>_xlfn.XLOOKUP(Table4[[#This Row],[Player]],'Actual Draft'!D:D,'Actual Draft'!A:A)</f>
        <v>1</v>
      </c>
    </row>
    <row r="40" spans="1:6" x14ac:dyDescent="0.4">
      <c r="A40">
        <v>55</v>
      </c>
      <c r="B40" t="s">
        <v>359</v>
      </c>
      <c r="C40" t="str">
        <f>_xlfn.XLOOKUP(B40,'Actual Draft'!D:D,'Actual Draft'!E:E)</f>
        <v>DL</v>
      </c>
      <c r="D40" s="13">
        <v>0.42870327830314597</v>
      </c>
      <c r="E40">
        <v>0</v>
      </c>
      <c r="F40">
        <f>_xlfn.XLOOKUP(Table4[[#This Row],[Player]],'Actual Draft'!D:D,'Actual Draft'!A:A)</f>
        <v>7</v>
      </c>
    </row>
    <row r="41" spans="1:6" x14ac:dyDescent="0.4">
      <c r="A41">
        <v>72</v>
      </c>
      <c r="B41" t="s">
        <v>249</v>
      </c>
      <c r="C41" t="str">
        <f>_xlfn.XLOOKUP(B41,'Actual Draft'!D:D,'Actual Draft'!E:E)</f>
        <v>DT</v>
      </c>
      <c r="D41" s="13">
        <v>0.4230597615242</v>
      </c>
      <c r="E41">
        <v>0</v>
      </c>
      <c r="F41">
        <f>_xlfn.XLOOKUP(Table4[[#This Row],[Player]],'Actual Draft'!D:D,'Actual Draft'!A:A)</f>
        <v>4</v>
      </c>
    </row>
    <row r="42" spans="1:6" x14ac:dyDescent="0.4">
      <c r="A42">
        <v>66</v>
      </c>
      <c r="B42" t="s">
        <v>212</v>
      </c>
      <c r="C42" t="str">
        <f>_xlfn.XLOOKUP(B42,'Actual Draft'!D:D,'Actual Draft'!E:E)</f>
        <v>DT</v>
      </c>
      <c r="D42" s="13">
        <v>0.42092078924178999</v>
      </c>
      <c r="E42">
        <v>0</v>
      </c>
      <c r="F42">
        <f>_xlfn.XLOOKUP(Table4[[#This Row],[Player]],'Actual Draft'!D:D,'Actual Draft'!A:A)</f>
        <v>4</v>
      </c>
    </row>
    <row r="43" spans="1:6" x14ac:dyDescent="0.4">
      <c r="A43">
        <v>58</v>
      </c>
      <c r="B43" t="s">
        <v>316</v>
      </c>
      <c r="C43" t="str">
        <f>_xlfn.XLOOKUP(B43,'Actual Draft'!D:D,'Actual Draft'!E:E)</f>
        <v>DL</v>
      </c>
      <c r="D43" s="13">
        <v>0.42004272341728199</v>
      </c>
      <c r="E43">
        <v>0</v>
      </c>
      <c r="F43">
        <f>_xlfn.XLOOKUP(Table4[[#This Row],[Player]],'Actual Draft'!D:D,'Actual Draft'!A:A)</f>
        <v>6</v>
      </c>
    </row>
    <row r="44" spans="1:6" x14ac:dyDescent="0.4">
      <c r="A44">
        <v>50</v>
      </c>
      <c r="B44" t="s">
        <v>62</v>
      </c>
      <c r="C44" t="str">
        <f>_xlfn.XLOOKUP(B44,'Actual Draft'!D:D,'Actual Draft'!E:E)</f>
        <v>DE</v>
      </c>
      <c r="D44" s="13">
        <v>0.41076841950416498</v>
      </c>
      <c r="E44">
        <v>0</v>
      </c>
      <c r="F44">
        <f>_xlfn.XLOOKUP(Table4[[#This Row],[Player]],'Actual Draft'!D:D,'Actual Draft'!A:A)</f>
        <v>1</v>
      </c>
    </row>
    <row r="45" spans="1:6" x14ac:dyDescent="0.4">
      <c r="A45">
        <v>40</v>
      </c>
      <c r="B45" t="s">
        <v>167</v>
      </c>
      <c r="C45" t="str">
        <f>_xlfn.XLOOKUP(B45,'Actual Draft'!D:D,'Actual Draft'!E:E)</f>
        <v>DE</v>
      </c>
      <c r="D45" s="13">
        <v>0.40065056085586498</v>
      </c>
      <c r="E45">
        <v>0</v>
      </c>
      <c r="F45">
        <f>_xlfn.XLOOKUP(Table4[[#This Row],[Player]],'Actual Draft'!D:D,'Actual Draft'!A:A)</f>
        <v>3</v>
      </c>
    </row>
    <row r="46" spans="1:6" x14ac:dyDescent="0.4">
      <c r="A46">
        <v>62</v>
      </c>
      <c r="B46" t="s">
        <v>116</v>
      </c>
      <c r="C46" t="str">
        <f>_xlfn.XLOOKUP(B46,'Actual Draft'!D:D,'Actual Draft'!E:E)</f>
        <v>DT</v>
      </c>
      <c r="D46" s="13">
        <v>0.39230462908744801</v>
      </c>
      <c r="E46">
        <v>0</v>
      </c>
      <c r="F46">
        <f>_xlfn.XLOOKUP(Table4[[#This Row],[Player]],'Actual Draft'!D:D,'Actual Draft'!A:A)</f>
        <v>2</v>
      </c>
    </row>
    <row r="47" spans="1:6" x14ac:dyDescent="0.4">
      <c r="A47">
        <v>73</v>
      </c>
      <c r="B47" t="s">
        <v>53</v>
      </c>
      <c r="C47" t="str">
        <f>_xlfn.XLOOKUP(B47,'Actual Draft'!D:D,'Actual Draft'!E:E)</f>
        <v>DT</v>
      </c>
      <c r="D47" s="13">
        <v>0.35488930344581598</v>
      </c>
      <c r="E47">
        <v>0</v>
      </c>
      <c r="F47">
        <f>_xlfn.XLOOKUP(Table4[[#This Row],[Player]],'Actual Draft'!D:D,'Actual Draft'!A:A)</f>
        <v>1</v>
      </c>
    </row>
    <row r="48" spans="1:6" x14ac:dyDescent="0.4">
      <c r="A48">
        <v>53</v>
      </c>
      <c r="B48" t="s">
        <v>251</v>
      </c>
      <c r="C48" t="str">
        <f>_xlfn.XLOOKUP(B48,'Actual Draft'!D:D,'Actual Draft'!E:E)</f>
        <v>DE</v>
      </c>
      <c r="D48" s="13">
        <v>0.35272422432899397</v>
      </c>
      <c r="E48">
        <v>0</v>
      </c>
      <c r="F48">
        <f>_xlfn.XLOOKUP(Table4[[#This Row],[Player]],'Actual Draft'!D:D,'Actual Draft'!A:A)</f>
        <v>5</v>
      </c>
    </row>
    <row r="49" spans="1:6" x14ac:dyDescent="0.4">
      <c r="A49">
        <v>83</v>
      </c>
      <c r="B49" t="s">
        <v>59</v>
      </c>
      <c r="C49" t="str">
        <f>_xlfn.XLOOKUP(B49,'Actual Draft'!D:D,'Actual Draft'!E:E)</f>
        <v>DT</v>
      </c>
      <c r="D49" s="13">
        <v>0.34000012278556802</v>
      </c>
      <c r="E49">
        <v>0</v>
      </c>
      <c r="F49">
        <f>_xlfn.XLOOKUP(Table4[[#This Row],[Player]],'Actual Draft'!D:D,'Actual Draft'!A:A)</f>
        <v>1</v>
      </c>
    </row>
    <row r="50" spans="1:6" x14ac:dyDescent="0.4">
      <c r="A50">
        <v>82</v>
      </c>
      <c r="B50" t="s">
        <v>156</v>
      </c>
      <c r="C50" t="str">
        <f>_xlfn.XLOOKUP(B50,'Actual Draft'!D:D,'Actual Draft'!E:E)</f>
        <v>DT</v>
      </c>
      <c r="D50" s="13">
        <v>0.33983764052391002</v>
      </c>
      <c r="E50">
        <v>0</v>
      </c>
      <c r="F50">
        <f>_xlfn.XLOOKUP(Table4[[#This Row],[Player]],'Actual Draft'!D:D,'Actual Draft'!A:A)</f>
        <v>3</v>
      </c>
    </row>
    <row r="51" spans="1:6" x14ac:dyDescent="0.4">
      <c r="A51">
        <v>77</v>
      </c>
      <c r="B51" t="s">
        <v>387</v>
      </c>
      <c r="C51" t="str">
        <f>_xlfn.XLOOKUP(B51,'Actual Draft'!D:D,'Actual Draft'!E:E)</f>
        <v>DT</v>
      </c>
      <c r="D51" s="13">
        <v>0.33614164590835499</v>
      </c>
      <c r="E51">
        <v>0</v>
      </c>
      <c r="F51">
        <f>_xlfn.XLOOKUP(Table4[[#This Row],[Player]],'Actual Draft'!D:D,'Actual Draft'!A:A)</f>
        <v>7</v>
      </c>
    </row>
    <row r="52" spans="1:6" x14ac:dyDescent="0.4">
      <c r="A52">
        <v>84</v>
      </c>
      <c r="B52" t="s">
        <v>279</v>
      </c>
      <c r="C52" t="str">
        <f>_xlfn.XLOOKUP(B52,'Actual Draft'!D:D,'Actual Draft'!E:E)</f>
        <v>DT</v>
      </c>
      <c r="D52" s="13">
        <v>0.33047416806221003</v>
      </c>
      <c r="E52">
        <v>0</v>
      </c>
      <c r="F52">
        <f>_xlfn.XLOOKUP(Table4[[#This Row],[Player]],'Actual Draft'!D:D,'Actual Draft'!A:A)</f>
        <v>5</v>
      </c>
    </row>
    <row r="53" spans="1:6" x14ac:dyDescent="0.4">
      <c r="A53">
        <v>60</v>
      </c>
      <c r="B53" t="s">
        <v>397</v>
      </c>
      <c r="C53" t="str">
        <f>_xlfn.XLOOKUP(B53,'Actual Draft'!D:D,'Actual Draft'!E:E)</f>
        <v>DL</v>
      </c>
      <c r="D53" s="13">
        <v>0.32471221685409501</v>
      </c>
      <c r="E53">
        <v>0</v>
      </c>
      <c r="F53">
        <f>_xlfn.XLOOKUP(Table4[[#This Row],[Player]],'Actual Draft'!D:D,'Actual Draft'!A:A)</f>
        <v>7</v>
      </c>
    </row>
    <row r="54" spans="1:6" x14ac:dyDescent="0.4">
      <c r="A54">
        <v>69</v>
      </c>
      <c r="B54" t="s">
        <v>178</v>
      </c>
      <c r="C54" t="str">
        <f>_xlfn.XLOOKUP(B54,'Actual Draft'!D:D,'Actual Draft'!E:E)</f>
        <v>DT</v>
      </c>
      <c r="D54" s="13">
        <v>0.32153403759002602</v>
      </c>
      <c r="E54">
        <v>0</v>
      </c>
      <c r="F54">
        <f>_xlfn.XLOOKUP(Table4[[#This Row],[Player]],'Actual Draft'!D:D,'Actual Draft'!A:A)</f>
        <v>3</v>
      </c>
    </row>
    <row r="55" spans="1:6" x14ac:dyDescent="0.4">
      <c r="A55">
        <v>63</v>
      </c>
      <c r="B55" t="s">
        <v>252</v>
      </c>
      <c r="C55" t="str">
        <f>_xlfn.XLOOKUP(B55,'Actual Draft'!D:D,'Actual Draft'!E:E)</f>
        <v>DT</v>
      </c>
      <c r="D55" s="13">
        <v>0.31975266337394698</v>
      </c>
      <c r="E55">
        <v>0</v>
      </c>
      <c r="F55">
        <f>_xlfn.XLOOKUP(Table4[[#This Row],[Player]],'Actual Draft'!D:D,'Actual Draft'!A:A)</f>
        <v>5</v>
      </c>
    </row>
    <row r="56" spans="1:6" x14ac:dyDescent="0.4">
      <c r="A56">
        <v>59</v>
      </c>
      <c r="B56" t="s">
        <v>325</v>
      </c>
      <c r="C56" t="str">
        <f>_xlfn.XLOOKUP(B56,'Actual Draft'!D:D,'Actual Draft'!E:E)</f>
        <v>DL</v>
      </c>
      <c r="D56" s="13">
        <v>0.317739367485046</v>
      </c>
      <c r="E56">
        <v>0</v>
      </c>
      <c r="F56">
        <f>_xlfn.XLOOKUP(Table4[[#This Row],[Player]],'Actual Draft'!D:D,'Actual Draft'!A:A)</f>
        <v>6</v>
      </c>
    </row>
    <row r="57" spans="1:6" x14ac:dyDescent="0.4">
      <c r="A57">
        <v>70</v>
      </c>
      <c r="B57" t="s">
        <v>351</v>
      </c>
      <c r="C57" t="str">
        <f>_xlfn.XLOOKUP(B57,'Actual Draft'!D:D,'Actual Draft'!E:E)</f>
        <v>DT</v>
      </c>
      <c r="D57" s="13">
        <v>0.27077886462211598</v>
      </c>
      <c r="E57">
        <v>0</v>
      </c>
      <c r="F57">
        <f>_xlfn.XLOOKUP(Table4[[#This Row],[Player]],'Actual Draft'!D:D,'Actual Draft'!A:A)</f>
        <v>7</v>
      </c>
    </row>
    <row r="58" spans="1:6" x14ac:dyDescent="0.4">
      <c r="A58">
        <v>65</v>
      </c>
      <c r="B58" t="s">
        <v>146</v>
      </c>
      <c r="C58" t="str">
        <f>_xlfn.XLOOKUP(B58,'Actual Draft'!D:D,'Actual Draft'!E:E)</f>
        <v>DT</v>
      </c>
      <c r="D58" s="13">
        <v>0.26087492704391402</v>
      </c>
      <c r="E58">
        <v>0</v>
      </c>
      <c r="F58">
        <f>_xlfn.XLOOKUP(Table4[[#This Row],[Player]],'Actual Draft'!D:D,'Actual Draft'!A:A)</f>
        <v>3</v>
      </c>
    </row>
    <row r="59" spans="1:6" x14ac:dyDescent="0.4">
      <c r="A59">
        <v>54</v>
      </c>
      <c r="B59" t="s">
        <v>256</v>
      </c>
      <c r="C59" t="str">
        <f>_xlfn.XLOOKUP(B59,'Actual Draft'!D:D,'Actual Draft'!E:E)</f>
        <v>DL</v>
      </c>
      <c r="D59" s="13">
        <v>0.25382632017135598</v>
      </c>
      <c r="E59">
        <v>0</v>
      </c>
      <c r="F59">
        <f>_xlfn.XLOOKUP(Table4[[#This Row],[Player]],'Actual Draft'!D:D,'Actual Draft'!A:A)</f>
        <v>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2FAE4-D6A9-4AB0-B949-8B54AAFDD0EE}">
  <dimension ref="B2:I7"/>
  <sheetViews>
    <sheetView workbookViewId="0">
      <selection activeCell="C15" sqref="C15"/>
    </sheetView>
  </sheetViews>
  <sheetFormatPr defaultRowHeight="16" x14ac:dyDescent="0.4"/>
  <cols>
    <col min="3" max="3" width="9.6640625" customWidth="1"/>
    <col min="4" max="4" width="23.25" customWidth="1"/>
    <col min="5" max="5" width="18.5" customWidth="1"/>
    <col min="6" max="6" width="20.1640625" customWidth="1"/>
    <col min="7" max="7" width="14.5" customWidth="1"/>
    <col min="8" max="8" width="14.58203125" customWidth="1"/>
    <col min="9" max="9" width="15.08203125" customWidth="1"/>
  </cols>
  <sheetData>
    <row r="2" spans="2:9" x14ac:dyDescent="0.4">
      <c r="B2" t="s">
        <v>503</v>
      </c>
      <c r="C2" t="s">
        <v>412</v>
      </c>
      <c r="D2" t="s">
        <v>504</v>
      </c>
      <c r="E2" t="s">
        <v>505</v>
      </c>
      <c r="F2" t="s">
        <v>506</v>
      </c>
      <c r="G2" t="s">
        <v>515</v>
      </c>
      <c r="H2" t="s">
        <v>516</v>
      </c>
      <c r="I2" t="s">
        <v>517</v>
      </c>
    </row>
    <row r="3" spans="2:9" x14ac:dyDescent="0.4">
      <c r="B3">
        <v>1</v>
      </c>
      <c r="C3" t="s">
        <v>507</v>
      </c>
      <c r="D3" s="25" t="s">
        <v>508</v>
      </c>
      <c r="E3" t="s">
        <v>290</v>
      </c>
      <c r="F3" t="s">
        <v>368</v>
      </c>
    </row>
    <row r="4" spans="2:9" x14ac:dyDescent="0.4">
      <c r="B4">
        <v>2</v>
      </c>
      <c r="C4" t="s">
        <v>34</v>
      </c>
      <c r="D4" s="19" t="s">
        <v>512</v>
      </c>
      <c r="E4" s="24" t="s">
        <v>513</v>
      </c>
      <c r="F4" s="19" t="s">
        <v>514</v>
      </c>
      <c r="G4" s="16" t="s">
        <v>21</v>
      </c>
      <c r="H4" s="19" t="s">
        <v>33</v>
      </c>
      <c r="I4" t="s">
        <v>50</v>
      </c>
    </row>
    <row r="5" spans="2:9" x14ac:dyDescent="0.4">
      <c r="B5">
        <v>3</v>
      </c>
      <c r="C5" t="s">
        <v>18</v>
      </c>
      <c r="D5" s="19" t="s">
        <v>511</v>
      </c>
      <c r="E5" s="19" t="s">
        <v>184</v>
      </c>
      <c r="F5" s="19" t="s">
        <v>166</v>
      </c>
      <c r="G5" s="19" t="s">
        <v>138</v>
      </c>
      <c r="H5" s="27" t="s">
        <v>57</v>
      </c>
      <c r="I5" t="s">
        <v>148</v>
      </c>
    </row>
    <row r="6" spans="2:9" x14ac:dyDescent="0.4">
      <c r="B6">
        <v>4</v>
      </c>
      <c r="C6" t="s">
        <v>72</v>
      </c>
      <c r="D6" s="19" t="s">
        <v>129</v>
      </c>
      <c r="E6" s="26" t="s">
        <v>158</v>
      </c>
      <c r="F6" s="19" t="s">
        <v>142</v>
      </c>
      <c r="G6" s="26" t="s">
        <v>164</v>
      </c>
      <c r="H6" s="27" t="s">
        <v>151</v>
      </c>
      <c r="I6" t="s">
        <v>263</v>
      </c>
    </row>
    <row r="7" spans="2:9" x14ac:dyDescent="0.4">
      <c r="B7">
        <v>5</v>
      </c>
      <c r="C7" t="s">
        <v>98</v>
      </c>
      <c r="D7" s="19" t="s">
        <v>509</v>
      </c>
      <c r="E7" s="15" t="s">
        <v>101</v>
      </c>
      <c r="F7" s="19" t="s">
        <v>510</v>
      </c>
      <c r="G7" t="s">
        <v>518</v>
      </c>
    </row>
  </sheetData>
  <phoneticPr fontId="2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1EA59-D842-3B46-9834-B3DCE75B2709}">
  <dimension ref="A1:H258"/>
  <sheetViews>
    <sheetView workbookViewId="0">
      <selection activeCell="E4" sqref="E4"/>
    </sheetView>
  </sheetViews>
  <sheetFormatPr defaultColWidth="8.83203125" defaultRowHeight="16" x14ac:dyDescent="0.4"/>
  <cols>
    <col min="1" max="1" width="3.83203125" bestFit="1" customWidth="1"/>
    <col min="2" max="2" width="4.1640625" bestFit="1" customWidth="1"/>
    <col min="3" max="3" width="4.33203125" hidden="1" customWidth="1"/>
    <col min="4" max="4" width="17.1640625" bestFit="1" customWidth="1"/>
    <col min="5" max="5" width="4.1640625" bestFit="1" customWidth="1"/>
    <col min="6" max="6" width="3.83203125" bestFit="1" customWidth="1"/>
    <col min="7" max="7" width="13.1640625" bestFit="1" customWidth="1"/>
    <col min="8" max="8" width="9.6640625" bestFit="1" customWidth="1"/>
  </cols>
  <sheetData>
    <row r="1" spans="1:8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</row>
    <row r="2" spans="1:8" x14ac:dyDescent="0.4">
      <c r="A2" s="2">
        <v>1</v>
      </c>
      <c r="B2" s="4">
        <v>1</v>
      </c>
      <c r="C2" s="4" t="s">
        <v>7</v>
      </c>
      <c r="D2" s="4" t="s">
        <v>8</v>
      </c>
      <c r="E2" s="4" t="s">
        <v>9</v>
      </c>
      <c r="F2" s="4">
        <v>23</v>
      </c>
      <c r="G2" s="4" t="s">
        <v>10</v>
      </c>
      <c r="H2" s="4" t="s">
        <v>11</v>
      </c>
    </row>
    <row r="3" spans="1:8" x14ac:dyDescent="0.4">
      <c r="A3" s="2">
        <v>1</v>
      </c>
      <c r="B3" s="4">
        <v>2</v>
      </c>
      <c r="C3" s="4" t="s">
        <v>12</v>
      </c>
      <c r="D3" s="4" t="s">
        <v>13</v>
      </c>
      <c r="E3" s="4" t="s">
        <v>14</v>
      </c>
      <c r="F3" s="4">
        <v>22</v>
      </c>
      <c r="G3" s="4" t="s">
        <v>15</v>
      </c>
      <c r="H3" s="4" t="s">
        <v>11</v>
      </c>
    </row>
    <row r="4" spans="1:8" x14ac:dyDescent="0.4">
      <c r="A4" s="5">
        <v>1</v>
      </c>
      <c r="B4" s="6">
        <v>3</v>
      </c>
      <c r="C4" s="6" t="s">
        <v>16</v>
      </c>
      <c r="D4" s="6" t="s">
        <v>17</v>
      </c>
      <c r="E4" s="6" t="s">
        <v>18</v>
      </c>
      <c r="F4" s="6">
        <v>21</v>
      </c>
      <c r="G4" s="6" t="s">
        <v>19</v>
      </c>
      <c r="H4" s="6" t="s">
        <v>11</v>
      </c>
    </row>
    <row r="5" spans="1:8" x14ac:dyDescent="0.4">
      <c r="A5" s="2">
        <v>1</v>
      </c>
      <c r="B5" s="4">
        <v>4</v>
      </c>
      <c r="C5" s="4" t="s">
        <v>20</v>
      </c>
      <c r="D5" s="4" t="s">
        <v>21</v>
      </c>
      <c r="E5" s="4" t="s">
        <v>22</v>
      </c>
      <c r="F5" s="4">
        <v>21</v>
      </c>
      <c r="G5" s="4" t="s">
        <v>23</v>
      </c>
      <c r="H5" s="4" t="s">
        <v>11</v>
      </c>
    </row>
    <row r="6" spans="1:8" x14ac:dyDescent="0.4">
      <c r="A6" s="2">
        <v>1</v>
      </c>
      <c r="B6" s="4">
        <v>5</v>
      </c>
      <c r="C6" s="4" t="s">
        <v>24</v>
      </c>
      <c r="D6" s="4" t="s">
        <v>25</v>
      </c>
      <c r="E6" s="4" t="s">
        <v>26</v>
      </c>
      <c r="F6" s="4">
        <v>22</v>
      </c>
      <c r="G6" s="4" t="s">
        <v>27</v>
      </c>
      <c r="H6" s="4" t="s">
        <v>11</v>
      </c>
    </row>
    <row r="7" spans="1:8" x14ac:dyDescent="0.4">
      <c r="A7" s="2">
        <v>1</v>
      </c>
      <c r="B7" s="4">
        <v>6</v>
      </c>
      <c r="C7" s="4" t="s">
        <v>28</v>
      </c>
      <c r="D7" s="4" t="s">
        <v>29</v>
      </c>
      <c r="E7" s="4" t="s">
        <v>30</v>
      </c>
      <c r="F7" s="4">
        <v>21</v>
      </c>
      <c r="G7" s="4" t="s">
        <v>31</v>
      </c>
      <c r="H7" s="4" t="s">
        <v>11</v>
      </c>
    </row>
    <row r="8" spans="1:8" x14ac:dyDescent="0.4">
      <c r="A8" s="2">
        <v>1</v>
      </c>
      <c r="B8" s="4">
        <v>7</v>
      </c>
      <c r="C8" s="4" t="s">
        <v>32</v>
      </c>
      <c r="D8" s="4" t="s">
        <v>33</v>
      </c>
      <c r="E8" s="4" t="s">
        <v>34</v>
      </c>
      <c r="F8" s="4">
        <v>21</v>
      </c>
      <c r="G8" s="4" t="s">
        <v>35</v>
      </c>
      <c r="H8" s="4" t="s">
        <v>11</v>
      </c>
    </row>
    <row r="9" spans="1:8" x14ac:dyDescent="0.4">
      <c r="A9" s="2">
        <v>1</v>
      </c>
      <c r="B9" s="4">
        <v>8</v>
      </c>
      <c r="C9" s="4" t="s">
        <v>36</v>
      </c>
      <c r="D9" s="4" t="s">
        <v>37</v>
      </c>
      <c r="E9" s="4" t="s">
        <v>14</v>
      </c>
      <c r="F9" s="4">
        <v>22</v>
      </c>
      <c r="G9" s="4" t="s">
        <v>38</v>
      </c>
      <c r="H9" s="4" t="s">
        <v>11</v>
      </c>
    </row>
    <row r="10" spans="1:8" x14ac:dyDescent="0.4">
      <c r="A10" s="2">
        <v>1</v>
      </c>
      <c r="B10" s="4">
        <v>9</v>
      </c>
      <c r="C10" s="4" t="s">
        <v>39</v>
      </c>
      <c r="D10" s="4" t="s">
        <v>40</v>
      </c>
      <c r="E10" s="4" t="s">
        <v>34</v>
      </c>
      <c r="F10" s="4">
        <v>21</v>
      </c>
      <c r="G10" s="4" t="s">
        <v>41</v>
      </c>
      <c r="H10" s="4" t="s">
        <v>11</v>
      </c>
    </row>
    <row r="11" spans="1:8" x14ac:dyDescent="0.4">
      <c r="A11" s="2">
        <v>1</v>
      </c>
      <c r="B11" s="4">
        <v>10</v>
      </c>
      <c r="C11" s="4" t="s">
        <v>42</v>
      </c>
      <c r="D11" s="4" t="s">
        <v>43</v>
      </c>
      <c r="E11" s="4" t="s">
        <v>44</v>
      </c>
      <c r="F11" s="4">
        <v>21</v>
      </c>
      <c r="G11" s="4" t="s">
        <v>27</v>
      </c>
      <c r="H11" s="4" t="s">
        <v>11</v>
      </c>
    </row>
    <row r="12" spans="1:8" x14ac:dyDescent="0.4">
      <c r="A12" s="2">
        <v>1</v>
      </c>
      <c r="B12" s="4">
        <v>11</v>
      </c>
      <c r="C12" s="4" t="s">
        <v>45</v>
      </c>
      <c r="D12" s="4" t="s">
        <v>46</v>
      </c>
      <c r="E12" s="4" t="s">
        <v>47</v>
      </c>
      <c r="F12" s="4">
        <v>21</v>
      </c>
      <c r="G12" s="4" t="s">
        <v>48</v>
      </c>
      <c r="H12" s="4" t="s">
        <v>11</v>
      </c>
    </row>
    <row r="13" spans="1:8" x14ac:dyDescent="0.4">
      <c r="A13" s="2">
        <v>1</v>
      </c>
      <c r="B13" s="4">
        <v>12</v>
      </c>
      <c r="C13" s="4" t="s">
        <v>49</v>
      </c>
      <c r="D13" s="4" t="s">
        <v>50</v>
      </c>
      <c r="E13" s="4" t="s">
        <v>34</v>
      </c>
      <c r="F13" s="4">
        <v>21</v>
      </c>
      <c r="G13" s="4" t="s">
        <v>51</v>
      </c>
      <c r="H13" s="4" t="s">
        <v>11</v>
      </c>
    </row>
    <row r="14" spans="1:8" x14ac:dyDescent="0.4">
      <c r="A14" s="2">
        <v>1</v>
      </c>
      <c r="B14" s="4">
        <v>13</v>
      </c>
      <c r="C14" s="4" t="s">
        <v>52</v>
      </c>
      <c r="D14" s="4" t="s">
        <v>53</v>
      </c>
      <c r="E14" s="4" t="s">
        <v>26</v>
      </c>
      <c r="F14" s="4">
        <v>21</v>
      </c>
      <c r="G14" s="4" t="s">
        <v>27</v>
      </c>
      <c r="H14" s="4" t="s">
        <v>11</v>
      </c>
    </row>
    <row r="15" spans="1:8" x14ac:dyDescent="0.4">
      <c r="A15" s="2">
        <v>1</v>
      </c>
      <c r="B15" s="4">
        <v>14</v>
      </c>
      <c r="C15" s="4" t="s">
        <v>54</v>
      </c>
      <c r="D15" s="4" t="s">
        <v>55</v>
      </c>
      <c r="E15" s="4" t="s">
        <v>44</v>
      </c>
      <c r="F15" s="4">
        <v>23</v>
      </c>
      <c r="G15" s="4" t="s">
        <v>19</v>
      </c>
      <c r="H15" s="4" t="s">
        <v>11</v>
      </c>
    </row>
    <row r="16" spans="1:8" x14ac:dyDescent="0.4">
      <c r="A16" s="5">
        <v>1</v>
      </c>
      <c r="B16" s="6">
        <v>15</v>
      </c>
      <c r="C16" s="6" t="s">
        <v>56</v>
      </c>
      <c r="D16" s="6" t="s">
        <v>57</v>
      </c>
      <c r="E16" s="6" t="s">
        <v>18</v>
      </c>
      <c r="F16" s="6">
        <v>21</v>
      </c>
      <c r="G16" s="6" t="s">
        <v>48</v>
      </c>
      <c r="H16" s="6" t="s">
        <v>11</v>
      </c>
    </row>
    <row r="17" spans="1:8" x14ac:dyDescent="0.4">
      <c r="A17" s="2">
        <v>1</v>
      </c>
      <c r="B17" s="4">
        <v>16</v>
      </c>
      <c r="C17" s="4" t="s">
        <v>58</v>
      </c>
      <c r="D17" s="4" t="s">
        <v>59</v>
      </c>
      <c r="E17" s="4" t="s">
        <v>26</v>
      </c>
      <c r="F17" s="4">
        <v>21</v>
      </c>
      <c r="G17" s="4" t="s">
        <v>60</v>
      </c>
      <c r="H17" s="4" t="s">
        <v>11</v>
      </c>
    </row>
    <row r="18" spans="1:8" x14ac:dyDescent="0.4">
      <c r="A18" s="2">
        <v>1</v>
      </c>
      <c r="B18" s="4">
        <v>17</v>
      </c>
      <c r="C18" s="4" t="s">
        <v>61</v>
      </c>
      <c r="D18" s="4" t="s">
        <v>62</v>
      </c>
      <c r="E18" s="4" t="s">
        <v>18</v>
      </c>
      <c r="F18" s="4">
        <v>21</v>
      </c>
      <c r="G18" s="4" t="s">
        <v>63</v>
      </c>
      <c r="H18" s="4" t="s">
        <v>11</v>
      </c>
    </row>
    <row r="19" spans="1:8" x14ac:dyDescent="0.4">
      <c r="A19" s="2">
        <v>1</v>
      </c>
      <c r="B19" s="4">
        <v>18</v>
      </c>
      <c r="C19" s="4" t="s">
        <v>64</v>
      </c>
      <c r="D19" s="4" t="s">
        <v>65</v>
      </c>
      <c r="E19" s="4" t="s">
        <v>22</v>
      </c>
      <c r="F19" s="4">
        <v>23</v>
      </c>
      <c r="G19" s="4" t="s">
        <v>66</v>
      </c>
      <c r="H19" s="3"/>
    </row>
    <row r="20" spans="1:8" x14ac:dyDescent="0.4">
      <c r="A20" s="2">
        <v>1</v>
      </c>
      <c r="B20" s="4">
        <v>19</v>
      </c>
      <c r="C20" s="4" t="s">
        <v>67</v>
      </c>
      <c r="D20" s="4" t="s">
        <v>68</v>
      </c>
      <c r="E20" s="4" t="s">
        <v>14</v>
      </c>
      <c r="F20" s="4">
        <v>22</v>
      </c>
      <c r="G20" s="4" t="s">
        <v>69</v>
      </c>
      <c r="H20" s="4" t="s">
        <v>11</v>
      </c>
    </row>
    <row r="21" spans="1:8" x14ac:dyDescent="0.4">
      <c r="A21" s="2">
        <v>1</v>
      </c>
      <c r="B21" s="4">
        <v>20</v>
      </c>
      <c r="C21" s="4" t="s">
        <v>70</v>
      </c>
      <c r="D21" s="4" t="s">
        <v>71</v>
      </c>
      <c r="E21" s="4" t="s">
        <v>72</v>
      </c>
      <c r="F21" s="4">
        <v>23</v>
      </c>
      <c r="G21" s="4" t="s">
        <v>41</v>
      </c>
      <c r="H21" s="4" t="s">
        <v>11</v>
      </c>
    </row>
    <row r="22" spans="1:8" x14ac:dyDescent="0.4">
      <c r="A22" s="2">
        <v>1</v>
      </c>
      <c r="B22" s="4">
        <v>21</v>
      </c>
      <c r="C22" s="4" t="s">
        <v>73</v>
      </c>
      <c r="D22" s="4" t="s">
        <v>74</v>
      </c>
      <c r="E22" s="4" t="s">
        <v>26</v>
      </c>
      <c r="F22" s="4">
        <v>22</v>
      </c>
      <c r="G22" s="4" t="s">
        <v>75</v>
      </c>
      <c r="H22" s="4" t="s">
        <v>11</v>
      </c>
    </row>
    <row r="23" spans="1:8" x14ac:dyDescent="0.4">
      <c r="A23" s="2">
        <v>1</v>
      </c>
      <c r="B23" s="4">
        <v>22</v>
      </c>
      <c r="C23" s="4" t="s">
        <v>76</v>
      </c>
      <c r="D23" s="4" t="s">
        <v>77</v>
      </c>
      <c r="E23" s="4" t="s">
        <v>30</v>
      </c>
      <c r="F23" s="4">
        <v>22</v>
      </c>
      <c r="G23" s="4" t="s">
        <v>78</v>
      </c>
      <c r="H23" s="4" t="s">
        <v>11</v>
      </c>
    </row>
    <row r="24" spans="1:8" x14ac:dyDescent="0.4">
      <c r="A24" s="2">
        <v>1</v>
      </c>
      <c r="B24" s="4">
        <v>23</v>
      </c>
      <c r="C24" s="4" t="s">
        <v>79</v>
      </c>
      <c r="D24" s="4" t="s">
        <v>80</v>
      </c>
      <c r="E24" s="4" t="s">
        <v>14</v>
      </c>
      <c r="F24" s="4">
        <v>22</v>
      </c>
      <c r="G24" s="4" t="s">
        <v>41</v>
      </c>
      <c r="H24" s="4" t="s">
        <v>11</v>
      </c>
    </row>
    <row r="25" spans="1:8" x14ac:dyDescent="0.4">
      <c r="A25" s="2">
        <v>1</v>
      </c>
      <c r="B25" s="4">
        <v>24</v>
      </c>
      <c r="C25" s="4" t="s">
        <v>81</v>
      </c>
      <c r="D25" s="4" t="s">
        <v>82</v>
      </c>
      <c r="E25" s="4" t="s">
        <v>34</v>
      </c>
      <c r="F25" s="4">
        <v>22</v>
      </c>
      <c r="G25" s="4" t="s">
        <v>69</v>
      </c>
      <c r="H25" s="4" t="s">
        <v>11</v>
      </c>
    </row>
    <row r="26" spans="1:8" x14ac:dyDescent="0.4">
      <c r="A26" s="2">
        <v>1</v>
      </c>
      <c r="B26" s="4">
        <v>25</v>
      </c>
      <c r="C26" s="4" t="s">
        <v>16</v>
      </c>
      <c r="D26" s="4" t="s">
        <v>83</v>
      </c>
      <c r="E26" s="4" t="s">
        <v>9</v>
      </c>
      <c r="F26" s="4">
        <v>22</v>
      </c>
      <c r="G26" s="4" t="s">
        <v>60</v>
      </c>
      <c r="H26" s="4" t="s">
        <v>11</v>
      </c>
    </row>
    <row r="27" spans="1:8" x14ac:dyDescent="0.4">
      <c r="A27" s="2">
        <v>1</v>
      </c>
      <c r="B27" s="4">
        <v>26</v>
      </c>
      <c r="C27" s="4" t="s">
        <v>56</v>
      </c>
      <c r="D27" s="4" t="s">
        <v>84</v>
      </c>
      <c r="E27" s="4" t="s">
        <v>18</v>
      </c>
      <c r="F27" s="4">
        <v>21</v>
      </c>
      <c r="G27" s="4" t="s">
        <v>85</v>
      </c>
      <c r="H27" s="4" t="s">
        <v>11</v>
      </c>
    </row>
    <row r="28" spans="1:8" x14ac:dyDescent="0.4">
      <c r="A28" s="5">
        <v>1</v>
      </c>
      <c r="B28" s="6">
        <v>27</v>
      </c>
      <c r="C28" s="6" t="s">
        <v>86</v>
      </c>
      <c r="D28" s="6" t="s">
        <v>87</v>
      </c>
      <c r="E28" s="6" t="s">
        <v>88</v>
      </c>
      <c r="F28" s="6">
        <v>21</v>
      </c>
      <c r="G28" s="6" t="s">
        <v>48</v>
      </c>
      <c r="H28" s="6" t="s">
        <v>11</v>
      </c>
    </row>
    <row r="29" spans="1:8" x14ac:dyDescent="0.4">
      <c r="A29" s="2">
        <v>1</v>
      </c>
      <c r="B29" s="4">
        <v>28</v>
      </c>
      <c r="C29" s="4" t="s">
        <v>89</v>
      </c>
      <c r="D29" s="4" t="s">
        <v>90</v>
      </c>
      <c r="E29" s="4" t="s">
        <v>26</v>
      </c>
      <c r="F29" s="4">
        <v>22</v>
      </c>
      <c r="G29" s="4" t="s">
        <v>69</v>
      </c>
      <c r="H29" s="4" t="s">
        <v>11</v>
      </c>
    </row>
    <row r="30" spans="1:8" x14ac:dyDescent="0.4">
      <c r="A30" s="2">
        <v>1</v>
      </c>
      <c r="B30" s="4">
        <v>29</v>
      </c>
      <c r="C30" s="4" t="s">
        <v>91</v>
      </c>
      <c r="D30" s="4" t="s">
        <v>92</v>
      </c>
      <c r="E30" s="4" t="s">
        <v>34</v>
      </c>
      <c r="F30" s="4">
        <v>21</v>
      </c>
      <c r="G30" s="4" t="s">
        <v>75</v>
      </c>
      <c r="H30" s="4" t="s">
        <v>11</v>
      </c>
    </row>
    <row r="31" spans="1:8" x14ac:dyDescent="0.4">
      <c r="A31" s="5">
        <v>1</v>
      </c>
      <c r="B31" s="6">
        <v>30</v>
      </c>
      <c r="C31" s="6" t="s">
        <v>93</v>
      </c>
      <c r="D31" s="6" t="s">
        <v>94</v>
      </c>
      <c r="E31" s="6" t="s">
        <v>72</v>
      </c>
      <c r="F31" s="6">
        <v>22</v>
      </c>
      <c r="G31" s="6" t="s">
        <v>95</v>
      </c>
      <c r="H31" s="6" t="s">
        <v>11</v>
      </c>
    </row>
    <row r="32" spans="1:8" x14ac:dyDescent="0.4">
      <c r="A32" s="2">
        <v>1</v>
      </c>
      <c r="B32" s="4">
        <v>31</v>
      </c>
      <c r="C32" s="4" t="s">
        <v>96</v>
      </c>
      <c r="D32" s="4" t="s">
        <v>97</v>
      </c>
      <c r="E32" s="4" t="s">
        <v>98</v>
      </c>
      <c r="F32" s="4">
        <v>21</v>
      </c>
      <c r="G32" s="4" t="s">
        <v>51</v>
      </c>
      <c r="H32" s="4" t="s">
        <v>11</v>
      </c>
    </row>
    <row r="33" spans="1:8" x14ac:dyDescent="0.4">
      <c r="A33" s="2">
        <v>1</v>
      </c>
      <c r="B33" s="4">
        <v>32</v>
      </c>
      <c r="C33" s="4" t="s">
        <v>99</v>
      </c>
      <c r="D33" s="4" t="s">
        <v>100</v>
      </c>
      <c r="E33" s="4" t="s">
        <v>34</v>
      </c>
      <c r="F33" s="4">
        <v>22</v>
      </c>
      <c r="G33" s="4" t="s">
        <v>69</v>
      </c>
      <c r="H33" s="4" t="s">
        <v>11</v>
      </c>
    </row>
    <row r="34" spans="1:8" x14ac:dyDescent="0.4">
      <c r="A34" s="5">
        <v>2</v>
      </c>
      <c r="B34" s="6">
        <v>33</v>
      </c>
      <c r="C34" s="6" t="s">
        <v>24</v>
      </c>
      <c r="D34" s="6" t="s">
        <v>101</v>
      </c>
      <c r="E34" s="6" t="s">
        <v>98</v>
      </c>
      <c r="F34" s="6">
        <v>22</v>
      </c>
      <c r="G34" s="6" t="s">
        <v>102</v>
      </c>
      <c r="H34" s="6" t="s">
        <v>11</v>
      </c>
    </row>
    <row r="35" spans="1:8" x14ac:dyDescent="0.4">
      <c r="A35" s="2">
        <v>2</v>
      </c>
      <c r="B35" s="4">
        <v>34</v>
      </c>
      <c r="C35" s="4" t="s">
        <v>103</v>
      </c>
      <c r="D35" s="4" t="s">
        <v>104</v>
      </c>
      <c r="E35" s="4" t="s">
        <v>14</v>
      </c>
      <c r="F35" s="4">
        <v>22</v>
      </c>
      <c r="G35" s="4" t="s">
        <v>105</v>
      </c>
      <c r="H35" s="4" t="s">
        <v>11</v>
      </c>
    </row>
    <row r="36" spans="1:8" x14ac:dyDescent="0.4">
      <c r="A36" s="5">
        <v>2</v>
      </c>
      <c r="B36" s="6">
        <v>35</v>
      </c>
      <c r="C36" s="6" t="s">
        <v>64</v>
      </c>
      <c r="D36" s="6" t="s">
        <v>106</v>
      </c>
      <c r="E36" s="6" t="s">
        <v>88</v>
      </c>
      <c r="F36" s="6">
        <v>21</v>
      </c>
      <c r="G36" s="6" t="s">
        <v>107</v>
      </c>
      <c r="H36" s="6" t="s">
        <v>11</v>
      </c>
    </row>
    <row r="37" spans="1:8" x14ac:dyDescent="0.4">
      <c r="A37" s="2">
        <v>2</v>
      </c>
      <c r="B37" s="4">
        <v>36</v>
      </c>
      <c r="C37" s="4" t="s">
        <v>24</v>
      </c>
      <c r="D37" s="4" t="s">
        <v>108</v>
      </c>
      <c r="E37" s="4" t="s">
        <v>30</v>
      </c>
      <c r="F37" s="4">
        <v>21</v>
      </c>
      <c r="G37" s="4" t="s">
        <v>69</v>
      </c>
      <c r="H37" s="4" t="s">
        <v>11</v>
      </c>
    </row>
    <row r="38" spans="1:8" x14ac:dyDescent="0.4">
      <c r="A38" s="2">
        <v>2</v>
      </c>
      <c r="B38" s="4">
        <v>37</v>
      </c>
      <c r="C38" s="4" t="s">
        <v>52</v>
      </c>
      <c r="D38" s="4" t="s">
        <v>109</v>
      </c>
      <c r="E38" s="4" t="s">
        <v>34</v>
      </c>
      <c r="F38" s="4">
        <v>21</v>
      </c>
      <c r="G38" s="4" t="s">
        <v>38</v>
      </c>
      <c r="H38" s="4" t="s">
        <v>11</v>
      </c>
    </row>
    <row r="39" spans="1:8" x14ac:dyDescent="0.4">
      <c r="A39" s="2">
        <v>2</v>
      </c>
      <c r="B39" s="4">
        <v>38</v>
      </c>
      <c r="C39" s="4" t="s">
        <v>20</v>
      </c>
      <c r="D39" s="4" t="s">
        <v>110</v>
      </c>
      <c r="E39" s="4" t="s">
        <v>30</v>
      </c>
      <c r="F39" s="4">
        <v>22</v>
      </c>
      <c r="G39" s="4" t="s">
        <v>69</v>
      </c>
      <c r="H39" s="4" t="s">
        <v>11</v>
      </c>
    </row>
    <row r="40" spans="1:8" x14ac:dyDescent="0.4">
      <c r="A40" s="2">
        <v>2</v>
      </c>
      <c r="B40" s="4">
        <v>39</v>
      </c>
      <c r="C40" s="4" t="s">
        <v>42</v>
      </c>
      <c r="D40" s="4" t="s">
        <v>111</v>
      </c>
      <c r="E40" s="4" t="s">
        <v>14</v>
      </c>
      <c r="F40" s="4">
        <v>21</v>
      </c>
      <c r="G40" s="4" t="s">
        <v>35</v>
      </c>
      <c r="H40" s="4" t="s">
        <v>11</v>
      </c>
    </row>
    <row r="41" spans="1:8" x14ac:dyDescent="0.4">
      <c r="A41" s="2">
        <v>2</v>
      </c>
      <c r="B41" s="4">
        <v>40</v>
      </c>
      <c r="C41" s="4" t="s">
        <v>39</v>
      </c>
      <c r="D41" s="4" t="s">
        <v>112</v>
      </c>
      <c r="E41" s="4" t="s">
        <v>9</v>
      </c>
      <c r="F41" s="4">
        <v>25</v>
      </c>
      <c r="G41" s="4" t="s">
        <v>113</v>
      </c>
      <c r="H41" s="4" t="s">
        <v>11</v>
      </c>
    </row>
    <row r="42" spans="1:8" x14ac:dyDescent="0.4">
      <c r="A42" s="2">
        <v>2</v>
      </c>
      <c r="B42" s="4">
        <v>41</v>
      </c>
      <c r="C42" s="4" t="s">
        <v>93</v>
      </c>
      <c r="D42" s="4" t="s">
        <v>114</v>
      </c>
      <c r="E42" s="4" t="s">
        <v>26</v>
      </c>
      <c r="F42" s="4">
        <v>22</v>
      </c>
      <c r="G42" s="4" t="s">
        <v>107</v>
      </c>
      <c r="H42" s="4" t="s">
        <v>11</v>
      </c>
    </row>
    <row r="43" spans="1:8" x14ac:dyDescent="0.4">
      <c r="A43" s="2">
        <v>2</v>
      </c>
      <c r="B43" s="4">
        <v>42</v>
      </c>
      <c r="C43" s="4" t="s">
        <v>32</v>
      </c>
      <c r="D43" s="4" t="s">
        <v>115</v>
      </c>
      <c r="E43" s="4" t="s">
        <v>44</v>
      </c>
      <c r="F43" s="4">
        <v>21</v>
      </c>
      <c r="G43" s="4" t="s">
        <v>23</v>
      </c>
      <c r="H43" s="4" t="s">
        <v>11</v>
      </c>
    </row>
    <row r="44" spans="1:8" x14ac:dyDescent="0.4">
      <c r="A44" s="2">
        <v>2</v>
      </c>
      <c r="B44" s="4">
        <v>43</v>
      </c>
      <c r="C44" s="4" t="s">
        <v>45</v>
      </c>
      <c r="D44" s="4" t="s">
        <v>116</v>
      </c>
      <c r="E44" s="4" t="s">
        <v>26</v>
      </c>
      <c r="F44" s="4">
        <v>23</v>
      </c>
      <c r="G44" s="4" t="s">
        <v>41</v>
      </c>
      <c r="H44" s="4" t="s">
        <v>11</v>
      </c>
    </row>
    <row r="45" spans="1:8" x14ac:dyDescent="0.4">
      <c r="A45" s="2">
        <v>2</v>
      </c>
      <c r="B45" s="4">
        <v>44</v>
      </c>
      <c r="C45" s="4" t="s">
        <v>49</v>
      </c>
      <c r="D45" s="4" t="s">
        <v>117</v>
      </c>
      <c r="E45" s="4" t="s">
        <v>18</v>
      </c>
      <c r="F45" s="4">
        <v>21</v>
      </c>
      <c r="G45" s="4" t="s">
        <v>118</v>
      </c>
      <c r="H45" s="4" t="s">
        <v>11</v>
      </c>
    </row>
    <row r="46" spans="1:8" x14ac:dyDescent="0.4">
      <c r="A46" s="2">
        <v>2</v>
      </c>
      <c r="B46" s="4">
        <v>45</v>
      </c>
      <c r="C46" s="4" t="s">
        <v>54</v>
      </c>
      <c r="D46" s="4" t="s">
        <v>119</v>
      </c>
      <c r="E46" s="4" t="s">
        <v>18</v>
      </c>
      <c r="F46" s="4">
        <v>22</v>
      </c>
      <c r="G46" s="4" t="s">
        <v>69</v>
      </c>
      <c r="H46" s="4" t="s">
        <v>11</v>
      </c>
    </row>
    <row r="47" spans="1:8" x14ac:dyDescent="0.4">
      <c r="A47" s="2">
        <v>2</v>
      </c>
      <c r="B47" s="4">
        <v>46</v>
      </c>
      <c r="C47" s="4" t="s">
        <v>120</v>
      </c>
      <c r="D47" s="4" t="s">
        <v>121</v>
      </c>
      <c r="E47" s="4" t="s">
        <v>44</v>
      </c>
      <c r="F47" s="4">
        <v>22</v>
      </c>
      <c r="G47" s="4" t="s">
        <v>75</v>
      </c>
      <c r="H47" s="4" t="s">
        <v>11</v>
      </c>
    </row>
    <row r="48" spans="1:8" x14ac:dyDescent="0.4">
      <c r="A48" s="2">
        <v>2</v>
      </c>
      <c r="B48" s="4">
        <v>47</v>
      </c>
      <c r="C48" s="4" t="s">
        <v>58</v>
      </c>
      <c r="D48" s="4" t="s">
        <v>122</v>
      </c>
      <c r="E48" s="4" t="s">
        <v>72</v>
      </c>
      <c r="F48" s="4">
        <v>22</v>
      </c>
      <c r="G48" s="4" t="s">
        <v>27</v>
      </c>
      <c r="H48" s="4" t="s">
        <v>11</v>
      </c>
    </row>
    <row r="49" spans="1:8" x14ac:dyDescent="0.4">
      <c r="A49" s="2">
        <v>2</v>
      </c>
      <c r="B49" s="4">
        <v>48</v>
      </c>
      <c r="C49" s="4" t="s">
        <v>103</v>
      </c>
      <c r="D49" s="4" t="s">
        <v>123</v>
      </c>
      <c r="E49" s="4" t="s">
        <v>34</v>
      </c>
      <c r="F49" s="4">
        <v>23</v>
      </c>
      <c r="G49" s="4" t="s">
        <v>124</v>
      </c>
      <c r="H49" s="4" t="s">
        <v>11</v>
      </c>
    </row>
    <row r="50" spans="1:8" x14ac:dyDescent="0.4">
      <c r="A50" s="5">
        <v>2</v>
      </c>
      <c r="B50" s="6">
        <v>49</v>
      </c>
      <c r="C50" s="6" t="s">
        <v>61</v>
      </c>
      <c r="D50" s="6" t="s">
        <v>125</v>
      </c>
      <c r="E50" s="6" t="s">
        <v>98</v>
      </c>
      <c r="F50" s="6">
        <v>25</v>
      </c>
      <c r="G50" s="6" t="s">
        <v>107</v>
      </c>
      <c r="H50" s="6" t="s">
        <v>11</v>
      </c>
    </row>
    <row r="51" spans="1:8" x14ac:dyDescent="0.4">
      <c r="A51" s="2">
        <v>2</v>
      </c>
      <c r="B51" s="4">
        <v>50</v>
      </c>
      <c r="C51" s="4" t="s">
        <v>64</v>
      </c>
      <c r="D51" s="4" t="s">
        <v>126</v>
      </c>
      <c r="E51" s="4" t="s">
        <v>44</v>
      </c>
      <c r="F51" s="4">
        <v>22</v>
      </c>
      <c r="G51" s="4" t="s">
        <v>10</v>
      </c>
      <c r="H51" s="4" t="s">
        <v>11</v>
      </c>
    </row>
    <row r="52" spans="1:8" x14ac:dyDescent="0.4">
      <c r="A52" s="2">
        <v>2</v>
      </c>
      <c r="B52" s="4">
        <v>51</v>
      </c>
      <c r="C52" s="4" t="s">
        <v>36</v>
      </c>
      <c r="D52" s="4" t="s">
        <v>127</v>
      </c>
      <c r="E52" s="4" t="s">
        <v>18</v>
      </c>
      <c r="F52" s="4">
        <v>21</v>
      </c>
      <c r="G52" s="4" t="s">
        <v>63</v>
      </c>
      <c r="H52" s="4" t="s">
        <v>11</v>
      </c>
    </row>
    <row r="53" spans="1:8" x14ac:dyDescent="0.4">
      <c r="A53" s="2">
        <v>2</v>
      </c>
      <c r="B53" s="4">
        <v>52</v>
      </c>
      <c r="C53" s="4" t="s">
        <v>7</v>
      </c>
      <c r="D53" s="4" t="s">
        <v>128</v>
      </c>
      <c r="E53" s="4" t="s">
        <v>18</v>
      </c>
      <c r="F53" s="4">
        <v>21</v>
      </c>
      <c r="G53" s="4" t="s">
        <v>102</v>
      </c>
      <c r="H53" s="4" t="s">
        <v>11</v>
      </c>
    </row>
    <row r="54" spans="1:8" x14ac:dyDescent="0.4">
      <c r="A54" s="2">
        <v>2</v>
      </c>
      <c r="B54" s="4">
        <v>53</v>
      </c>
      <c r="C54" s="4" t="s">
        <v>67</v>
      </c>
      <c r="D54" s="4" t="s">
        <v>129</v>
      </c>
      <c r="E54" s="4" t="s">
        <v>72</v>
      </c>
      <c r="F54" s="4">
        <v>21</v>
      </c>
      <c r="G54" s="4" t="s">
        <v>130</v>
      </c>
      <c r="H54" s="4" t="s">
        <v>11</v>
      </c>
    </row>
    <row r="55" spans="1:8" x14ac:dyDescent="0.4">
      <c r="A55" s="2">
        <v>2</v>
      </c>
      <c r="B55" s="4">
        <v>54</v>
      </c>
      <c r="C55" s="4" t="s">
        <v>79</v>
      </c>
      <c r="D55" s="4" t="s">
        <v>131</v>
      </c>
      <c r="E55" s="4" t="s">
        <v>22</v>
      </c>
      <c r="F55" s="4">
        <v>24</v>
      </c>
      <c r="G55" s="4" t="s">
        <v>132</v>
      </c>
      <c r="H55" s="4" t="s">
        <v>11</v>
      </c>
    </row>
    <row r="56" spans="1:8" x14ac:dyDescent="0.4">
      <c r="A56" s="2">
        <v>2</v>
      </c>
      <c r="B56" s="4">
        <v>55</v>
      </c>
      <c r="C56" s="4" t="s">
        <v>76</v>
      </c>
      <c r="D56" s="4" t="s">
        <v>133</v>
      </c>
      <c r="E56" s="4" t="s">
        <v>14</v>
      </c>
      <c r="F56" s="4">
        <v>23</v>
      </c>
      <c r="G56" s="4" t="s">
        <v>60</v>
      </c>
      <c r="H56" s="4" t="s">
        <v>11</v>
      </c>
    </row>
    <row r="57" spans="1:8" x14ac:dyDescent="0.4">
      <c r="A57" s="2">
        <v>2</v>
      </c>
      <c r="B57" s="4">
        <v>56</v>
      </c>
      <c r="C57" s="4" t="s">
        <v>42</v>
      </c>
      <c r="D57" s="4" t="s">
        <v>134</v>
      </c>
      <c r="E57" s="4" t="s">
        <v>34</v>
      </c>
      <c r="F57" s="4">
        <v>23</v>
      </c>
      <c r="G57" s="4" t="s">
        <v>118</v>
      </c>
      <c r="H57" s="4" t="s">
        <v>11</v>
      </c>
    </row>
    <row r="58" spans="1:8" x14ac:dyDescent="0.4">
      <c r="A58" s="5">
        <v>2</v>
      </c>
      <c r="B58" s="6">
        <v>57</v>
      </c>
      <c r="C58" s="6" t="s">
        <v>89</v>
      </c>
      <c r="D58" s="6" t="s">
        <v>135</v>
      </c>
      <c r="E58" s="6" t="s">
        <v>34</v>
      </c>
      <c r="F58" s="6">
        <v>24</v>
      </c>
      <c r="G58" s="6" t="s">
        <v>48</v>
      </c>
      <c r="H58" s="6" t="s">
        <v>11</v>
      </c>
    </row>
    <row r="59" spans="1:8" x14ac:dyDescent="0.4">
      <c r="A59" s="2">
        <v>2</v>
      </c>
      <c r="B59" s="4">
        <v>58</v>
      </c>
      <c r="C59" s="4" t="s">
        <v>28</v>
      </c>
      <c r="D59" s="4" t="s">
        <v>136</v>
      </c>
      <c r="E59" s="4" t="s">
        <v>14</v>
      </c>
      <c r="F59" s="4">
        <v>22</v>
      </c>
      <c r="G59" s="4" t="s">
        <v>137</v>
      </c>
      <c r="H59" s="4" t="s">
        <v>11</v>
      </c>
    </row>
    <row r="60" spans="1:8" x14ac:dyDescent="0.4">
      <c r="A60" s="5">
        <v>2</v>
      </c>
      <c r="B60" s="6">
        <v>59</v>
      </c>
      <c r="C60" s="6" t="s">
        <v>86</v>
      </c>
      <c r="D60" s="6" t="s">
        <v>138</v>
      </c>
      <c r="E60" s="6" t="s">
        <v>18</v>
      </c>
      <c r="F60" s="6">
        <v>22</v>
      </c>
      <c r="G60" s="6" t="s">
        <v>139</v>
      </c>
      <c r="H60" s="6" t="s">
        <v>11</v>
      </c>
    </row>
    <row r="61" spans="1:8" x14ac:dyDescent="0.4">
      <c r="A61" s="2">
        <v>2</v>
      </c>
      <c r="B61" s="4">
        <v>60</v>
      </c>
      <c r="C61" s="4" t="s">
        <v>70</v>
      </c>
      <c r="D61" s="4" t="s">
        <v>140</v>
      </c>
      <c r="E61" s="4" t="s">
        <v>30</v>
      </c>
      <c r="F61" s="4">
        <v>24</v>
      </c>
      <c r="G61" s="4" t="s">
        <v>141</v>
      </c>
      <c r="H61" s="4" t="s">
        <v>11</v>
      </c>
    </row>
    <row r="62" spans="1:8" x14ac:dyDescent="0.4">
      <c r="A62" s="5">
        <v>2</v>
      </c>
      <c r="B62" s="6">
        <v>61</v>
      </c>
      <c r="C62" s="6" t="s">
        <v>91</v>
      </c>
      <c r="D62" s="6" t="s">
        <v>142</v>
      </c>
      <c r="E62" s="6" t="s">
        <v>72</v>
      </c>
      <c r="F62" s="6">
        <v>23</v>
      </c>
      <c r="G62" s="6" t="s">
        <v>60</v>
      </c>
      <c r="H62" s="6" t="s">
        <v>11</v>
      </c>
    </row>
    <row r="63" spans="1:8" x14ac:dyDescent="0.4">
      <c r="A63" s="2">
        <v>2</v>
      </c>
      <c r="B63" s="4">
        <v>62</v>
      </c>
      <c r="C63" s="4" t="s">
        <v>42</v>
      </c>
      <c r="D63" s="4" t="s">
        <v>143</v>
      </c>
      <c r="E63" s="4" t="s">
        <v>18</v>
      </c>
      <c r="F63" s="3"/>
      <c r="G63" s="4" t="s">
        <v>63</v>
      </c>
      <c r="H63" s="4" t="s">
        <v>11</v>
      </c>
    </row>
    <row r="64" spans="1:8" x14ac:dyDescent="0.4">
      <c r="A64" s="2">
        <v>2</v>
      </c>
      <c r="B64" s="4">
        <v>63</v>
      </c>
      <c r="C64" s="4" t="s">
        <v>99</v>
      </c>
      <c r="D64" s="4" t="s">
        <v>144</v>
      </c>
      <c r="E64" s="4" t="s">
        <v>26</v>
      </c>
      <c r="F64" s="4">
        <v>23</v>
      </c>
      <c r="G64" s="4" t="s">
        <v>85</v>
      </c>
      <c r="H64" s="4" t="s">
        <v>11</v>
      </c>
    </row>
    <row r="65" spans="1:8" x14ac:dyDescent="0.4">
      <c r="A65" s="5">
        <v>2</v>
      </c>
      <c r="B65" s="6">
        <v>64</v>
      </c>
      <c r="C65" s="6" t="s">
        <v>96</v>
      </c>
      <c r="D65" s="6" t="s">
        <v>145</v>
      </c>
      <c r="E65" s="6" t="s">
        <v>88</v>
      </c>
      <c r="F65" s="6">
        <v>22</v>
      </c>
      <c r="G65" s="6" t="s">
        <v>41</v>
      </c>
      <c r="H65" s="6" t="s">
        <v>11</v>
      </c>
    </row>
    <row r="66" spans="1:8" x14ac:dyDescent="0.4">
      <c r="A66" s="2">
        <v>3</v>
      </c>
      <c r="B66" s="4">
        <v>65</v>
      </c>
      <c r="C66" s="4" t="s">
        <v>16</v>
      </c>
      <c r="D66" s="4" t="s">
        <v>146</v>
      </c>
      <c r="E66" s="4" t="s">
        <v>26</v>
      </c>
      <c r="F66" s="4">
        <v>25</v>
      </c>
      <c r="G66" s="4" t="s">
        <v>147</v>
      </c>
      <c r="H66" s="4" t="s">
        <v>11</v>
      </c>
    </row>
    <row r="67" spans="1:8" x14ac:dyDescent="0.4">
      <c r="A67" s="2">
        <v>3</v>
      </c>
      <c r="B67" s="4">
        <v>66</v>
      </c>
      <c r="C67" s="4" t="s">
        <v>99</v>
      </c>
      <c r="D67" s="4" t="s">
        <v>148</v>
      </c>
      <c r="E67" s="4" t="s">
        <v>18</v>
      </c>
      <c r="F67" s="4">
        <v>22</v>
      </c>
      <c r="G67" s="4" t="s">
        <v>113</v>
      </c>
      <c r="H67" s="4" t="s">
        <v>11</v>
      </c>
    </row>
    <row r="68" spans="1:8" x14ac:dyDescent="0.4">
      <c r="A68" s="2">
        <v>3</v>
      </c>
      <c r="B68" s="4">
        <v>67</v>
      </c>
      <c r="C68" s="4" t="s">
        <v>24</v>
      </c>
      <c r="D68" s="4" t="s">
        <v>149</v>
      </c>
      <c r="E68" s="4" t="s">
        <v>44</v>
      </c>
      <c r="F68" s="4">
        <v>21</v>
      </c>
      <c r="G68" s="4" t="s">
        <v>150</v>
      </c>
      <c r="H68" s="4" t="s">
        <v>11</v>
      </c>
    </row>
    <row r="69" spans="1:8" x14ac:dyDescent="0.4">
      <c r="A69" s="2">
        <v>3</v>
      </c>
      <c r="B69" s="4">
        <v>68</v>
      </c>
      <c r="C69" s="4" t="s">
        <v>28</v>
      </c>
      <c r="D69" s="4" t="s">
        <v>151</v>
      </c>
      <c r="E69" s="4" t="s">
        <v>72</v>
      </c>
      <c r="F69" s="4">
        <v>24</v>
      </c>
      <c r="G69" s="4" t="s">
        <v>105</v>
      </c>
      <c r="H69" s="4" t="s">
        <v>11</v>
      </c>
    </row>
    <row r="70" spans="1:8" x14ac:dyDescent="0.4">
      <c r="A70" s="2">
        <v>3</v>
      </c>
      <c r="B70" s="4">
        <v>69</v>
      </c>
      <c r="C70" s="4" t="s">
        <v>20</v>
      </c>
      <c r="D70" s="4" t="s">
        <v>152</v>
      </c>
      <c r="E70" s="4" t="s">
        <v>14</v>
      </c>
      <c r="F70" s="4">
        <v>22</v>
      </c>
      <c r="G70" s="4" t="s">
        <v>153</v>
      </c>
      <c r="H70" s="4" t="s">
        <v>11</v>
      </c>
    </row>
    <row r="71" spans="1:8" x14ac:dyDescent="0.4">
      <c r="A71" s="2">
        <v>3</v>
      </c>
      <c r="B71" s="4">
        <v>70</v>
      </c>
      <c r="C71" s="4" t="s">
        <v>89</v>
      </c>
      <c r="D71" s="4" t="s">
        <v>154</v>
      </c>
      <c r="E71" s="4" t="s">
        <v>14</v>
      </c>
      <c r="F71" s="4">
        <v>23</v>
      </c>
      <c r="G71" s="4" t="s">
        <v>155</v>
      </c>
      <c r="H71" s="4" t="s">
        <v>11</v>
      </c>
    </row>
    <row r="72" spans="1:8" x14ac:dyDescent="0.4">
      <c r="A72" s="2">
        <v>3</v>
      </c>
      <c r="B72" s="4">
        <v>71</v>
      </c>
      <c r="C72" s="4" t="s">
        <v>39</v>
      </c>
      <c r="D72" s="4" t="s">
        <v>156</v>
      </c>
      <c r="E72" s="4" t="s">
        <v>26</v>
      </c>
      <c r="F72" s="4">
        <v>24</v>
      </c>
      <c r="G72" s="4" t="s">
        <v>41</v>
      </c>
      <c r="H72" s="4" t="s">
        <v>11</v>
      </c>
    </row>
    <row r="73" spans="1:8" x14ac:dyDescent="0.4">
      <c r="A73" s="2">
        <v>3</v>
      </c>
      <c r="B73" s="4">
        <v>72</v>
      </c>
      <c r="C73" s="4" t="s">
        <v>93</v>
      </c>
      <c r="D73" s="4" t="s">
        <v>157</v>
      </c>
      <c r="E73" s="4" t="s">
        <v>18</v>
      </c>
      <c r="F73" s="4">
        <v>22</v>
      </c>
      <c r="G73" s="4" t="s">
        <v>155</v>
      </c>
      <c r="H73" s="4" t="s">
        <v>11</v>
      </c>
    </row>
    <row r="74" spans="1:8" x14ac:dyDescent="0.4">
      <c r="A74" s="5">
        <v>3</v>
      </c>
      <c r="B74" s="6">
        <v>73</v>
      </c>
      <c r="C74" s="6" t="s">
        <v>32</v>
      </c>
      <c r="D74" s="6" t="s">
        <v>158</v>
      </c>
      <c r="E74" s="6" t="s">
        <v>72</v>
      </c>
      <c r="F74" s="6">
        <v>21</v>
      </c>
      <c r="G74" s="6" t="s">
        <v>159</v>
      </c>
      <c r="H74" s="6" t="s">
        <v>11</v>
      </c>
    </row>
    <row r="75" spans="1:8" x14ac:dyDescent="0.4">
      <c r="A75" s="2">
        <v>3</v>
      </c>
      <c r="B75" s="4">
        <v>74</v>
      </c>
      <c r="C75" s="4" t="s">
        <v>70</v>
      </c>
      <c r="D75" s="4" t="s">
        <v>160</v>
      </c>
      <c r="E75" s="4" t="s">
        <v>14</v>
      </c>
      <c r="F75" s="4">
        <v>22</v>
      </c>
      <c r="G75" s="4" t="s">
        <v>161</v>
      </c>
      <c r="H75" s="4" t="s">
        <v>11</v>
      </c>
    </row>
    <row r="76" spans="1:8" x14ac:dyDescent="0.4">
      <c r="A76" s="2">
        <v>3</v>
      </c>
      <c r="B76" s="4">
        <v>75</v>
      </c>
      <c r="C76" s="4" t="s">
        <v>45</v>
      </c>
      <c r="D76" s="4" t="s">
        <v>162</v>
      </c>
      <c r="E76" s="4" t="s">
        <v>98</v>
      </c>
      <c r="F76" s="3"/>
      <c r="G76" s="4" t="s">
        <v>163</v>
      </c>
      <c r="H76" s="4" t="s">
        <v>11</v>
      </c>
    </row>
    <row r="77" spans="1:8" x14ac:dyDescent="0.4">
      <c r="A77" s="2">
        <v>3</v>
      </c>
      <c r="B77" s="4">
        <v>76</v>
      </c>
      <c r="C77" s="4" t="s">
        <v>49</v>
      </c>
      <c r="D77" s="4" t="s">
        <v>164</v>
      </c>
      <c r="E77" s="4" t="s">
        <v>72</v>
      </c>
      <c r="F77" s="4">
        <v>24</v>
      </c>
      <c r="G77" s="4" t="s">
        <v>165</v>
      </c>
      <c r="H77" s="4" t="s">
        <v>11</v>
      </c>
    </row>
    <row r="78" spans="1:8" x14ac:dyDescent="0.4">
      <c r="A78" s="2">
        <v>3</v>
      </c>
      <c r="B78" s="4">
        <v>77</v>
      </c>
      <c r="C78" s="4" t="s">
        <v>36</v>
      </c>
      <c r="D78" s="4" t="s">
        <v>166</v>
      </c>
      <c r="E78" s="4" t="s">
        <v>18</v>
      </c>
      <c r="F78" s="4">
        <v>23</v>
      </c>
      <c r="G78" s="4" t="s">
        <v>60</v>
      </c>
      <c r="H78" s="4" t="s">
        <v>11</v>
      </c>
    </row>
    <row r="79" spans="1:8" x14ac:dyDescent="0.4">
      <c r="A79" s="2">
        <v>3</v>
      </c>
      <c r="B79" s="4">
        <v>78</v>
      </c>
      <c r="C79" s="4" t="s">
        <v>58</v>
      </c>
      <c r="D79" s="4" t="s">
        <v>167</v>
      </c>
      <c r="E79" s="4" t="s">
        <v>18</v>
      </c>
      <c r="F79" s="4">
        <v>23</v>
      </c>
      <c r="G79" s="4" t="s">
        <v>75</v>
      </c>
      <c r="H79" s="4" t="s">
        <v>11</v>
      </c>
    </row>
    <row r="80" spans="1:8" x14ac:dyDescent="0.4">
      <c r="A80" s="2">
        <v>3</v>
      </c>
      <c r="B80" s="4">
        <v>79</v>
      </c>
      <c r="C80" s="4" t="s">
        <v>103</v>
      </c>
      <c r="D80" s="4" t="s">
        <v>168</v>
      </c>
      <c r="E80" s="4" t="s">
        <v>14</v>
      </c>
      <c r="F80" s="4">
        <v>23</v>
      </c>
      <c r="G80" s="4" t="s">
        <v>105</v>
      </c>
      <c r="H80" s="4" t="s">
        <v>11</v>
      </c>
    </row>
    <row r="81" spans="1:8" x14ac:dyDescent="0.4">
      <c r="A81" s="2">
        <v>3</v>
      </c>
      <c r="B81" s="4">
        <v>80</v>
      </c>
      <c r="C81" s="4" t="s">
        <v>54</v>
      </c>
      <c r="D81" s="4" t="s">
        <v>169</v>
      </c>
      <c r="E81" s="4" t="s">
        <v>72</v>
      </c>
      <c r="F81" s="4">
        <v>22</v>
      </c>
      <c r="G81" s="4" t="s">
        <v>124</v>
      </c>
      <c r="H81" s="4" t="s">
        <v>11</v>
      </c>
    </row>
    <row r="82" spans="1:8" x14ac:dyDescent="0.4">
      <c r="A82" s="2">
        <v>3</v>
      </c>
      <c r="B82" s="4">
        <v>81</v>
      </c>
      <c r="C82" s="4" t="s">
        <v>61</v>
      </c>
      <c r="D82" s="4" t="s">
        <v>170</v>
      </c>
      <c r="E82" s="4" t="s">
        <v>34</v>
      </c>
      <c r="F82" s="4">
        <v>22</v>
      </c>
      <c r="G82" s="4" t="s">
        <v>48</v>
      </c>
      <c r="H82" s="4" t="s">
        <v>11</v>
      </c>
    </row>
    <row r="83" spans="1:8" x14ac:dyDescent="0.4">
      <c r="A83" s="5">
        <v>3</v>
      </c>
      <c r="B83" s="6">
        <v>82</v>
      </c>
      <c r="C83" s="6" t="s">
        <v>7</v>
      </c>
      <c r="D83" s="6" t="s">
        <v>171</v>
      </c>
      <c r="E83" s="6" t="s">
        <v>88</v>
      </c>
      <c r="F83" s="6">
        <v>21</v>
      </c>
      <c r="G83" s="6" t="s">
        <v>19</v>
      </c>
      <c r="H83" s="6" t="s">
        <v>11</v>
      </c>
    </row>
    <row r="84" spans="1:8" x14ac:dyDescent="0.4">
      <c r="A84" s="2">
        <v>3</v>
      </c>
      <c r="B84" s="4">
        <v>83</v>
      </c>
      <c r="C84" s="4" t="s">
        <v>73</v>
      </c>
      <c r="D84" s="4" t="s">
        <v>172</v>
      </c>
      <c r="E84" s="4" t="s">
        <v>30</v>
      </c>
      <c r="F84" s="4">
        <v>22</v>
      </c>
      <c r="G84" s="4" t="s">
        <v>173</v>
      </c>
      <c r="H84" s="4" t="s">
        <v>11</v>
      </c>
    </row>
    <row r="85" spans="1:8" x14ac:dyDescent="0.4">
      <c r="A85" s="2">
        <v>3</v>
      </c>
      <c r="B85" s="4">
        <v>84</v>
      </c>
      <c r="C85" s="4" t="s">
        <v>67</v>
      </c>
      <c r="D85" s="4" t="s">
        <v>174</v>
      </c>
      <c r="E85" s="4" t="s">
        <v>72</v>
      </c>
      <c r="F85" s="4">
        <v>21</v>
      </c>
      <c r="G85" s="4" t="s">
        <v>175</v>
      </c>
      <c r="H85" s="4" t="s">
        <v>11</v>
      </c>
    </row>
    <row r="86" spans="1:8" x14ac:dyDescent="0.4">
      <c r="A86" s="2">
        <v>3</v>
      </c>
      <c r="B86" s="4">
        <v>85</v>
      </c>
      <c r="C86" s="4" t="s">
        <v>99</v>
      </c>
      <c r="D86" s="4" t="s">
        <v>176</v>
      </c>
      <c r="E86" s="4" t="s">
        <v>72</v>
      </c>
      <c r="F86" s="4">
        <v>22</v>
      </c>
      <c r="G86" s="4" t="s">
        <v>177</v>
      </c>
      <c r="H86" s="4" t="s">
        <v>11</v>
      </c>
    </row>
    <row r="87" spans="1:8" x14ac:dyDescent="0.4">
      <c r="A87" s="2">
        <v>3</v>
      </c>
      <c r="B87" s="4">
        <v>86</v>
      </c>
      <c r="C87" s="4" t="s">
        <v>76</v>
      </c>
      <c r="D87" s="4" t="s">
        <v>178</v>
      </c>
      <c r="E87" s="4" t="s">
        <v>26</v>
      </c>
      <c r="F87" s="4">
        <v>25</v>
      </c>
      <c r="G87" s="4" t="s">
        <v>75</v>
      </c>
      <c r="H87" s="4" t="s">
        <v>11</v>
      </c>
    </row>
    <row r="88" spans="1:8" x14ac:dyDescent="0.4">
      <c r="A88" s="2">
        <v>3</v>
      </c>
      <c r="B88" s="4">
        <v>87</v>
      </c>
      <c r="C88" s="4" t="s">
        <v>79</v>
      </c>
      <c r="D88" s="4" t="s">
        <v>179</v>
      </c>
      <c r="E88" s="4" t="s">
        <v>14</v>
      </c>
      <c r="F88" s="4">
        <v>23</v>
      </c>
      <c r="G88" s="4" t="s">
        <v>137</v>
      </c>
      <c r="H88" s="4" t="s">
        <v>11</v>
      </c>
    </row>
    <row r="89" spans="1:8" x14ac:dyDescent="0.4">
      <c r="A89" s="5">
        <v>3</v>
      </c>
      <c r="B89" s="6">
        <v>88</v>
      </c>
      <c r="C89" s="6" t="s">
        <v>12</v>
      </c>
      <c r="D89" s="6" t="s">
        <v>180</v>
      </c>
      <c r="E89" s="6" t="s">
        <v>88</v>
      </c>
      <c r="F89" s="6">
        <v>22</v>
      </c>
      <c r="G89" s="6" t="s">
        <v>181</v>
      </c>
      <c r="H89" s="6" t="s">
        <v>11</v>
      </c>
    </row>
    <row r="90" spans="1:8" x14ac:dyDescent="0.4">
      <c r="A90" s="2">
        <v>3</v>
      </c>
      <c r="B90" s="4">
        <v>89</v>
      </c>
      <c r="C90" s="4" t="s">
        <v>12</v>
      </c>
      <c r="D90" s="4" t="s">
        <v>182</v>
      </c>
      <c r="E90" s="4" t="s">
        <v>34</v>
      </c>
      <c r="F90" s="4">
        <v>22</v>
      </c>
      <c r="G90" s="4" t="s">
        <v>183</v>
      </c>
      <c r="H90" s="4" t="s">
        <v>11</v>
      </c>
    </row>
    <row r="91" spans="1:8" x14ac:dyDescent="0.4">
      <c r="A91" s="2">
        <v>3</v>
      </c>
      <c r="B91" s="4">
        <v>90</v>
      </c>
      <c r="C91" s="4" t="s">
        <v>120</v>
      </c>
      <c r="D91" s="4" t="s">
        <v>184</v>
      </c>
      <c r="E91" s="4" t="s">
        <v>18</v>
      </c>
      <c r="F91" s="4">
        <v>22</v>
      </c>
      <c r="G91" s="4" t="s">
        <v>27</v>
      </c>
      <c r="H91" s="4" t="s">
        <v>11</v>
      </c>
    </row>
    <row r="92" spans="1:8" x14ac:dyDescent="0.4">
      <c r="A92" s="7">
        <v>3</v>
      </c>
      <c r="B92" s="8">
        <v>91</v>
      </c>
      <c r="C92" s="8" t="s">
        <v>86</v>
      </c>
      <c r="D92" s="8" t="s">
        <v>185</v>
      </c>
      <c r="E92" s="8" t="s">
        <v>34</v>
      </c>
      <c r="F92" s="8">
        <v>21</v>
      </c>
      <c r="G92" s="8" t="s">
        <v>23</v>
      </c>
      <c r="H92" s="8" t="s">
        <v>11</v>
      </c>
    </row>
    <row r="93" spans="1:8" x14ac:dyDescent="0.4">
      <c r="A93" s="2">
        <v>3</v>
      </c>
      <c r="B93" s="4">
        <v>92</v>
      </c>
      <c r="C93" s="4" t="s">
        <v>64</v>
      </c>
      <c r="D93" s="4" t="s">
        <v>186</v>
      </c>
      <c r="E93" s="4" t="s">
        <v>9</v>
      </c>
      <c r="F93" s="4">
        <v>22</v>
      </c>
      <c r="G93" s="4" t="s">
        <v>51</v>
      </c>
      <c r="H93" s="4" t="s">
        <v>11</v>
      </c>
    </row>
    <row r="94" spans="1:8" x14ac:dyDescent="0.4">
      <c r="A94" s="2">
        <v>3</v>
      </c>
      <c r="B94" s="4">
        <v>93</v>
      </c>
      <c r="C94" s="4" t="s">
        <v>39</v>
      </c>
      <c r="D94" s="4" t="s">
        <v>187</v>
      </c>
      <c r="E94" s="4" t="s">
        <v>88</v>
      </c>
      <c r="F94" s="4">
        <v>22</v>
      </c>
      <c r="G94" s="4" t="s">
        <v>188</v>
      </c>
      <c r="H94" s="4" t="s">
        <v>11</v>
      </c>
    </row>
    <row r="95" spans="1:8" x14ac:dyDescent="0.4">
      <c r="A95" s="2">
        <v>3</v>
      </c>
      <c r="B95" s="4">
        <v>94</v>
      </c>
      <c r="C95" s="4" t="s">
        <v>24</v>
      </c>
      <c r="D95" s="4" t="s">
        <v>189</v>
      </c>
      <c r="E95" s="4" t="s">
        <v>9</v>
      </c>
      <c r="F95" s="4">
        <v>24</v>
      </c>
      <c r="G95" s="4" t="s">
        <v>75</v>
      </c>
      <c r="H95" s="4" t="s">
        <v>11</v>
      </c>
    </row>
    <row r="96" spans="1:8" x14ac:dyDescent="0.4">
      <c r="A96" s="2">
        <v>3</v>
      </c>
      <c r="B96" s="4">
        <v>95</v>
      </c>
      <c r="C96" s="4" t="s">
        <v>20</v>
      </c>
      <c r="D96" s="4" t="s">
        <v>190</v>
      </c>
      <c r="E96" s="4" t="s">
        <v>34</v>
      </c>
      <c r="F96" s="4">
        <v>22</v>
      </c>
      <c r="G96" s="4" t="s">
        <v>48</v>
      </c>
      <c r="H96" s="4" t="s">
        <v>11</v>
      </c>
    </row>
    <row r="97" spans="1:8" x14ac:dyDescent="0.4">
      <c r="A97" s="5">
        <v>3</v>
      </c>
      <c r="B97" s="6">
        <v>96</v>
      </c>
      <c r="C97" s="6" t="s">
        <v>56</v>
      </c>
      <c r="D97" s="6" t="s">
        <v>191</v>
      </c>
      <c r="E97" s="6" t="s">
        <v>88</v>
      </c>
      <c r="F97" s="6">
        <v>23</v>
      </c>
      <c r="G97" s="6" t="s">
        <v>130</v>
      </c>
      <c r="H97" s="6" t="s">
        <v>11</v>
      </c>
    </row>
    <row r="98" spans="1:8" x14ac:dyDescent="0.4">
      <c r="A98" s="2">
        <v>3</v>
      </c>
      <c r="B98" s="4">
        <v>97</v>
      </c>
      <c r="C98" s="4" t="s">
        <v>103</v>
      </c>
      <c r="D98" s="4" t="s">
        <v>192</v>
      </c>
      <c r="E98" s="4" t="s">
        <v>72</v>
      </c>
      <c r="F98" s="4">
        <v>21</v>
      </c>
      <c r="G98" s="4" t="s">
        <v>193</v>
      </c>
      <c r="H98" s="4" t="s">
        <v>11</v>
      </c>
    </row>
    <row r="99" spans="1:8" x14ac:dyDescent="0.4">
      <c r="A99" s="2">
        <v>3</v>
      </c>
      <c r="B99" s="4">
        <v>98</v>
      </c>
      <c r="C99" s="4" t="s">
        <v>28</v>
      </c>
      <c r="D99" s="4" t="s">
        <v>194</v>
      </c>
      <c r="E99" s="4" t="s">
        <v>34</v>
      </c>
      <c r="F99" s="4">
        <v>23</v>
      </c>
      <c r="G99" s="4" t="s">
        <v>195</v>
      </c>
      <c r="H99" s="4" t="s">
        <v>11</v>
      </c>
    </row>
    <row r="100" spans="1:8" x14ac:dyDescent="0.4">
      <c r="A100" s="2">
        <v>3</v>
      </c>
      <c r="B100" s="4">
        <v>99</v>
      </c>
      <c r="C100" s="4" t="s">
        <v>28</v>
      </c>
      <c r="D100" s="4" t="s">
        <v>196</v>
      </c>
      <c r="E100" s="4" t="s">
        <v>34</v>
      </c>
      <c r="F100" s="4">
        <v>23</v>
      </c>
      <c r="G100" s="4" t="s">
        <v>197</v>
      </c>
      <c r="H100" s="3"/>
    </row>
    <row r="101" spans="1:8" x14ac:dyDescent="0.4">
      <c r="A101" s="2">
        <v>3</v>
      </c>
      <c r="B101" s="4">
        <v>100</v>
      </c>
      <c r="C101" s="4" t="s">
        <v>45</v>
      </c>
      <c r="D101" s="4" t="s">
        <v>198</v>
      </c>
      <c r="E101" s="4" t="s">
        <v>72</v>
      </c>
      <c r="F101" s="4">
        <v>23</v>
      </c>
      <c r="G101" s="4" t="s">
        <v>199</v>
      </c>
      <c r="H101" s="4" t="s">
        <v>11</v>
      </c>
    </row>
    <row r="102" spans="1:8" x14ac:dyDescent="0.4">
      <c r="A102" s="5">
        <v>3</v>
      </c>
      <c r="B102" s="6">
        <v>101</v>
      </c>
      <c r="C102" s="6" t="s">
        <v>70</v>
      </c>
      <c r="D102" s="6" t="s">
        <v>200</v>
      </c>
      <c r="E102" s="6" t="s">
        <v>18</v>
      </c>
      <c r="F102" s="6">
        <v>22</v>
      </c>
      <c r="G102" s="6" t="s">
        <v>23</v>
      </c>
      <c r="H102" s="6" t="s">
        <v>11</v>
      </c>
    </row>
    <row r="103" spans="1:8" x14ac:dyDescent="0.4">
      <c r="A103" s="2">
        <v>3</v>
      </c>
      <c r="B103" s="4">
        <v>102</v>
      </c>
      <c r="C103" s="4" t="s">
        <v>81</v>
      </c>
      <c r="D103" s="4" t="s">
        <v>201</v>
      </c>
      <c r="E103" s="4" t="s">
        <v>14</v>
      </c>
      <c r="F103" s="4">
        <v>22</v>
      </c>
      <c r="G103" s="4" t="s">
        <v>202</v>
      </c>
      <c r="H103" s="4" t="s">
        <v>11</v>
      </c>
    </row>
    <row r="104" spans="1:8" x14ac:dyDescent="0.4">
      <c r="A104" s="2">
        <v>4</v>
      </c>
      <c r="B104" s="4">
        <v>103</v>
      </c>
      <c r="C104" s="4" t="s">
        <v>7</v>
      </c>
      <c r="D104" s="4" t="s">
        <v>203</v>
      </c>
      <c r="E104" s="4" t="s">
        <v>14</v>
      </c>
      <c r="F104" s="4">
        <v>23</v>
      </c>
      <c r="G104" s="4" t="s">
        <v>204</v>
      </c>
      <c r="H104" s="4" t="s">
        <v>11</v>
      </c>
    </row>
    <row r="105" spans="1:8" x14ac:dyDescent="0.4">
      <c r="A105" s="2">
        <v>4</v>
      </c>
      <c r="B105" s="4">
        <v>104</v>
      </c>
      <c r="C105" s="4" t="s">
        <v>12</v>
      </c>
      <c r="D105" s="4" t="s">
        <v>205</v>
      </c>
      <c r="E105" s="4" t="s">
        <v>30</v>
      </c>
      <c r="F105" s="4">
        <v>23</v>
      </c>
      <c r="G105" s="4" t="s">
        <v>206</v>
      </c>
      <c r="H105" s="4" t="s">
        <v>11</v>
      </c>
    </row>
    <row r="106" spans="1:8" x14ac:dyDescent="0.4">
      <c r="A106" s="2">
        <v>4</v>
      </c>
      <c r="B106" s="4">
        <v>105</v>
      </c>
      <c r="C106" s="4" t="s">
        <v>16</v>
      </c>
      <c r="D106" s="4" t="s">
        <v>207</v>
      </c>
      <c r="E106" s="4" t="s">
        <v>30</v>
      </c>
      <c r="F106" s="4">
        <v>23</v>
      </c>
      <c r="G106" s="4" t="s">
        <v>208</v>
      </c>
      <c r="H106" s="4" t="s">
        <v>11</v>
      </c>
    </row>
    <row r="107" spans="1:8" x14ac:dyDescent="0.4">
      <c r="A107" s="2">
        <v>4</v>
      </c>
      <c r="B107" s="4">
        <v>106</v>
      </c>
      <c r="C107" s="4" t="s">
        <v>20</v>
      </c>
      <c r="D107" s="4" t="s">
        <v>209</v>
      </c>
      <c r="E107" s="4" t="s">
        <v>88</v>
      </c>
      <c r="F107" s="4">
        <v>24</v>
      </c>
      <c r="G107" s="4" t="s">
        <v>177</v>
      </c>
      <c r="H107" s="4" t="s">
        <v>11</v>
      </c>
    </row>
    <row r="108" spans="1:8" x14ac:dyDescent="0.4">
      <c r="A108" s="2">
        <v>4</v>
      </c>
      <c r="B108" s="4">
        <v>107</v>
      </c>
      <c r="C108" s="4" t="s">
        <v>12</v>
      </c>
      <c r="D108" s="4" t="s">
        <v>210</v>
      </c>
      <c r="E108" s="4" t="s">
        <v>98</v>
      </c>
      <c r="F108" s="4">
        <v>24</v>
      </c>
      <c r="G108" s="4" t="s">
        <v>130</v>
      </c>
      <c r="H108" s="4" t="s">
        <v>11</v>
      </c>
    </row>
    <row r="109" spans="1:8" x14ac:dyDescent="0.4">
      <c r="A109" s="2">
        <v>4</v>
      </c>
      <c r="B109" s="4">
        <v>108</v>
      </c>
      <c r="C109" s="4" t="s">
        <v>28</v>
      </c>
      <c r="D109" s="4" t="s">
        <v>211</v>
      </c>
      <c r="E109" s="4" t="s">
        <v>14</v>
      </c>
      <c r="F109" s="4">
        <v>22</v>
      </c>
      <c r="G109" s="4" t="s">
        <v>85</v>
      </c>
      <c r="H109" s="4" t="s">
        <v>11</v>
      </c>
    </row>
    <row r="110" spans="1:8" x14ac:dyDescent="0.4">
      <c r="A110" s="2">
        <v>4</v>
      </c>
      <c r="B110" s="4">
        <v>109</v>
      </c>
      <c r="C110" s="4" t="s">
        <v>93</v>
      </c>
      <c r="D110" s="4" t="s">
        <v>212</v>
      </c>
      <c r="E110" s="4" t="s">
        <v>26</v>
      </c>
      <c r="F110" s="4">
        <v>21</v>
      </c>
      <c r="G110" s="4" t="s">
        <v>95</v>
      </c>
      <c r="H110" s="4" t="s">
        <v>11</v>
      </c>
    </row>
    <row r="111" spans="1:8" x14ac:dyDescent="0.4">
      <c r="A111" s="2">
        <v>4</v>
      </c>
      <c r="B111" s="4">
        <v>110</v>
      </c>
      <c r="C111" s="4" t="s">
        <v>32</v>
      </c>
      <c r="D111" s="4" t="s">
        <v>213</v>
      </c>
      <c r="E111" s="4" t="s">
        <v>14</v>
      </c>
      <c r="F111" s="4">
        <v>23</v>
      </c>
      <c r="G111" s="4" t="s">
        <v>48</v>
      </c>
      <c r="H111" s="4" t="s">
        <v>11</v>
      </c>
    </row>
    <row r="112" spans="1:8" x14ac:dyDescent="0.4">
      <c r="A112" s="2">
        <v>4</v>
      </c>
      <c r="B112" s="4">
        <v>111</v>
      </c>
      <c r="C112" s="4" t="s">
        <v>96</v>
      </c>
      <c r="D112" s="4" t="s">
        <v>214</v>
      </c>
      <c r="E112" s="4" t="s">
        <v>26</v>
      </c>
      <c r="F112" s="4">
        <v>24</v>
      </c>
      <c r="G112" s="4" t="s">
        <v>215</v>
      </c>
      <c r="H112" s="4" t="s">
        <v>11</v>
      </c>
    </row>
    <row r="113" spans="1:8" x14ac:dyDescent="0.4">
      <c r="A113" s="2">
        <v>4</v>
      </c>
      <c r="B113" s="4">
        <v>112</v>
      </c>
      <c r="C113" s="4" t="s">
        <v>39</v>
      </c>
      <c r="D113" s="4" t="s">
        <v>216</v>
      </c>
      <c r="E113" s="4" t="s">
        <v>98</v>
      </c>
      <c r="F113" s="4">
        <v>22</v>
      </c>
      <c r="G113" s="4" t="s">
        <v>217</v>
      </c>
      <c r="H113" s="4" t="s">
        <v>11</v>
      </c>
    </row>
    <row r="114" spans="1:8" x14ac:dyDescent="0.4">
      <c r="A114" s="2">
        <v>4</v>
      </c>
      <c r="B114" s="4">
        <v>113</v>
      </c>
      <c r="C114" s="4" t="s">
        <v>45</v>
      </c>
      <c r="D114" s="4" t="s">
        <v>218</v>
      </c>
      <c r="E114" s="4" t="s">
        <v>26</v>
      </c>
      <c r="F114" s="4">
        <v>23</v>
      </c>
      <c r="G114" s="4" t="s">
        <v>219</v>
      </c>
      <c r="H114" s="4" t="s">
        <v>11</v>
      </c>
    </row>
    <row r="115" spans="1:8" x14ac:dyDescent="0.4">
      <c r="A115" s="2">
        <v>4</v>
      </c>
      <c r="B115" s="4">
        <v>114</v>
      </c>
      <c r="C115" s="4" t="s">
        <v>36</v>
      </c>
      <c r="D115" s="4" t="s">
        <v>220</v>
      </c>
      <c r="E115" s="4" t="s">
        <v>30</v>
      </c>
      <c r="F115" s="4">
        <v>21</v>
      </c>
      <c r="G115" s="4" t="s">
        <v>48</v>
      </c>
      <c r="H115" s="4" t="s">
        <v>11</v>
      </c>
    </row>
    <row r="116" spans="1:8" x14ac:dyDescent="0.4">
      <c r="A116" s="2">
        <v>4</v>
      </c>
      <c r="B116" s="4">
        <v>115</v>
      </c>
      <c r="C116" s="4" t="s">
        <v>58</v>
      </c>
      <c r="D116" s="4" t="s">
        <v>221</v>
      </c>
      <c r="E116" s="4" t="s">
        <v>98</v>
      </c>
      <c r="F116" s="4">
        <v>23</v>
      </c>
      <c r="G116" s="4" t="s">
        <v>69</v>
      </c>
      <c r="H116" s="4" t="s">
        <v>11</v>
      </c>
    </row>
    <row r="117" spans="1:8" x14ac:dyDescent="0.4">
      <c r="A117" s="2">
        <v>4</v>
      </c>
      <c r="B117" s="4">
        <v>116</v>
      </c>
      <c r="C117" s="4" t="s">
        <v>103</v>
      </c>
      <c r="D117" s="4" t="s">
        <v>222</v>
      </c>
      <c r="E117" s="4" t="s">
        <v>30</v>
      </c>
      <c r="F117" s="4">
        <v>24</v>
      </c>
      <c r="G117" s="4" t="s">
        <v>193</v>
      </c>
      <c r="H117" s="3"/>
    </row>
    <row r="118" spans="1:8" x14ac:dyDescent="0.4">
      <c r="A118" s="2">
        <v>4</v>
      </c>
      <c r="B118" s="4">
        <v>117</v>
      </c>
      <c r="C118" s="4" t="s">
        <v>120</v>
      </c>
      <c r="D118" s="4" t="s">
        <v>223</v>
      </c>
      <c r="E118" s="4" t="s">
        <v>30</v>
      </c>
      <c r="F118" s="4">
        <v>22</v>
      </c>
      <c r="G118" s="4" t="s">
        <v>224</v>
      </c>
      <c r="H118" s="4" t="s">
        <v>11</v>
      </c>
    </row>
    <row r="119" spans="1:8" x14ac:dyDescent="0.4">
      <c r="A119" s="2">
        <v>4</v>
      </c>
      <c r="B119" s="4">
        <v>118</v>
      </c>
      <c r="C119" s="4" t="s">
        <v>56</v>
      </c>
      <c r="D119" s="4" t="s">
        <v>225</v>
      </c>
      <c r="E119" s="4" t="s">
        <v>88</v>
      </c>
      <c r="F119" s="4">
        <v>22</v>
      </c>
      <c r="G119" s="4" t="s">
        <v>217</v>
      </c>
      <c r="H119" s="4" t="s">
        <v>11</v>
      </c>
    </row>
    <row r="120" spans="1:8" x14ac:dyDescent="0.4">
      <c r="A120" s="2">
        <v>4</v>
      </c>
      <c r="B120" s="4">
        <v>119</v>
      </c>
      <c r="C120" s="4" t="s">
        <v>61</v>
      </c>
      <c r="D120" s="4" t="s">
        <v>226</v>
      </c>
      <c r="E120" s="4" t="s">
        <v>98</v>
      </c>
      <c r="F120" s="4">
        <v>22</v>
      </c>
      <c r="G120" s="4" t="s">
        <v>227</v>
      </c>
      <c r="H120" s="4" t="s">
        <v>11</v>
      </c>
    </row>
    <row r="121" spans="1:8" x14ac:dyDescent="0.4">
      <c r="A121" s="2">
        <v>4</v>
      </c>
      <c r="B121" s="4">
        <v>120</v>
      </c>
      <c r="C121" s="4" t="s">
        <v>7</v>
      </c>
      <c r="D121" s="4" t="s">
        <v>228</v>
      </c>
      <c r="E121" s="4" t="s">
        <v>44</v>
      </c>
      <c r="F121" s="4">
        <v>23</v>
      </c>
      <c r="G121" s="4" t="s">
        <v>41</v>
      </c>
      <c r="H121" s="4" t="s">
        <v>11</v>
      </c>
    </row>
    <row r="122" spans="1:8" x14ac:dyDescent="0.4">
      <c r="A122" s="2">
        <v>4</v>
      </c>
      <c r="B122" s="4">
        <v>121</v>
      </c>
      <c r="C122" s="4" t="s">
        <v>67</v>
      </c>
      <c r="D122" s="4" t="s">
        <v>229</v>
      </c>
      <c r="E122" s="4" t="s">
        <v>230</v>
      </c>
      <c r="F122" s="4">
        <v>25</v>
      </c>
      <c r="G122" s="4" t="s">
        <v>231</v>
      </c>
      <c r="H122" s="3"/>
    </row>
    <row r="123" spans="1:8" x14ac:dyDescent="0.4">
      <c r="A123" s="5">
        <v>4</v>
      </c>
      <c r="B123" s="6">
        <v>122</v>
      </c>
      <c r="C123" s="6" t="s">
        <v>36</v>
      </c>
      <c r="D123" s="6" t="s">
        <v>232</v>
      </c>
      <c r="E123" s="6" t="s">
        <v>88</v>
      </c>
      <c r="F123" s="6">
        <v>23</v>
      </c>
      <c r="G123" s="6" t="s">
        <v>69</v>
      </c>
      <c r="H123" s="6" t="s">
        <v>11</v>
      </c>
    </row>
    <row r="124" spans="1:8" x14ac:dyDescent="0.4">
      <c r="A124" s="2">
        <v>4</v>
      </c>
      <c r="B124" s="4">
        <v>123</v>
      </c>
      <c r="C124" s="4" t="s">
        <v>73</v>
      </c>
      <c r="D124" s="4" t="s">
        <v>233</v>
      </c>
      <c r="E124" s="4" t="s">
        <v>18</v>
      </c>
      <c r="F124" s="4">
        <v>23</v>
      </c>
      <c r="G124" s="4" t="s">
        <v>69</v>
      </c>
      <c r="H124" s="4" t="s">
        <v>11</v>
      </c>
    </row>
    <row r="125" spans="1:8" x14ac:dyDescent="0.4">
      <c r="A125" s="9">
        <v>4</v>
      </c>
      <c r="B125" s="10">
        <v>124</v>
      </c>
      <c r="C125" s="10" t="s">
        <v>79</v>
      </c>
      <c r="D125" s="10" t="s">
        <v>234</v>
      </c>
      <c r="E125" s="10" t="s">
        <v>18</v>
      </c>
      <c r="F125" s="10">
        <v>22</v>
      </c>
      <c r="G125" s="10" t="s">
        <v>41</v>
      </c>
      <c r="H125" s="10" t="s">
        <v>11</v>
      </c>
    </row>
    <row r="126" spans="1:8" x14ac:dyDescent="0.4">
      <c r="A126" s="2">
        <v>4</v>
      </c>
      <c r="B126" s="4">
        <v>125</v>
      </c>
      <c r="C126" s="4" t="s">
        <v>76</v>
      </c>
      <c r="D126" s="4" t="s">
        <v>235</v>
      </c>
      <c r="E126" s="4" t="s">
        <v>18</v>
      </c>
      <c r="F126" s="4">
        <v>23</v>
      </c>
      <c r="G126" s="4" t="s">
        <v>107</v>
      </c>
      <c r="H126" s="4" t="s">
        <v>11</v>
      </c>
    </row>
    <row r="127" spans="1:8" x14ac:dyDescent="0.4">
      <c r="A127" s="2">
        <v>4</v>
      </c>
      <c r="B127" s="4">
        <v>126</v>
      </c>
      <c r="C127" s="4" t="s">
        <v>24</v>
      </c>
      <c r="D127" s="4" t="s">
        <v>236</v>
      </c>
      <c r="E127" s="4" t="s">
        <v>30</v>
      </c>
      <c r="F127" s="4">
        <v>20</v>
      </c>
      <c r="G127" s="4" t="s">
        <v>85</v>
      </c>
      <c r="H127" s="4" t="s">
        <v>11</v>
      </c>
    </row>
    <row r="128" spans="1:8" x14ac:dyDescent="0.4">
      <c r="A128" s="2">
        <v>4</v>
      </c>
      <c r="B128" s="4">
        <v>127</v>
      </c>
      <c r="C128" s="4" t="s">
        <v>54</v>
      </c>
      <c r="D128" s="4" t="s">
        <v>237</v>
      </c>
      <c r="E128" s="4" t="s">
        <v>22</v>
      </c>
      <c r="F128" s="4">
        <v>23</v>
      </c>
      <c r="G128" s="4" t="s">
        <v>105</v>
      </c>
      <c r="H128" s="4" t="s">
        <v>11</v>
      </c>
    </row>
    <row r="129" spans="1:8" x14ac:dyDescent="0.4">
      <c r="A129" s="2">
        <v>4</v>
      </c>
      <c r="B129" s="4">
        <v>128</v>
      </c>
      <c r="C129" s="4" t="s">
        <v>91</v>
      </c>
      <c r="D129" s="4" t="s">
        <v>238</v>
      </c>
      <c r="E129" s="4" t="s">
        <v>14</v>
      </c>
      <c r="F129" s="4">
        <v>23</v>
      </c>
      <c r="G129" s="4" t="s">
        <v>206</v>
      </c>
      <c r="H129" s="4" t="s">
        <v>11</v>
      </c>
    </row>
    <row r="130" spans="1:8" x14ac:dyDescent="0.4">
      <c r="A130" s="2">
        <v>4</v>
      </c>
      <c r="B130" s="4">
        <v>129</v>
      </c>
      <c r="C130" s="4" t="s">
        <v>86</v>
      </c>
      <c r="D130" s="4" t="s">
        <v>239</v>
      </c>
      <c r="E130" s="4" t="s">
        <v>98</v>
      </c>
      <c r="F130" s="3"/>
      <c r="G130" s="4" t="s">
        <v>177</v>
      </c>
      <c r="H130" s="4" t="s">
        <v>11</v>
      </c>
    </row>
    <row r="131" spans="1:8" x14ac:dyDescent="0.4">
      <c r="A131" s="2">
        <v>4</v>
      </c>
      <c r="B131" s="4">
        <v>130</v>
      </c>
      <c r="C131" s="4" t="s">
        <v>32</v>
      </c>
      <c r="D131" s="4" t="s">
        <v>240</v>
      </c>
      <c r="E131" s="4" t="s">
        <v>88</v>
      </c>
      <c r="F131" s="4">
        <v>23</v>
      </c>
      <c r="G131" s="4" t="s">
        <v>51</v>
      </c>
      <c r="H131" s="4" t="s">
        <v>11</v>
      </c>
    </row>
    <row r="132" spans="1:8" x14ac:dyDescent="0.4">
      <c r="A132" s="2">
        <v>4</v>
      </c>
      <c r="B132" s="4">
        <v>131</v>
      </c>
      <c r="C132" s="4" t="s">
        <v>39</v>
      </c>
      <c r="D132" s="4" t="s">
        <v>241</v>
      </c>
      <c r="E132" s="4" t="s">
        <v>72</v>
      </c>
      <c r="F132" s="4">
        <v>24</v>
      </c>
      <c r="G132" s="4" t="s">
        <v>113</v>
      </c>
      <c r="H132" s="4" t="s">
        <v>11</v>
      </c>
    </row>
    <row r="133" spans="1:8" x14ac:dyDescent="0.4">
      <c r="A133" s="2">
        <v>4</v>
      </c>
      <c r="B133" s="4">
        <v>132</v>
      </c>
      <c r="C133" s="4" t="s">
        <v>42</v>
      </c>
      <c r="D133" s="4" t="s">
        <v>242</v>
      </c>
      <c r="E133" s="4" t="s">
        <v>98</v>
      </c>
      <c r="F133" s="3"/>
      <c r="G133" s="4" t="s">
        <v>202</v>
      </c>
      <c r="H133" s="4" t="s">
        <v>11</v>
      </c>
    </row>
    <row r="134" spans="1:8" x14ac:dyDescent="0.4">
      <c r="A134" s="2">
        <v>4</v>
      </c>
      <c r="B134" s="4">
        <v>133</v>
      </c>
      <c r="C134" s="4" t="s">
        <v>99</v>
      </c>
      <c r="D134" s="4" t="s">
        <v>243</v>
      </c>
      <c r="E134" s="4" t="s">
        <v>14</v>
      </c>
      <c r="F134" s="4">
        <v>22</v>
      </c>
      <c r="G134" s="4" t="s">
        <v>244</v>
      </c>
      <c r="H134" s="4" t="s">
        <v>11</v>
      </c>
    </row>
    <row r="135" spans="1:8" x14ac:dyDescent="0.4">
      <c r="A135" s="2">
        <v>4</v>
      </c>
      <c r="B135" s="4">
        <v>134</v>
      </c>
      <c r="C135" s="4" t="s">
        <v>70</v>
      </c>
      <c r="D135" s="4" t="s">
        <v>245</v>
      </c>
      <c r="E135" s="4" t="s">
        <v>98</v>
      </c>
      <c r="F135" s="4">
        <v>24</v>
      </c>
      <c r="G135" s="4" t="s">
        <v>51</v>
      </c>
      <c r="H135" s="4" t="s">
        <v>11</v>
      </c>
    </row>
    <row r="136" spans="1:8" x14ac:dyDescent="0.4">
      <c r="A136" s="2">
        <v>4</v>
      </c>
      <c r="B136" s="4">
        <v>135</v>
      </c>
      <c r="C136" s="4" t="s">
        <v>28</v>
      </c>
      <c r="D136" s="4" t="s">
        <v>246</v>
      </c>
      <c r="E136" s="4" t="s">
        <v>26</v>
      </c>
      <c r="F136" s="3"/>
      <c r="G136" s="4" t="s">
        <v>107</v>
      </c>
      <c r="H136" s="4" t="s">
        <v>11</v>
      </c>
    </row>
    <row r="137" spans="1:8" x14ac:dyDescent="0.4">
      <c r="A137" s="2">
        <v>4</v>
      </c>
      <c r="B137" s="4">
        <v>136</v>
      </c>
      <c r="C137" s="4" t="s">
        <v>7</v>
      </c>
      <c r="D137" s="4" t="s">
        <v>247</v>
      </c>
      <c r="E137" s="4" t="s">
        <v>14</v>
      </c>
      <c r="F137" s="4">
        <v>22</v>
      </c>
      <c r="G137" s="4" t="s">
        <v>248</v>
      </c>
      <c r="H137" s="4" t="s">
        <v>11</v>
      </c>
    </row>
    <row r="138" spans="1:8" x14ac:dyDescent="0.4">
      <c r="A138" s="2">
        <v>4</v>
      </c>
      <c r="B138" s="4">
        <v>137</v>
      </c>
      <c r="C138" s="4" t="s">
        <v>20</v>
      </c>
      <c r="D138" s="4" t="s">
        <v>249</v>
      </c>
      <c r="E138" s="4" t="s">
        <v>26</v>
      </c>
      <c r="F138" s="4">
        <v>22</v>
      </c>
      <c r="G138" s="4" t="s">
        <v>159</v>
      </c>
      <c r="H138" s="4" t="s">
        <v>11</v>
      </c>
    </row>
    <row r="139" spans="1:8" x14ac:dyDescent="0.4">
      <c r="A139" s="2">
        <v>4</v>
      </c>
      <c r="B139" s="4">
        <v>138</v>
      </c>
      <c r="C139" s="4" t="s">
        <v>45</v>
      </c>
      <c r="D139" s="4" t="s">
        <v>250</v>
      </c>
      <c r="E139" s="4" t="s">
        <v>14</v>
      </c>
      <c r="F139" s="4">
        <v>23</v>
      </c>
      <c r="G139" s="4" t="s">
        <v>60</v>
      </c>
      <c r="H139" s="4" t="s">
        <v>11</v>
      </c>
    </row>
    <row r="140" spans="1:8" x14ac:dyDescent="0.4">
      <c r="A140" s="2">
        <v>5</v>
      </c>
      <c r="B140" s="4">
        <v>139</v>
      </c>
      <c r="C140" s="4" t="s">
        <v>81</v>
      </c>
      <c r="D140" s="4" t="s">
        <v>251</v>
      </c>
      <c r="E140" s="4" t="s">
        <v>18</v>
      </c>
      <c r="F140" s="4">
        <v>22</v>
      </c>
      <c r="G140" s="4" t="s">
        <v>48</v>
      </c>
      <c r="H140" s="4" t="s">
        <v>11</v>
      </c>
    </row>
    <row r="141" spans="1:8" x14ac:dyDescent="0.4">
      <c r="A141" s="2">
        <v>5</v>
      </c>
      <c r="B141" s="4">
        <v>140</v>
      </c>
      <c r="C141" s="4" t="s">
        <v>36</v>
      </c>
      <c r="D141" s="4" t="s">
        <v>252</v>
      </c>
      <c r="E141" s="4" t="s">
        <v>26</v>
      </c>
      <c r="F141" s="4">
        <v>23</v>
      </c>
      <c r="G141" s="4" t="s">
        <v>204</v>
      </c>
      <c r="H141" s="4" t="s">
        <v>11</v>
      </c>
    </row>
    <row r="142" spans="1:8" x14ac:dyDescent="0.4">
      <c r="A142" s="2">
        <v>5</v>
      </c>
      <c r="B142" s="4">
        <v>141</v>
      </c>
      <c r="C142" s="4" t="s">
        <v>86</v>
      </c>
      <c r="D142" s="4" t="s">
        <v>253</v>
      </c>
      <c r="E142" s="4" t="s">
        <v>22</v>
      </c>
      <c r="F142" s="4">
        <v>23</v>
      </c>
      <c r="G142" s="4" t="s">
        <v>254</v>
      </c>
      <c r="H142" s="3"/>
    </row>
    <row r="143" spans="1:8" x14ac:dyDescent="0.4">
      <c r="A143" s="2">
        <v>5</v>
      </c>
      <c r="B143" s="4">
        <v>142</v>
      </c>
      <c r="C143" s="4" t="s">
        <v>64</v>
      </c>
      <c r="D143" s="4" t="s">
        <v>255</v>
      </c>
      <c r="E143" s="4" t="s">
        <v>47</v>
      </c>
      <c r="F143" s="4">
        <v>24</v>
      </c>
      <c r="G143" s="4" t="s">
        <v>130</v>
      </c>
      <c r="H143" s="4" t="s">
        <v>11</v>
      </c>
    </row>
    <row r="144" spans="1:8" x14ac:dyDescent="0.4">
      <c r="A144" s="2">
        <v>5</v>
      </c>
      <c r="B144" s="4">
        <v>143</v>
      </c>
      <c r="C144" s="4" t="s">
        <v>52</v>
      </c>
      <c r="D144" s="4" t="s">
        <v>256</v>
      </c>
      <c r="E144" s="4" t="s">
        <v>47</v>
      </c>
      <c r="F144" s="4">
        <v>21</v>
      </c>
      <c r="G144" s="4" t="s">
        <v>202</v>
      </c>
      <c r="H144" s="4" t="s">
        <v>11</v>
      </c>
    </row>
    <row r="145" spans="1:8" x14ac:dyDescent="0.4">
      <c r="A145" s="2">
        <v>5</v>
      </c>
      <c r="B145" s="4">
        <v>144</v>
      </c>
      <c r="C145" s="4" t="s">
        <v>24</v>
      </c>
      <c r="D145" s="4" t="s">
        <v>257</v>
      </c>
      <c r="E145" s="4" t="s">
        <v>9</v>
      </c>
      <c r="F145" s="4">
        <v>23</v>
      </c>
      <c r="G145" s="4" t="s">
        <v>15</v>
      </c>
      <c r="H145" s="4" t="s">
        <v>11</v>
      </c>
    </row>
    <row r="146" spans="1:8" x14ac:dyDescent="0.4">
      <c r="A146" s="2">
        <v>5</v>
      </c>
      <c r="B146" s="4">
        <v>145</v>
      </c>
      <c r="C146" s="4" t="s">
        <v>96</v>
      </c>
      <c r="D146" s="4" t="s">
        <v>258</v>
      </c>
      <c r="E146" s="4" t="s">
        <v>72</v>
      </c>
      <c r="F146" s="4">
        <v>23</v>
      </c>
      <c r="G146" s="4" t="s">
        <v>141</v>
      </c>
      <c r="H146" s="4" t="s">
        <v>11</v>
      </c>
    </row>
    <row r="147" spans="1:8" x14ac:dyDescent="0.4">
      <c r="A147" s="2">
        <v>5</v>
      </c>
      <c r="B147" s="4">
        <v>146</v>
      </c>
      <c r="C147" s="4" t="s">
        <v>20</v>
      </c>
      <c r="D147" s="4" t="s">
        <v>259</v>
      </c>
      <c r="E147" s="4" t="s">
        <v>18</v>
      </c>
      <c r="F147" s="4">
        <v>23</v>
      </c>
      <c r="G147" s="4" t="s">
        <v>23</v>
      </c>
      <c r="H147" s="4" t="s">
        <v>11</v>
      </c>
    </row>
    <row r="148" spans="1:8" x14ac:dyDescent="0.4">
      <c r="A148" s="2">
        <v>5</v>
      </c>
      <c r="B148" s="4">
        <v>147</v>
      </c>
      <c r="C148" s="4" t="s">
        <v>45</v>
      </c>
      <c r="D148" s="4" t="s">
        <v>260</v>
      </c>
      <c r="E148" s="4" t="s">
        <v>30</v>
      </c>
      <c r="F148" s="4">
        <v>21</v>
      </c>
      <c r="G148" s="4" t="s">
        <v>75</v>
      </c>
      <c r="H148" s="4" t="s">
        <v>11</v>
      </c>
    </row>
    <row r="149" spans="1:8" x14ac:dyDescent="0.4">
      <c r="A149" s="2">
        <v>5</v>
      </c>
      <c r="B149" s="4">
        <v>148</v>
      </c>
      <c r="C149" s="4" t="s">
        <v>120</v>
      </c>
      <c r="D149" s="4" t="s">
        <v>261</v>
      </c>
      <c r="E149" s="4" t="s">
        <v>26</v>
      </c>
      <c r="F149" s="4">
        <v>23</v>
      </c>
      <c r="G149" s="4" t="s">
        <v>69</v>
      </c>
      <c r="H149" s="4" t="s">
        <v>11</v>
      </c>
    </row>
    <row r="150" spans="1:8" x14ac:dyDescent="0.4">
      <c r="A150" s="2">
        <v>5</v>
      </c>
      <c r="B150" s="4">
        <v>149</v>
      </c>
      <c r="C150" s="4" t="s">
        <v>49</v>
      </c>
      <c r="D150" s="4" t="s">
        <v>262</v>
      </c>
      <c r="E150" s="4" t="s">
        <v>30</v>
      </c>
      <c r="F150" s="4">
        <v>21</v>
      </c>
      <c r="G150" s="4" t="s">
        <v>41</v>
      </c>
      <c r="H150" s="4" t="s">
        <v>11</v>
      </c>
    </row>
    <row r="151" spans="1:8" x14ac:dyDescent="0.4">
      <c r="A151" s="2">
        <v>5</v>
      </c>
      <c r="B151" s="4">
        <v>150</v>
      </c>
      <c r="C151" s="4" t="s">
        <v>52</v>
      </c>
      <c r="D151" s="4" t="s">
        <v>263</v>
      </c>
      <c r="E151" s="4" t="s">
        <v>72</v>
      </c>
      <c r="F151" s="4">
        <v>23</v>
      </c>
      <c r="G151" s="4" t="s">
        <v>204</v>
      </c>
      <c r="H151" s="4" t="s">
        <v>11</v>
      </c>
    </row>
    <row r="152" spans="1:8" x14ac:dyDescent="0.4">
      <c r="A152" s="2">
        <v>5</v>
      </c>
      <c r="B152" s="4">
        <v>151</v>
      </c>
      <c r="C152" s="4" t="s">
        <v>54</v>
      </c>
      <c r="D152" s="4" t="s">
        <v>264</v>
      </c>
      <c r="E152" s="4" t="s">
        <v>30</v>
      </c>
      <c r="F152" s="4">
        <v>22</v>
      </c>
      <c r="G152" s="4" t="s">
        <v>175</v>
      </c>
      <c r="H152" s="4" t="s">
        <v>11</v>
      </c>
    </row>
    <row r="153" spans="1:8" x14ac:dyDescent="0.4">
      <c r="A153" s="2">
        <v>5</v>
      </c>
      <c r="B153" s="4">
        <v>152</v>
      </c>
      <c r="C153" s="4" t="s">
        <v>49</v>
      </c>
      <c r="D153" s="4" t="s">
        <v>265</v>
      </c>
      <c r="E153" s="4" t="s">
        <v>98</v>
      </c>
      <c r="F153" s="3"/>
      <c r="G153" s="4" t="s">
        <v>204</v>
      </c>
      <c r="H153" s="4" t="s">
        <v>11</v>
      </c>
    </row>
    <row r="154" spans="1:8" x14ac:dyDescent="0.4">
      <c r="A154" s="2">
        <v>5</v>
      </c>
      <c r="B154" s="4">
        <v>153</v>
      </c>
      <c r="C154" s="4" t="s">
        <v>61</v>
      </c>
      <c r="D154" s="4" t="s">
        <v>266</v>
      </c>
      <c r="E154" s="4" t="s">
        <v>34</v>
      </c>
      <c r="F154" s="4">
        <v>22</v>
      </c>
      <c r="G154" s="4" t="s">
        <v>10</v>
      </c>
      <c r="H154" s="4" t="s">
        <v>11</v>
      </c>
    </row>
    <row r="155" spans="1:8" x14ac:dyDescent="0.4">
      <c r="A155" s="2">
        <v>5</v>
      </c>
      <c r="B155" s="4">
        <v>154</v>
      </c>
      <c r="C155" s="4" t="s">
        <v>16</v>
      </c>
      <c r="D155" s="4" t="s">
        <v>267</v>
      </c>
      <c r="E155" s="4" t="s">
        <v>34</v>
      </c>
      <c r="F155" s="4">
        <v>22</v>
      </c>
      <c r="G155" s="4" t="s">
        <v>268</v>
      </c>
      <c r="H155" s="4" t="s">
        <v>11</v>
      </c>
    </row>
    <row r="156" spans="1:8" x14ac:dyDescent="0.4">
      <c r="A156" s="2">
        <v>5</v>
      </c>
      <c r="B156" s="4">
        <v>155</v>
      </c>
      <c r="C156" s="4" t="s">
        <v>52</v>
      </c>
      <c r="D156" s="4" t="s">
        <v>269</v>
      </c>
      <c r="E156" s="4" t="s">
        <v>88</v>
      </c>
      <c r="F156" s="4">
        <v>22</v>
      </c>
      <c r="G156" s="4" t="s">
        <v>202</v>
      </c>
      <c r="H156" s="4" t="s">
        <v>11</v>
      </c>
    </row>
    <row r="157" spans="1:8" x14ac:dyDescent="0.4">
      <c r="A157" s="2">
        <v>5</v>
      </c>
      <c r="B157" s="4">
        <v>156</v>
      </c>
      <c r="C157" s="4" t="s">
        <v>99</v>
      </c>
      <c r="D157" s="4" t="s">
        <v>270</v>
      </c>
      <c r="E157" s="4" t="s">
        <v>98</v>
      </c>
      <c r="F157" s="4">
        <v>22</v>
      </c>
      <c r="G157" s="4" t="s">
        <v>75</v>
      </c>
      <c r="H157" s="4" t="s">
        <v>11</v>
      </c>
    </row>
    <row r="158" spans="1:8" x14ac:dyDescent="0.4">
      <c r="A158" s="2">
        <v>5</v>
      </c>
      <c r="B158" s="4">
        <v>157</v>
      </c>
      <c r="C158" s="4" t="s">
        <v>67</v>
      </c>
      <c r="D158" s="4" t="s">
        <v>271</v>
      </c>
      <c r="E158" s="4" t="s">
        <v>26</v>
      </c>
      <c r="F158" s="4">
        <v>23</v>
      </c>
      <c r="G158" s="4" t="s">
        <v>272</v>
      </c>
      <c r="H158" s="4" t="s">
        <v>11</v>
      </c>
    </row>
    <row r="159" spans="1:8" x14ac:dyDescent="0.4">
      <c r="A159" s="2">
        <v>5</v>
      </c>
      <c r="B159" s="4">
        <v>158</v>
      </c>
      <c r="C159" s="4" t="s">
        <v>76</v>
      </c>
      <c r="D159" s="4" t="s">
        <v>273</v>
      </c>
      <c r="E159" s="4" t="s">
        <v>14</v>
      </c>
      <c r="F159" s="4">
        <v>23</v>
      </c>
      <c r="G159" s="4" t="s">
        <v>224</v>
      </c>
      <c r="H159" s="4" t="s">
        <v>11</v>
      </c>
    </row>
    <row r="160" spans="1:8" x14ac:dyDescent="0.4">
      <c r="A160" s="2">
        <v>5</v>
      </c>
      <c r="B160" s="4">
        <v>159</v>
      </c>
      <c r="C160" s="4" t="s">
        <v>79</v>
      </c>
      <c r="D160" s="4" t="s">
        <v>274</v>
      </c>
      <c r="E160" s="4" t="s">
        <v>18</v>
      </c>
      <c r="F160" s="3"/>
      <c r="G160" s="4" t="s">
        <v>163</v>
      </c>
      <c r="H160" s="4" t="s">
        <v>11</v>
      </c>
    </row>
    <row r="161" spans="1:8" x14ac:dyDescent="0.4">
      <c r="A161" s="2">
        <v>5</v>
      </c>
      <c r="B161" s="4">
        <v>160</v>
      </c>
      <c r="C161" s="4" t="s">
        <v>45</v>
      </c>
      <c r="D161" s="4" t="s">
        <v>275</v>
      </c>
      <c r="E161" s="4" t="s">
        <v>88</v>
      </c>
      <c r="F161" s="4">
        <v>23</v>
      </c>
      <c r="G161" s="4" t="s">
        <v>175</v>
      </c>
      <c r="H161" s="4" t="s">
        <v>11</v>
      </c>
    </row>
    <row r="162" spans="1:8" x14ac:dyDescent="0.4">
      <c r="A162" s="2">
        <v>5</v>
      </c>
      <c r="B162" s="4">
        <v>161</v>
      </c>
      <c r="C162" s="4" t="s">
        <v>96</v>
      </c>
      <c r="D162" s="4" t="s">
        <v>276</v>
      </c>
      <c r="E162" s="4" t="s">
        <v>98</v>
      </c>
      <c r="F162" s="4">
        <v>22</v>
      </c>
      <c r="G162" s="4" t="s">
        <v>48</v>
      </c>
      <c r="H162" s="4" t="s">
        <v>11</v>
      </c>
    </row>
    <row r="163" spans="1:8" x14ac:dyDescent="0.4">
      <c r="A163" s="2">
        <v>5</v>
      </c>
      <c r="B163" s="4">
        <v>162</v>
      </c>
      <c r="C163" s="4" t="s">
        <v>32</v>
      </c>
      <c r="D163" s="4" t="s">
        <v>277</v>
      </c>
      <c r="E163" s="4" t="s">
        <v>98</v>
      </c>
      <c r="F163" s="3"/>
      <c r="G163" s="4" t="s">
        <v>10</v>
      </c>
      <c r="H163" s="4" t="s">
        <v>11</v>
      </c>
    </row>
    <row r="164" spans="1:8" x14ac:dyDescent="0.4">
      <c r="A164" s="2">
        <v>5</v>
      </c>
      <c r="B164" s="4">
        <v>163</v>
      </c>
      <c r="C164" s="4" t="s">
        <v>36</v>
      </c>
      <c r="D164" s="4" t="s">
        <v>278</v>
      </c>
      <c r="E164" s="4" t="s">
        <v>44</v>
      </c>
      <c r="F164" s="4">
        <v>22</v>
      </c>
      <c r="G164" s="4" t="s">
        <v>130</v>
      </c>
      <c r="H164" s="4" t="s">
        <v>11</v>
      </c>
    </row>
    <row r="165" spans="1:8" x14ac:dyDescent="0.4">
      <c r="A165" s="2">
        <v>5</v>
      </c>
      <c r="B165" s="4">
        <v>164</v>
      </c>
      <c r="C165" s="4" t="s">
        <v>73</v>
      </c>
      <c r="D165" s="4" t="s">
        <v>279</v>
      </c>
      <c r="E165" s="4" t="s">
        <v>26</v>
      </c>
      <c r="F165" s="3"/>
      <c r="G165" s="4" t="s">
        <v>173</v>
      </c>
      <c r="H165" s="4" t="s">
        <v>11</v>
      </c>
    </row>
    <row r="166" spans="1:8" x14ac:dyDescent="0.4">
      <c r="A166" s="2">
        <v>5</v>
      </c>
      <c r="B166" s="4">
        <v>165</v>
      </c>
      <c r="C166" s="4" t="s">
        <v>76</v>
      </c>
      <c r="D166" s="4" t="s">
        <v>280</v>
      </c>
      <c r="E166" s="4" t="s">
        <v>44</v>
      </c>
      <c r="F166" s="4">
        <v>22</v>
      </c>
      <c r="G166" s="4" t="s">
        <v>281</v>
      </c>
      <c r="H166" s="4" t="s">
        <v>11</v>
      </c>
    </row>
    <row r="167" spans="1:8" x14ac:dyDescent="0.4">
      <c r="A167" s="2">
        <v>5</v>
      </c>
      <c r="B167" s="4">
        <v>166</v>
      </c>
      <c r="C167" s="4" t="s">
        <v>64</v>
      </c>
      <c r="D167" s="4" t="s">
        <v>282</v>
      </c>
      <c r="E167" s="4" t="s">
        <v>14</v>
      </c>
      <c r="F167" s="4">
        <v>22</v>
      </c>
      <c r="G167" s="4" t="s">
        <v>283</v>
      </c>
      <c r="H167" s="4" t="s">
        <v>11</v>
      </c>
    </row>
    <row r="168" spans="1:8" x14ac:dyDescent="0.4">
      <c r="A168" s="2">
        <v>5</v>
      </c>
      <c r="B168" s="4">
        <v>167</v>
      </c>
      <c r="C168" s="4" t="s">
        <v>7</v>
      </c>
      <c r="D168" s="4" t="s">
        <v>284</v>
      </c>
      <c r="E168" s="4" t="s">
        <v>34</v>
      </c>
      <c r="F168" s="4">
        <v>22</v>
      </c>
      <c r="G168" s="4" t="s">
        <v>285</v>
      </c>
      <c r="H168" s="3"/>
    </row>
    <row r="169" spans="1:8" x14ac:dyDescent="0.4">
      <c r="A169" s="2">
        <v>5</v>
      </c>
      <c r="B169" s="4">
        <v>168</v>
      </c>
      <c r="C169" s="4" t="s">
        <v>96</v>
      </c>
      <c r="D169" s="4" t="s">
        <v>286</v>
      </c>
      <c r="E169" s="4" t="s">
        <v>287</v>
      </c>
      <c r="F169" s="4">
        <v>23</v>
      </c>
      <c r="G169" s="4" t="s">
        <v>118</v>
      </c>
      <c r="H169" s="4" t="s">
        <v>11</v>
      </c>
    </row>
    <row r="170" spans="1:8" x14ac:dyDescent="0.4">
      <c r="A170" s="2">
        <v>5</v>
      </c>
      <c r="B170" s="4">
        <v>169</v>
      </c>
      <c r="C170" s="4" t="s">
        <v>42</v>
      </c>
      <c r="D170" s="4" t="s">
        <v>288</v>
      </c>
      <c r="E170" s="4" t="s">
        <v>72</v>
      </c>
      <c r="F170" s="4">
        <v>24</v>
      </c>
      <c r="G170" s="4" t="s">
        <v>289</v>
      </c>
      <c r="H170" s="4" t="s">
        <v>11</v>
      </c>
    </row>
    <row r="171" spans="1:8" x14ac:dyDescent="0.4">
      <c r="A171" s="2">
        <v>5</v>
      </c>
      <c r="B171" s="4">
        <v>170</v>
      </c>
      <c r="C171" s="4" t="s">
        <v>93</v>
      </c>
      <c r="D171" s="4" t="s">
        <v>290</v>
      </c>
      <c r="E171" s="4" t="s">
        <v>88</v>
      </c>
      <c r="F171" s="4">
        <v>22</v>
      </c>
      <c r="G171" s="4" t="s">
        <v>69</v>
      </c>
      <c r="H171" s="4" t="s">
        <v>11</v>
      </c>
    </row>
    <row r="172" spans="1:8" x14ac:dyDescent="0.4">
      <c r="A172" s="2">
        <v>5</v>
      </c>
      <c r="B172" s="4">
        <v>171</v>
      </c>
      <c r="C172" s="4" t="s">
        <v>89</v>
      </c>
      <c r="D172" s="4" t="s">
        <v>291</v>
      </c>
      <c r="E172" s="4" t="s">
        <v>292</v>
      </c>
      <c r="F172" s="4">
        <v>23</v>
      </c>
      <c r="G172" s="4" t="s">
        <v>23</v>
      </c>
      <c r="H172" s="4" t="s">
        <v>11</v>
      </c>
    </row>
    <row r="173" spans="1:8" x14ac:dyDescent="0.4">
      <c r="A173" s="2">
        <v>5</v>
      </c>
      <c r="B173" s="4">
        <v>172</v>
      </c>
      <c r="C173" s="4" t="s">
        <v>120</v>
      </c>
      <c r="D173" s="4" t="s">
        <v>293</v>
      </c>
      <c r="E173" s="4" t="s">
        <v>98</v>
      </c>
      <c r="F173" s="4">
        <v>22</v>
      </c>
      <c r="G173" s="4" t="s">
        <v>60</v>
      </c>
      <c r="H173" s="4" t="s">
        <v>11</v>
      </c>
    </row>
    <row r="174" spans="1:8" x14ac:dyDescent="0.4">
      <c r="A174" s="2">
        <v>5</v>
      </c>
      <c r="B174" s="4">
        <v>173</v>
      </c>
      <c r="C174" s="4" t="s">
        <v>93</v>
      </c>
      <c r="D174" s="4" t="s">
        <v>294</v>
      </c>
      <c r="E174" s="4" t="s">
        <v>44</v>
      </c>
      <c r="F174" s="4">
        <v>24</v>
      </c>
      <c r="G174" s="4" t="s">
        <v>295</v>
      </c>
      <c r="H174" s="4" t="s">
        <v>11</v>
      </c>
    </row>
    <row r="175" spans="1:8" x14ac:dyDescent="0.4">
      <c r="A175" s="2">
        <v>5</v>
      </c>
      <c r="B175" s="4">
        <v>174</v>
      </c>
      <c r="C175" s="4" t="s">
        <v>58</v>
      </c>
      <c r="D175" s="4" t="s">
        <v>296</v>
      </c>
      <c r="E175" s="4" t="s">
        <v>72</v>
      </c>
      <c r="F175" s="4">
        <v>22</v>
      </c>
      <c r="G175" s="4" t="s">
        <v>69</v>
      </c>
      <c r="H175" s="4" t="s">
        <v>11</v>
      </c>
    </row>
    <row r="176" spans="1:8" x14ac:dyDescent="0.4">
      <c r="A176" s="2">
        <v>5</v>
      </c>
      <c r="B176" s="4">
        <v>175</v>
      </c>
      <c r="C176" s="4" t="s">
        <v>64</v>
      </c>
      <c r="D176" s="4" t="s">
        <v>297</v>
      </c>
      <c r="E176" s="4" t="s">
        <v>44</v>
      </c>
      <c r="F176" s="3"/>
      <c r="G176" s="4" t="s">
        <v>51</v>
      </c>
      <c r="H176" s="4" t="s">
        <v>11</v>
      </c>
    </row>
    <row r="177" spans="1:8" x14ac:dyDescent="0.4">
      <c r="A177" s="9">
        <v>5</v>
      </c>
      <c r="B177" s="10">
        <v>176</v>
      </c>
      <c r="C177" s="10" t="s">
        <v>32</v>
      </c>
      <c r="D177" s="10" t="s">
        <v>298</v>
      </c>
      <c r="E177" s="10" t="s">
        <v>18</v>
      </c>
      <c r="F177" s="11"/>
      <c r="G177" s="10" t="s">
        <v>10</v>
      </c>
      <c r="H177" s="10" t="s">
        <v>11</v>
      </c>
    </row>
    <row r="178" spans="1:8" x14ac:dyDescent="0.4">
      <c r="A178" s="2">
        <v>6</v>
      </c>
      <c r="B178" s="4">
        <v>177</v>
      </c>
      <c r="C178" s="4" t="s">
        <v>93</v>
      </c>
      <c r="D178" s="4" t="s">
        <v>299</v>
      </c>
      <c r="E178" s="4" t="s">
        <v>72</v>
      </c>
      <c r="F178" s="4">
        <v>23</v>
      </c>
      <c r="G178" s="4" t="s">
        <v>206</v>
      </c>
      <c r="H178" s="4" t="s">
        <v>11</v>
      </c>
    </row>
    <row r="179" spans="1:8" x14ac:dyDescent="0.4">
      <c r="A179" s="2">
        <v>6</v>
      </c>
      <c r="B179" s="4">
        <v>178</v>
      </c>
      <c r="C179" s="4" t="s">
        <v>86</v>
      </c>
      <c r="D179" s="4" t="s">
        <v>300</v>
      </c>
      <c r="E179" s="4" t="s">
        <v>72</v>
      </c>
      <c r="F179" s="4">
        <v>23</v>
      </c>
      <c r="G179" s="4" t="s">
        <v>301</v>
      </c>
      <c r="H179" s="4" t="s">
        <v>11</v>
      </c>
    </row>
    <row r="180" spans="1:8" x14ac:dyDescent="0.4">
      <c r="A180" s="2">
        <v>6</v>
      </c>
      <c r="B180" s="4">
        <v>179</v>
      </c>
      <c r="C180" s="4" t="s">
        <v>52</v>
      </c>
      <c r="D180" s="4" t="s">
        <v>302</v>
      </c>
      <c r="E180" s="4" t="s">
        <v>30</v>
      </c>
      <c r="F180" s="4">
        <v>21</v>
      </c>
      <c r="G180" s="4" t="s">
        <v>163</v>
      </c>
      <c r="H180" s="4" t="s">
        <v>11</v>
      </c>
    </row>
    <row r="181" spans="1:8" x14ac:dyDescent="0.4">
      <c r="A181" s="2">
        <v>6</v>
      </c>
      <c r="B181" s="4">
        <v>180</v>
      </c>
      <c r="C181" s="4" t="s">
        <v>28</v>
      </c>
      <c r="D181" s="4" t="s">
        <v>303</v>
      </c>
      <c r="E181" s="4" t="s">
        <v>26</v>
      </c>
      <c r="F181" s="4">
        <v>23</v>
      </c>
      <c r="G181" s="4" t="s">
        <v>60</v>
      </c>
      <c r="H181" s="4" t="s">
        <v>11</v>
      </c>
    </row>
    <row r="182" spans="1:8" x14ac:dyDescent="0.4">
      <c r="A182" s="2">
        <v>6</v>
      </c>
      <c r="B182" s="4">
        <v>181</v>
      </c>
      <c r="C182" s="4" t="s">
        <v>96</v>
      </c>
      <c r="D182" s="4" t="s">
        <v>304</v>
      </c>
      <c r="E182" s="4" t="s">
        <v>9</v>
      </c>
      <c r="F182" s="4">
        <v>22</v>
      </c>
      <c r="G182" s="4" t="s">
        <v>281</v>
      </c>
      <c r="H182" s="4" t="s">
        <v>11</v>
      </c>
    </row>
    <row r="183" spans="1:8" x14ac:dyDescent="0.4">
      <c r="A183" s="2">
        <v>6</v>
      </c>
      <c r="B183" s="4">
        <v>182</v>
      </c>
      <c r="C183" s="4" t="s">
        <v>20</v>
      </c>
      <c r="D183" s="4" t="s">
        <v>305</v>
      </c>
      <c r="E183" s="4" t="s">
        <v>306</v>
      </c>
      <c r="F183" s="3"/>
      <c r="G183" s="4" t="s">
        <v>10</v>
      </c>
      <c r="H183" s="4" t="s">
        <v>11</v>
      </c>
    </row>
    <row r="184" spans="1:8" x14ac:dyDescent="0.4">
      <c r="A184" s="2">
        <v>6</v>
      </c>
      <c r="B184" s="4">
        <v>183</v>
      </c>
      <c r="C184" s="4" t="s">
        <v>7</v>
      </c>
      <c r="D184" s="4" t="s">
        <v>307</v>
      </c>
      <c r="E184" s="4" t="s">
        <v>308</v>
      </c>
      <c r="F184" s="4">
        <v>24</v>
      </c>
      <c r="G184" s="4" t="s">
        <v>224</v>
      </c>
      <c r="H184" s="3"/>
    </row>
    <row r="185" spans="1:8" x14ac:dyDescent="0.4">
      <c r="A185" s="2">
        <v>6</v>
      </c>
      <c r="B185" s="4">
        <v>184</v>
      </c>
      <c r="C185" s="4" t="s">
        <v>39</v>
      </c>
      <c r="D185" s="4" t="s">
        <v>309</v>
      </c>
      <c r="E185" s="4" t="s">
        <v>30</v>
      </c>
      <c r="F185" s="4">
        <v>22</v>
      </c>
      <c r="G185" s="4" t="s">
        <v>310</v>
      </c>
      <c r="H185" s="4" t="s">
        <v>11</v>
      </c>
    </row>
    <row r="186" spans="1:8" x14ac:dyDescent="0.4">
      <c r="A186" s="2">
        <v>6</v>
      </c>
      <c r="B186" s="4">
        <v>185</v>
      </c>
      <c r="C186" s="4" t="s">
        <v>73</v>
      </c>
      <c r="D186" s="4" t="s">
        <v>311</v>
      </c>
      <c r="E186" s="4" t="s">
        <v>9</v>
      </c>
      <c r="F186" s="4">
        <v>20</v>
      </c>
      <c r="G186" s="4" t="s">
        <v>69</v>
      </c>
      <c r="H186" s="4" t="s">
        <v>11</v>
      </c>
    </row>
    <row r="187" spans="1:8" x14ac:dyDescent="0.4">
      <c r="A187" s="2">
        <v>6</v>
      </c>
      <c r="B187" s="4">
        <v>186</v>
      </c>
      <c r="C187" s="4" t="s">
        <v>86</v>
      </c>
      <c r="D187" s="4" t="s">
        <v>312</v>
      </c>
      <c r="E187" s="4" t="s">
        <v>306</v>
      </c>
      <c r="F187" s="3"/>
      <c r="G187" s="4" t="s">
        <v>38</v>
      </c>
      <c r="H187" s="4" t="s">
        <v>11</v>
      </c>
    </row>
    <row r="188" spans="1:8" x14ac:dyDescent="0.4">
      <c r="A188" s="2">
        <v>6</v>
      </c>
      <c r="B188" s="4">
        <v>187</v>
      </c>
      <c r="C188" s="4" t="s">
        <v>103</v>
      </c>
      <c r="D188" s="4" t="s">
        <v>313</v>
      </c>
      <c r="E188" s="4" t="s">
        <v>88</v>
      </c>
      <c r="F188" s="4">
        <v>22</v>
      </c>
      <c r="G188" s="4" t="s">
        <v>19</v>
      </c>
      <c r="H188" s="4" t="s">
        <v>11</v>
      </c>
    </row>
    <row r="189" spans="1:8" x14ac:dyDescent="0.4">
      <c r="A189" s="2">
        <v>6</v>
      </c>
      <c r="B189" s="4">
        <v>188</v>
      </c>
      <c r="C189" s="4" t="s">
        <v>7</v>
      </c>
      <c r="D189" s="4" t="s">
        <v>314</v>
      </c>
      <c r="E189" s="4" t="s">
        <v>30</v>
      </c>
      <c r="F189" s="4">
        <v>22</v>
      </c>
      <c r="G189" s="4" t="s">
        <v>27</v>
      </c>
      <c r="H189" s="4" t="s">
        <v>11</v>
      </c>
    </row>
    <row r="190" spans="1:8" x14ac:dyDescent="0.4">
      <c r="A190" s="2">
        <v>6</v>
      </c>
      <c r="B190" s="4">
        <v>189</v>
      </c>
      <c r="C190" s="4" t="s">
        <v>54</v>
      </c>
      <c r="D190" s="4" t="s">
        <v>315</v>
      </c>
      <c r="E190" s="4" t="s">
        <v>9</v>
      </c>
      <c r="F190" s="4">
        <v>22</v>
      </c>
      <c r="G190" s="4" t="s">
        <v>130</v>
      </c>
      <c r="H190" s="4" t="s">
        <v>11</v>
      </c>
    </row>
    <row r="191" spans="1:8" x14ac:dyDescent="0.4">
      <c r="A191" s="2">
        <v>6</v>
      </c>
      <c r="B191" s="4">
        <v>190</v>
      </c>
      <c r="C191" s="4" t="s">
        <v>54</v>
      </c>
      <c r="D191" s="4" t="s">
        <v>316</v>
      </c>
      <c r="E191" s="4" t="s">
        <v>47</v>
      </c>
      <c r="F191" s="4">
        <v>23</v>
      </c>
      <c r="G191" s="4" t="s">
        <v>51</v>
      </c>
      <c r="H191" s="4" t="s">
        <v>11</v>
      </c>
    </row>
    <row r="192" spans="1:8" x14ac:dyDescent="0.4">
      <c r="A192" s="2">
        <v>6</v>
      </c>
      <c r="B192" s="4">
        <v>191</v>
      </c>
      <c r="C192" s="4" t="s">
        <v>96</v>
      </c>
      <c r="D192" s="4" t="s">
        <v>317</v>
      </c>
      <c r="E192" s="4" t="s">
        <v>22</v>
      </c>
      <c r="F192" s="4">
        <v>23</v>
      </c>
      <c r="G192" s="4" t="s">
        <v>27</v>
      </c>
      <c r="H192" s="4" t="s">
        <v>11</v>
      </c>
    </row>
    <row r="193" spans="1:8" x14ac:dyDescent="0.4">
      <c r="A193" s="2">
        <v>6</v>
      </c>
      <c r="B193" s="4">
        <v>192</v>
      </c>
      <c r="C193" s="4" t="s">
        <v>64</v>
      </c>
      <c r="D193" s="4" t="s">
        <v>318</v>
      </c>
      <c r="E193" s="4" t="s">
        <v>22</v>
      </c>
      <c r="F193" s="4">
        <v>24</v>
      </c>
      <c r="G193" s="4" t="s">
        <v>310</v>
      </c>
      <c r="H193" s="4" t="s">
        <v>11</v>
      </c>
    </row>
    <row r="194" spans="1:8" x14ac:dyDescent="0.4">
      <c r="A194" s="2">
        <v>6</v>
      </c>
      <c r="B194" s="4">
        <v>193</v>
      </c>
      <c r="C194" s="4" t="s">
        <v>61</v>
      </c>
      <c r="D194" s="4" t="s">
        <v>319</v>
      </c>
      <c r="E194" s="4" t="s">
        <v>30</v>
      </c>
      <c r="F194" s="4">
        <v>23</v>
      </c>
      <c r="G194" s="4" t="s">
        <v>195</v>
      </c>
      <c r="H194" s="4" t="s">
        <v>11</v>
      </c>
    </row>
    <row r="195" spans="1:8" x14ac:dyDescent="0.4">
      <c r="A195" s="2">
        <v>6</v>
      </c>
      <c r="B195" s="4">
        <v>194</v>
      </c>
      <c r="C195" s="4" t="s">
        <v>12</v>
      </c>
      <c r="D195" s="4" t="s">
        <v>320</v>
      </c>
      <c r="E195" s="4" t="s">
        <v>18</v>
      </c>
      <c r="F195" s="4">
        <v>23</v>
      </c>
      <c r="G195" s="4" t="s">
        <v>224</v>
      </c>
      <c r="H195" s="4" t="s">
        <v>11</v>
      </c>
    </row>
    <row r="196" spans="1:8" x14ac:dyDescent="0.4">
      <c r="A196" s="2">
        <v>6</v>
      </c>
      <c r="B196" s="4">
        <v>195</v>
      </c>
      <c r="C196" s="4" t="s">
        <v>42</v>
      </c>
      <c r="D196" s="4" t="s">
        <v>321</v>
      </c>
      <c r="E196" s="4" t="s">
        <v>292</v>
      </c>
      <c r="F196" s="3"/>
      <c r="G196" s="4" t="s">
        <v>322</v>
      </c>
      <c r="H196" s="4" t="s">
        <v>11</v>
      </c>
    </row>
    <row r="197" spans="1:8" x14ac:dyDescent="0.4">
      <c r="A197" s="9">
        <v>6</v>
      </c>
      <c r="B197" s="10">
        <v>196</v>
      </c>
      <c r="C197" s="10" t="s">
        <v>89</v>
      </c>
      <c r="D197" s="10" t="s">
        <v>323</v>
      </c>
      <c r="E197" s="10" t="s">
        <v>18</v>
      </c>
      <c r="F197" s="11"/>
      <c r="G197" s="10" t="s">
        <v>31</v>
      </c>
      <c r="H197" s="10" t="s">
        <v>11</v>
      </c>
    </row>
    <row r="198" spans="1:8" x14ac:dyDescent="0.4">
      <c r="A198" s="2">
        <v>6</v>
      </c>
      <c r="B198" s="4">
        <v>197</v>
      </c>
      <c r="C198" s="4" t="s">
        <v>103</v>
      </c>
      <c r="D198" s="4" t="s">
        <v>324</v>
      </c>
      <c r="E198" s="4" t="s">
        <v>9</v>
      </c>
      <c r="F198" s="3"/>
      <c r="G198" s="4" t="s">
        <v>204</v>
      </c>
      <c r="H198" s="4" t="s">
        <v>11</v>
      </c>
    </row>
    <row r="199" spans="1:8" x14ac:dyDescent="0.4">
      <c r="A199" s="2">
        <v>6</v>
      </c>
      <c r="B199" s="4">
        <v>198</v>
      </c>
      <c r="C199" s="4" t="s">
        <v>79</v>
      </c>
      <c r="D199" s="4" t="s">
        <v>325</v>
      </c>
      <c r="E199" s="4" t="s">
        <v>47</v>
      </c>
      <c r="F199" s="4">
        <v>23</v>
      </c>
      <c r="G199" s="4" t="s">
        <v>48</v>
      </c>
      <c r="H199" s="4" t="s">
        <v>11</v>
      </c>
    </row>
    <row r="200" spans="1:8" x14ac:dyDescent="0.4">
      <c r="A200" s="2">
        <v>6</v>
      </c>
      <c r="B200" s="4">
        <v>199</v>
      </c>
      <c r="C200" s="4" t="s">
        <v>76</v>
      </c>
      <c r="D200" s="4" t="s">
        <v>326</v>
      </c>
      <c r="E200" s="4" t="s">
        <v>34</v>
      </c>
      <c r="F200" s="4">
        <v>23</v>
      </c>
      <c r="G200" s="4" t="s">
        <v>327</v>
      </c>
      <c r="H200" s="4" t="s">
        <v>11</v>
      </c>
    </row>
    <row r="201" spans="1:8" x14ac:dyDescent="0.4">
      <c r="A201" s="2">
        <v>6</v>
      </c>
      <c r="B201" s="4">
        <v>200</v>
      </c>
      <c r="C201" s="4" t="s">
        <v>12</v>
      </c>
      <c r="D201" s="4" t="s">
        <v>328</v>
      </c>
      <c r="E201" s="4" t="s">
        <v>329</v>
      </c>
      <c r="F201" s="4">
        <v>22</v>
      </c>
      <c r="G201" s="4" t="s">
        <v>330</v>
      </c>
      <c r="H201" s="4" t="s">
        <v>11</v>
      </c>
    </row>
    <row r="202" spans="1:8" x14ac:dyDescent="0.4">
      <c r="A202" s="2">
        <v>6</v>
      </c>
      <c r="B202" s="4">
        <v>201</v>
      </c>
      <c r="C202" s="4" t="s">
        <v>81</v>
      </c>
      <c r="D202" s="4" t="s">
        <v>331</v>
      </c>
      <c r="E202" s="4" t="s">
        <v>98</v>
      </c>
      <c r="F202" s="4">
        <v>22</v>
      </c>
      <c r="G202" s="4" t="s">
        <v>19</v>
      </c>
      <c r="H202" s="4" t="s">
        <v>11</v>
      </c>
    </row>
    <row r="203" spans="1:8" x14ac:dyDescent="0.4">
      <c r="A203" s="2">
        <v>6</v>
      </c>
      <c r="B203" s="4">
        <v>202</v>
      </c>
      <c r="C203" s="4" t="s">
        <v>81</v>
      </c>
      <c r="D203" s="4" t="s">
        <v>332</v>
      </c>
      <c r="E203" s="4" t="s">
        <v>44</v>
      </c>
      <c r="F203" s="4">
        <v>22</v>
      </c>
      <c r="G203" s="4" t="s">
        <v>327</v>
      </c>
      <c r="H203" s="4" t="s">
        <v>11</v>
      </c>
    </row>
    <row r="204" spans="1:8" x14ac:dyDescent="0.4">
      <c r="A204" s="2">
        <v>6</v>
      </c>
      <c r="B204" s="4">
        <v>203</v>
      </c>
      <c r="C204" s="4" t="s">
        <v>86</v>
      </c>
      <c r="D204" s="4" t="s">
        <v>333</v>
      </c>
      <c r="E204" s="4" t="s">
        <v>14</v>
      </c>
      <c r="F204" s="3"/>
      <c r="G204" s="4" t="s">
        <v>15</v>
      </c>
      <c r="H204" s="4" t="s">
        <v>11</v>
      </c>
    </row>
    <row r="205" spans="1:8" x14ac:dyDescent="0.4">
      <c r="A205" s="2">
        <v>6</v>
      </c>
      <c r="B205" s="4">
        <v>204</v>
      </c>
      <c r="C205" s="4" t="s">
        <v>49</v>
      </c>
      <c r="D205" s="4" t="s">
        <v>334</v>
      </c>
      <c r="E205" s="4" t="s">
        <v>34</v>
      </c>
      <c r="F205" s="4">
        <v>23</v>
      </c>
      <c r="G205" s="4" t="s">
        <v>75</v>
      </c>
      <c r="H205" s="4" t="s">
        <v>11</v>
      </c>
    </row>
    <row r="206" spans="1:8" x14ac:dyDescent="0.4">
      <c r="A206" s="2">
        <v>6</v>
      </c>
      <c r="B206" s="4">
        <v>205</v>
      </c>
      <c r="C206" s="4" t="s">
        <v>91</v>
      </c>
      <c r="D206" s="4" t="s">
        <v>335</v>
      </c>
      <c r="E206" s="4" t="s">
        <v>98</v>
      </c>
      <c r="F206" s="4">
        <v>24</v>
      </c>
      <c r="G206" s="4" t="s">
        <v>102</v>
      </c>
      <c r="H206" s="4" t="s">
        <v>11</v>
      </c>
    </row>
    <row r="207" spans="1:8" x14ac:dyDescent="0.4">
      <c r="A207" s="2">
        <v>6</v>
      </c>
      <c r="B207" s="4">
        <v>206</v>
      </c>
      <c r="C207" s="4" t="s">
        <v>93</v>
      </c>
      <c r="D207" s="4" t="s">
        <v>336</v>
      </c>
      <c r="E207" s="4" t="s">
        <v>34</v>
      </c>
      <c r="F207" s="4">
        <v>25</v>
      </c>
      <c r="G207" s="4" t="s">
        <v>337</v>
      </c>
      <c r="H207" s="4" t="s">
        <v>11</v>
      </c>
    </row>
    <row r="208" spans="1:8" x14ac:dyDescent="0.4">
      <c r="A208" s="2">
        <v>6</v>
      </c>
      <c r="B208" s="4">
        <v>207</v>
      </c>
      <c r="C208" s="4" t="s">
        <v>96</v>
      </c>
      <c r="D208" s="4" t="s">
        <v>338</v>
      </c>
      <c r="E208" s="4" t="s">
        <v>34</v>
      </c>
      <c r="F208" s="4">
        <v>21</v>
      </c>
      <c r="G208" s="4" t="s">
        <v>41</v>
      </c>
      <c r="H208" s="4" t="s">
        <v>11</v>
      </c>
    </row>
    <row r="209" spans="1:8" x14ac:dyDescent="0.4">
      <c r="A209" s="2">
        <v>6</v>
      </c>
      <c r="B209" s="4">
        <v>208</v>
      </c>
      <c r="C209" s="4" t="s">
        <v>36</v>
      </c>
      <c r="D209" s="4" t="s">
        <v>339</v>
      </c>
      <c r="E209" s="4" t="s">
        <v>14</v>
      </c>
      <c r="F209" s="4">
        <v>22</v>
      </c>
      <c r="G209" s="4" t="s">
        <v>15</v>
      </c>
      <c r="H209" s="4" t="s">
        <v>11</v>
      </c>
    </row>
    <row r="210" spans="1:8" x14ac:dyDescent="0.4">
      <c r="A210" s="2">
        <v>6</v>
      </c>
      <c r="B210" s="4">
        <v>209</v>
      </c>
      <c r="C210" s="4" t="s">
        <v>96</v>
      </c>
      <c r="D210" s="4" t="s">
        <v>340</v>
      </c>
      <c r="E210" s="4" t="s">
        <v>18</v>
      </c>
      <c r="F210" s="4">
        <v>23</v>
      </c>
      <c r="G210" s="4" t="s">
        <v>206</v>
      </c>
      <c r="H210" s="4" t="s">
        <v>11</v>
      </c>
    </row>
    <row r="211" spans="1:8" x14ac:dyDescent="0.4">
      <c r="A211" s="2">
        <v>6</v>
      </c>
      <c r="B211" s="4">
        <v>210</v>
      </c>
      <c r="C211" s="4" t="s">
        <v>86</v>
      </c>
      <c r="D211" s="4" t="s">
        <v>341</v>
      </c>
      <c r="E211" s="4" t="s">
        <v>26</v>
      </c>
      <c r="F211" s="4">
        <v>24</v>
      </c>
      <c r="G211" s="4" t="s">
        <v>206</v>
      </c>
      <c r="H211" s="4" t="s">
        <v>11</v>
      </c>
    </row>
    <row r="212" spans="1:8" x14ac:dyDescent="0.4">
      <c r="A212" s="2">
        <v>6</v>
      </c>
      <c r="B212" s="4">
        <v>211</v>
      </c>
      <c r="C212" s="4" t="s">
        <v>58</v>
      </c>
      <c r="D212" s="4" t="s">
        <v>342</v>
      </c>
      <c r="E212" s="4" t="s">
        <v>34</v>
      </c>
      <c r="F212" s="4">
        <v>23</v>
      </c>
      <c r="G212" s="4" t="s">
        <v>41</v>
      </c>
      <c r="H212" s="4" t="s">
        <v>11</v>
      </c>
    </row>
    <row r="213" spans="1:8" x14ac:dyDescent="0.4">
      <c r="A213" s="2">
        <v>6</v>
      </c>
      <c r="B213" s="4">
        <v>212</v>
      </c>
      <c r="C213" s="4" t="s">
        <v>86</v>
      </c>
      <c r="D213" s="4" t="s">
        <v>343</v>
      </c>
      <c r="E213" s="4" t="s">
        <v>308</v>
      </c>
      <c r="F213" s="4">
        <v>24</v>
      </c>
      <c r="G213" s="4" t="s">
        <v>344</v>
      </c>
      <c r="H213" s="4" t="s">
        <v>11</v>
      </c>
    </row>
    <row r="214" spans="1:8" x14ac:dyDescent="0.4">
      <c r="A214" s="2">
        <v>6</v>
      </c>
      <c r="B214" s="4">
        <v>213</v>
      </c>
      <c r="C214" s="4" t="s">
        <v>28</v>
      </c>
      <c r="D214" s="4" t="s">
        <v>345</v>
      </c>
      <c r="E214" s="4" t="s">
        <v>9</v>
      </c>
      <c r="F214" s="3"/>
      <c r="G214" s="4" t="s">
        <v>346</v>
      </c>
      <c r="H214" s="3"/>
    </row>
    <row r="215" spans="1:8" x14ac:dyDescent="0.4">
      <c r="A215" s="2">
        <v>6</v>
      </c>
      <c r="B215" s="4">
        <v>214</v>
      </c>
      <c r="C215" s="4" t="s">
        <v>76</v>
      </c>
      <c r="D215" s="4" t="s">
        <v>347</v>
      </c>
      <c r="E215" s="4" t="s">
        <v>88</v>
      </c>
      <c r="F215" s="3"/>
      <c r="G215" s="4" t="s">
        <v>227</v>
      </c>
      <c r="H215" s="4" t="s">
        <v>11</v>
      </c>
    </row>
    <row r="216" spans="1:8" x14ac:dyDescent="0.4">
      <c r="A216" s="2">
        <v>6</v>
      </c>
      <c r="B216" s="4">
        <v>215</v>
      </c>
      <c r="C216" s="4" t="s">
        <v>28</v>
      </c>
      <c r="D216" s="4" t="s">
        <v>348</v>
      </c>
      <c r="E216" s="4" t="s">
        <v>9</v>
      </c>
      <c r="F216" s="4">
        <v>24</v>
      </c>
      <c r="G216" s="4" t="s">
        <v>66</v>
      </c>
      <c r="H216" s="3"/>
    </row>
    <row r="217" spans="1:8" x14ac:dyDescent="0.4">
      <c r="A217" s="2">
        <v>6</v>
      </c>
      <c r="B217" s="4">
        <v>216</v>
      </c>
      <c r="C217" s="4" t="s">
        <v>70</v>
      </c>
      <c r="D217" s="4" t="s">
        <v>349</v>
      </c>
      <c r="E217" s="4" t="s">
        <v>350</v>
      </c>
      <c r="F217" s="3"/>
      <c r="G217" s="4" t="s">
        <v>204</v>
      </c>
      <c r="H217" s="4" t="s">
        <v>11</v>
      </c>
    </row>
    <row r="218" spans="1:8" x14ac:dyDescent="0.4">
      <c r="A218" s="2">
        <v>7</v>
      </c>
      <c r="B218" s="4">
        <v>217</v>
      </c>
      <c r="C218" s="4" t="s">
        <v>49</v>
      </c>
      <c r="D218" s="4" t="s">
        <v>351</v>
      </c>
      <c r="E218" s="4" t="s">
        <v>26</v>
      </c>
      <c r="F218" s="4">
        <v>22</v>
      </c>
      <c r="G218" s="4" t="s">
        <v>102</v>
      </c>
      <c r="H218" s="4" t="s">
        <v>11</v>
      </c>
    </row>
    <row r="219" spans="1:8" x14ac:dyDescent="0.4">
      <c r="A219" s="2">
        <v>7</v>
      </c>
      <c r="B219" s="4">
        <v>218</v>
      </c>
      <c r="C219" s="4" t="s">
        <v>56</v>
      </c>
      <c r="D219" s="4" t="s">
        <v>352</v>
      </c>
      <c r="E219" s="4" t="s">
        <v>22</v>
      </c>
      <c r="F219" s="4">
        <v>23</v>
      </c>
      <c r="G219" s="4" t="s">
        <v>353</v>
      </c>
      <c r="H219" s="4" t="s">
        <v>11</v>
      </c>
    </row>
    <row r="220" spans="1:8" x14ac:dyDescent="0.4">
      <c r="A220" s="2">
        <v>7</v>
      </c>
      <c r="B220" s="4">
        <v>219</v>
      </c>
      <c r="C220" s="4" t="s">
        <v>16</v>
      </c>
      <c r="D220" s="4" t="s">
        <v>354</v>
      </c>
      <c r="E220" s="4" t="s">
        <v>44</v>
      </c>
      <c r="F220" s="4">
        <v>22</v>
      </c>
      <c r="G220" s="4" t="s">
        <v>215</v>
      </c>
      <c r="H220" s="3"/>
    </row>
    <row r="221" spans="1:8" x14ac:dyDescent="0.4">
      <c r="A221" s="2">
        <v>7</v>
      </c>
      <c r="B221" s="4">
        <v>220</v>
      </c>
      <c r="C221" s="4" t="s">
        <v>20</v>
      </c>
      <c r="D221" s="4" t="s">
        <v>355</v>
      </c>
      <c r="E221" s="4" t="s">
        <v>34</v>
      </c>
      <c r="F221" s="4">
        <v>23</v>
      </c>
      <c r="G221" s="4" t="s">
        <v>35</v>
      </c>
      <c r="H221" s="4" t="s">
        <v>11</v>
      </c>
    </row>
    <row r="222" spans="1:8" x14ac:dyDescent="0.4">
      <c r="A222" s="2">
        <v>7</v>
      </c>
      <c r="B222" s="4">
        <v>221</v>
      </c>
      <c r="C222" s="4" t="s">
        <v>12</v>
      </c>
      <c r="D222" s="4" t="s">
        <v>356</v>
      </c>
      <c r="E222" s="4" t="s">
        <v>34</v>
      </c>
      <c r="F222" s="4">
        <v>23</v>
      </c>
      <c r="G222" s="4" t="s">
        <v>193</v>
      </c>
      <c r="H222" s="4" t="s">
        <v>11</v>
      </c>
    </row>
    <row r="223" spans="1:8" x14ac:dyDescent="0.4">
      <c r="A223" s="2">
        <v>7</v>
      </c>
      <c r="B223" s="4">
        <v>222</v>
      </c>
      <c r="C223" s="4" t="s">
        <v>28</v>
      </c>
      <c r="D223" s="4" t="s">
        <v>357</v>
      </c>
      <c r="E223" s="4" t="s">
        <v>98</v>
      </c>
      <c r="F223" s="3"/>
      <c r="G223" s="4" t="s">
        <v>124</v>
      </c>
      <c r="H223" s="4" t="s">
        <v>11</v>
      </c>
    </row>
    <row r="224" spans="1:8" x14ac:dyDescent="0.4">
      <c r="A224" s="2">
        <v>7</v>
      </c>
      <c r="B224" s="4">
        <v>223</v>
      </c>
      <c r="C224" s="4" t="s">
        <v>64</v>
      </c>
      <c r="D224" s="4" t="s">
        <v>358</v>
      </c>
      <c r="E224" s="4" t="s">
        <v>30</v>
      </c>
      <c r="F224" s="4">
        <v>21</v>
      </c>
      <c r="G224" s="4" t="s">
        <v>10</v>
      </c>
      <c r="H224" s="4" t="s">
        <v>11</v>
      </c>
    </row>
    <row r="225" spans="1:8" x14ac:dyDescent="0.4">
      <c r="A225" s="2">
        <v>7</v>
      </c>
      <c r="B225" s="4">
        <v>224</v>
      </c>
      <c r="C225" s="4" t="s">
        <v>103</v>
      </c>
      <c r="D225" s="4" t="s">
        <v>359</v>
      </c>
      <c r="E225" s="4" t="s">
        <v>47</v>
      </c>
      <c r="F225" s="3"/>
      <c r="G225" s="4" t="s">
        <v>344</v>
      </c>
      <c r="H225" s="4" t="s">
        <v>11</v>
      </c>
    </row>
    <row r="226" spans="1:8" x14ac:dyDescent="0.4">
      <c r="A226" s="2">
        <v>7</v>
      </c>
      <c r="B226" s="4">
        <v>225</v>
      </c>
      <c r="C226" s="4" t="s">
        <v>58</v>
      </c>
      <c r="D226" s="4" t="s">
        <v>360</v>
      </c>
      <c r="E226" s="4" t="s">
        <v>88</v>
      </c>
      <c r="F226" s="4">
        <v>23</v>
      </c>
      <c r="G226" s="4" t="s">
        <v>361</v>
      </c>
      <c r="H226" s="4" t="s">
        <v>11</v>
      </c>
    </row>
    <row r="227" spans="1:8" x14ac:dyDescent="0.4">
      <c r="A227" s="2">
        <v>7</v>
      </c>
      <c r="B227" s="4">
        <v>226</v>
      </c>
      <c r="C227" s="4" t="s">
        <v>73</v>
      </c>
      <c r="D227" s="4" t="s">
        <v>362</v>
      </c>
      <c r="E227" s="4" t="s">
        <v>98</v>
      </c>
      <c r="F227" s="4">
        <v>24</v>
      </c>
      <c r="G227" s="4" t="s">
        <v>363</v>
      </c>
      <c r="H227" s="4" t="s">
        <v>11</v>
      </c>
    </row>
    <row r="228" spans="1:8" x14ac:dyDescent="0.4">
      <c r="A228" s="2">
        <v>7</v>
      </c>
      <c r="B228" s="4">
        <v>227</v>
      </c>
      <c r="C228" s="4" t="s">
        <v>45</v>
      </c>
      <c r="D228" s="4" t="s">
        <v>364</v>
      </c>
      <c r="E228" s="4" t="s">
        <v>9</v>
      </c>
      <c r="F228" s="4">
        <v>24</v>
      </c>
      <c r="G228" s="4" t="s">
        <v>219</v>
      </c>
      <c r="H228" s="4" t="s">
        <v>11</v>
      </c>
    </row>
    <row r="229" spans="1:8" x14ac:dyDescent="0.4">
      <c r="A229" s="2">
        <v>7</v>
      </c>
      <c r="B229" s="4">
        <v>228</v>
      </c>
      <c r="C229" s="4" t="s">
        <v>99</v>
      </c>
      <c r="D229" s="4" t="s">
        <v>365</v>
      </c>
      <c r="E229" s="4" t="s">
        <v>30</v>
      </c>
      <c r="F229" s="4">
        <v>22</v>
      </c>
      <c r="G229" s="4" t="s">
        <v>272</v>
      </c>
      <c r="H229" s="4" t="s">
        <v>11</v>
      </c>
    </row>
    <row r="230" spans="1:8" x14ac:dyDescent="0.4">
      <c r="A230" s="2">
        <v>7</v>
      </c>
      <c r="B230" s="4">
        <v>229</v>
      </c>
      <c r="C230" s="4" t="s">
        <v>73</v>
      </c>
      <c r="D230" s="4" t="s">
        <v>366</v>
      </c>
      <c r="E230" s="4" t="s">
        <v>72</v>
      </c>
      <c r="F230" s="3"/>
      <c r="G230" s="4" t="s">
        <v>367</v>
      </c>
      <c r="H230" s="4" t="s">
        <v>11</v>
      </c>
    </row>
    <row r="231" spans="1:8" x14ac:dyDescent="0.4">
      <c r="A231" s="2">
        <v>7</v>
      </c>
      <c r="B231" s="4">
        <v>230</v>
      </c>
      <c r="C231" s="4" t="s">
        <v>89</v>
      </c>
      <c r="D231" s="4" t="s">
        <v>368</v>
      </c>
      <c r="E231" s="4" t="s">
        <v>88</v>
      </c>
      <c r="F231" s="4">
        <v>24</v>
      </c>
      <c r="G231" s="4" t="s">
        <v>48</v>
      </c>
      <c r="H231" s="4" t="s">
        <v>11</v>
      </c>
    </row>
    <row r="232" spans="1:8" x14ac:dyDescent="0.4">
      <c r="A232" s="2">
        <v>7</v>
      </c>
      <c r="B232" s="4">
        <v>231</v>
      </c>
      <c r="C232" s="4" t="s">
        <v>52</v>
      </c>
      <c r="D232" s="4" t="s">
        <v>369</v>
      </c>
      <c r="E232" s="4" t="s">
        <v>9</v>
      </c>
      <c r="F232" s="4">
        <v>22</v>
      </c>
      <c r="G232" s="4" t="s">
        <v>41</v>
      </c>
      <c r="H232" s="4" t="s">
        <v>11</v>
      </c>
    </row>
    <row r="233" spans="1:8" x14ac:dyDescent="0.4">
      <c r="A233" s="2">
        <v>7</v>
      </c>
      <c r="B233" s="4">
        <v>232</v>
      </c>
      <c r="C233" s="4" t="s">
        <v>54</v>
      </c>
      <c r="D233" s="4" t="s">
        <v>370</v>
      </c>
      <c r="E233" s="4" t="s">
        <v>88</v>
      </c>
      <c r="F233" s="4">
        <v>22</v>
      </c>
      <c r="G233" s="4" t="s">
        <v>353</v>
      </c>
      <c r="H233" s="4" t="s">
        <v>11</v>
      </c>
    </row>
    <row r="234" spans="1:8" x14ac:dyDescent="0.4">
      <c r="A234" s="2">
        <v>7</v>
      </c>
      <c r="B234" s="4">
        <v>233</v>
      </c>
      <c r="C234" s="4" t="s">
        <v>42</v>
      </c>
      <c r="D234" s="4" t="s">
        <v>371</v>
      </c>
      <c r="E234" s="4" t="s">
        <v>30</v>
      </c>
      <c r="F234" s="4">
        <v>23</v>
      </c>
      <c r="G234" s="4" t="s">
        <v>344</v>
      </c>
      <c r="H234" s="4" t="s">
        <v>11</v>
      </c>
    </row>
    <row r="235" spans="1:8" x14ac:dyDescent="0.4">
      <c r="A235" s="2">
        <v>7</v>
      </c>
      <c r="B235" s="4">
        <v>234</v>
      </c>
      <c r="C235" s="4" t="s">
        <v>64</v>
      </c>
      <c r="D235" s="4" t="s">
        <v>372</v>
      </c>
      <c r="E235" s="4" t="s">
        <v>34</v>
      </c>
      <c r="F235" s="4">
        <v>23</v>
      </c>
      <c r="G235" s="4" t="s">
        <v>173</v>
      </c>
      <c r="H235" s="4" t="s">
        <v>11</v>
      </c>
    </row>
    <row r="236" spans="1:8" x14ac:dyDescent="0.4">
      <c r="A236" s="2">
        <v>7</v>
      </c>
      <c r="B236" s="4">
        <v>235</v>
      </c>
      <c r="C236" s="4" t="s">
        <v>67</v>
      </c>
      <c r="D236" s="4" t="s">
        <v>373</v>
      </c>
      <c r="E236" s="4" t="s">
        <v>14</v>
      </c>
      <c r="F236" s="4">
        <v>23</v>
      </c>
      <c r="G236" s="4" t="s">
        <v>75</v>
      </c>
      <c r="H236" s="4" t="s">
        <v>11</v>
      </c>
    </row>
    <row r="237" spans="1:8" x14ac:dyDescent="0.4">
      <c r="A237" s="2">
        <v>7</v>
      </c>
      <c r="B237" s="4">
        <v>236</v>
      </c>
      <c r="C237" s="4" t="s">
        <v>12</v>
      </c>
      <c r="D237" s="4" t="s">
        <v>374</v>
      </c>
      <c r="E237" s="4" t="s">
        <v>30</v>
      </c>
      <c r="F237" s="3"/>
      <c r="G237" s="4" t="s">
        <v>281</v>
      </c>
      <c r="H237" s="4" t="s">
        <v>11</v>
      </c>
    </row>
    <row r="238" spans="1:8" x14ac:dyDescent="0.4">
      <c r="A238" s="2">
        <v>7</v>
      </c>
      <c r="B238" s="4">
        <v>237</v>
      </c>
      <c r="C238" s="4" t="s">
        <v>79</v>
      </c>
      <c r="D238" s="4" t="s">
        <v>375</v>
      </c>
      <c r="E238" s="4" t="s">
        <v>72</v>
      </c>
      <c r="F238" s="4">
        <v>23</v>
      </c>
      <c r="G238" s="4" t="s">
        <v>181</v>
      </c>
      <c r="H238" s="4" t="s">
        <v>11</v>
      </c>
    </row>
    <row r="239" spans="1:8" x14ac:dyDescent="0.4">
      <c r="A239" s="2">
        <v>7</v>
      </c>
      <c r="B239" s="4">
        <v>238</v>
      </c>
      <c r="C239" s="4" t="s">
        <v>64</v>
      </c>
      <c r="D239" s="4" t="s">
        <v>376</v>
      </c>
      <c r="E239" s="4" t="s">
        <v>14</v>
      </c>
      <c r="F239" s="4">
        <v>23</v>
      </c>
      <c r="G239" s="4" t="s">
        <v>377</v>
      </c>
      <c r="H239" s="4" t="s">
        <v>11</v>
      </c>
    </row>
    <row r="240" spans="1:8" x14ac:dyDescent="0.4">
      <c r="A240" s="2">
        <v>7</v>
      </c>
      <c r="B240" s="4">
        <v>239</v>
      </c>
      <c r="C240" s="4" t="s">
        <v>49</v>
      </c>
      <c r="D240" s="4" t="s">
        <v>378</v>
      </c>
      <c r="E240" s="4" t="s">
        <v>30</v>
      </c>
      <c r="F240" s="4">
        <v>22</v>
      </c>
      <c r="G240" s="4" t="s">
        <v>227</v>
      </c>
      <c r="H240" s="4" t="s">
        <v>11</v>
      </c>
    </row>
    <row r="241" spans="1:8" x14ac:dyDescent="0.4">
      <c r="A241" s="2">
        <v>7</v>
      </c>
      <c r="B241" s="4">
        <v>240</v>
      </c>
      <c r="C241" s="4" t="s">
        <v>93</v>
      </c>
      <c r="D241" s="4" t="s">
        <v>379</v>
      </c>
      <c r="E241" s="4" t="s">
        <v>14</v>
      </c>
      <c r="F241" s="3"/>
      <c r="G241" s="4" t="s">
        <v>202</v>
      </c>
      <c r="H241" s="4" t="s">
        <v>11</v>
      </c>
    </row>
    <row r="242" spans="1:8" x14ac:dyDescent="0.4">
      <c r="A242" s="2">
        <v>7</v>
      </c>
      <c r="B242" s="4">
        <v>241</v>
      </c>
      <c r="C242" s="4" t="s">
        <v>70</v>
      </c>
      <c r="D242" s="4" t="s">
        <v>380</v>
      </c>
      <c r="E242" s="4" t="s">
        <v>44</v>
      </c>
      <c r="F242" s="3"/>
      <c r="G242" s="4" t="s">
        <v>381</v>
      </c>
      <c r="H242" s="4" t="s">
        <v>11</v>
      </c>
    </row>
    <row r="243" spans="1:8" x14ac:dyDescent="0.4">
      <c r="A243" s="2">
        <v>7</v>
      </c>
      <c r="B243" s="4">
        <v>242</v>
      </c>
      <c r="C243" s="4" t="s">
        <v>120</v>
      </c>
      <c r="D243" s="4" t="s">
        <v>382</v>
      </c>
      <c r="E243" s="4" t="s">
        <v>14</v>
      </c>
      <c r="F243" s="4">
        <v>22</v>
      </c>
      <c r="G243" s="4" t="s">
        <v>327</v>
      </c>
      <c r="H243" s="4" t="s">
        <v>11</v>
      </c>
    </row>
    <row r="244" spans="1:8" x14ac:dyDescent="0.4">
      <c r="A244" s="2">
        <v>7</v>
      </c>
      <c r="B244" s="4">
        <v>243</v>
      </c>
      <c r="C244" s="4" t="s">
        <v>86</v>
      </c>
      <c r="D244" s="4" t="s">
        <v>383</v>
      </c>
      <c r="E244" s="4" t="s">
        <v>292</v>
      </c>
      <c r="F244" s="3"/>
      <c r="G244" s="4" t="s">
        <v>23</v>
      </c>
      <c r="H244" s="4" t="s">
        <v>11</v>
      </c>
    </row>
    <row r="245" spans="1:8" x14ac:dyDescent="0.4">
      <c r="A245" s="2">
        <v>7</v>
      </c>
      <c r="B245" s="4">
        <v>244</v>
      </c>
      <c r="C245" s="4" t="s">
        <v>89</v>
      </c>
      <c r="D245" s="4" t="s">
        <v>384</v>
      </c>
      <c r="E245" s="4" t="s">
        <v>14</v>
      </c>
      <c r="F245" s="4">
        <v>22</v>
      </c>
      <c r="G245" s="4" t="s">
        <v>48</v>
      </c>
      <c r="H245" s="4" t="s">
        <v>11</v>
      </c>
    </row>
    <row r="246" spans="1:8" x14ac:dyDescent="0.4">
      <c r="A246" s="2">
        <v>7</v>
      </c>
      <c r="B246" s="4">
        <v>245</v>
      </c>
      <c r="C246" s="4" t="s">
        <v>91</v>
      </c>
      <c r="D246" s="4" t="s">
        <v>385</v>
      </c>
      <c r="E246" s="4" t="s">
        <v>30</v>
      </c>
      <c r="F246" s="4">
        <v>24</v>
      </c>
      <c r="G246" s="4" t="s">
        <v>38</v>
      </c>
      <c r="H246" s="4" t="s">
        <v>11</v>
      </c>
    </row>
    <row r="247" spans="1:8" x14ac:dyDescent="0.4">
      <c r="A247" s="2">
        <v>7</v>
      </c>
      <c r="B247" s="4">
        <v>246</v>
      </c>
      <c r="C247" s="4" t="s">
        <v>16</v>
      </c>
      <c r="D247" s="4" t="s">
        <v>386</v>
      </c>
      <c r="E247" s="4" t="s">
        <v>72</v>
      </c>
      <c r="F247" s="3"/>
      <c r="G247" s="4" t="s">
        <v>163</v>
      </c>
      <c r="H247" s="4" t="s">
        <v>11</v>
      </c>
    </row>
    <row r="248" spans="1:8" x14ac:dyDescent="0.4">
      <c r="A248" s="2">
        <v>7</v>
      </c>
      <c r="B248" s="4">
        <v>247</v>
      </c>
      <c r="C248" s="4" t="s">
        <v>49</v>
      </c>
      <c r="D248" s="4" t="s">
        <v>387</v>
      </c>
      <c r="E248" s="4" t="s">
        <v>26</v>
      </c>
      <c r="F248" s="3"/>
      <c r="G248" s="4" t="s">
        <v>202</v>
      </c>
      <c r="H248" s="4" t="s">
        <v>11</v>
      </c>
    </row>
    <row r="249" spans="1:8" x14ac:dyDescent="0.4">
      <c r="A249" s="2">
        <v>7</v>
      </c>
      <c r="B249" s="4">
        <v>248</v>
      </c>
      <c r="C249" s="4" t="s">
        <v>39</v>
      </c>
      <c r="D249" s="4" t="s">
        <v>388</v>
      </c>
      <c r="E249" s="4" t="s">
        <v>44</v>
      </c>
      <c r="F249" s="4">
        <v>22</v>
      </c>
      <c r="G249" s="4" t="s">
        <v>102</v>
      </c>
      <c r="H249" s="4" t="s">
        <v>11</v>
      </c>
    </row>
    <row r="250" spans="1:8" x14ac:dyDescent="0.4">
      <c r="A250" s="2">
        <v>7</v>
      </c>
      <c r="B250" s="4">
        <v>249</v>
      </c>
      <c r="C250" s="4" t="s">
        <v>45</v>
      </c>
      <c r="D250" s="4" t="s">
        <v>389</v>
      </c>
      <c r="E250" s="4" t="s">
        <v>34</v>
      </c>
      <c r="F250" s="3"/>
      <c r="G250" s="4" t="s">
        <v>173</v>
      </c>
      <c r="H250" s="4" t="s">
        <v>11</v>
      </c>
    </row>
    <row r="251" spans="1:8" x14ac:dyDescent="0.4">
      <c r="A251" s="2">
        <v>7</v>
      </c>
      <c r="B251" s="4">
        <v>250</v>
      </c>
      <c r="C251" s="4" t="s">
        <v>79</v>
      </c>
      <c r="D251" s="4" t="s">
        <v>390</v>
      </c>
      <c r="E251" s="4" t="s">
        <v>34</v>
      </c>
      <c r="F251" s="3"/>
      <c r="G251" s="4" t="s">
        <v>391</v>
      </c>
      <c r="H251" s="4" t="s">
        <v>11</v>
      </c>
    </row>
    <row r="252" spans="1:8" x14ac:dyDescent="0.4">
      <c r="A252" s="2">
        <v>7</v>
      </c>
      <c r="B252" s="4">
        <v>251</v>
      </c>
      <c r="C252" s="4" t="s">
        <v>20</v>
      </c>
      <c r="D252" s="4" t="s">
        <v>392</v>
      </c>
      <c r="E252" s="4" t="s">
        <v>393</v>
      </c>
      <c r="F252" s="4">
        <v>23</v>
      </c>
      <c r="G252" s="4" t="s">
        <v>394</v>
      </c>
      <c r="H252" s="4" t="s">
        <v>11</v>
      </c>
    </row>
    <row r="253" spans="1:8" x14ac:dyDescent="0.4">
      <c r="A253" s="2">
        <v>7</v>
      </c>
      <c r="B253" s="4">
        <v>252</v>
      </c>
      <c r="C253" s="4" t="s">
        <v>45</v>
      </c>
      <c r="D253" s="4" t="s">
        <v>395</v>
      </c>
      <c r="E253" s="4" t="s">
        <v>14</v>
      </c>
      <c r="F253" s="3"/>
      <c r="G253" s="4" t="s">
        <v>396</v>
      </c>
      <c r="H253" s="3"/>
    </row>
    <row r="254" spans="1:8" x14ac:dyDescent="0.4">
      <c r="A254" s="2">
        <v>7</v>
      </c>
      <c r="B254" s="4">
        <v>253</v>
      </c>
      <c r="C254" s="4" t="s">
        <v>52</v>
      </c>
      <c r="D254" s="4" t="s">
        <v>397</v>
      </c>
      <c r="E254" s="4" t="s">
        <v>47</v>
      </c>
      <c r="F254" s="4">
        <v>21</v>
      </c>
      <c r="G254" s="4" t="s">
        <v>295</v>
      </c>
      <c r="H254" s="4" t="s">
        <v>11</v>
      </c>
    </row>
    <row r="255" spans="1:8" x14ac:dyDescent="0.4">
      <c r="A255" s="2">
        <v>7</v>
      </c>
      <c r="B255" s="4">
        <v>254</v>
      </c>
      <c r="C255" s="4" t="s">
        <v>39</v>
      </c>
      <c r="D255" s="4" t="s">
        <v>398</v>
      </c>
      <c r="E255" s="4" t="s">
        <v>18</v>
      </c>
      <c r="F255" s="4">
        <v>23</v>
      </c>
      <c r="G255" s="4" t="s">
        <v>281</v>
      </c>
      <c r="H255" s="4" t="s">
        <v>11</v>
      </c>
    </row>
    <row r="256" spans="1:8" x14ac:dyDescent="0.4">
      <c r="A256" s="2">
        <v>7</v>
      </c>
      <c r="B256" s="4">
        <v>255</v>
      </c>
      <c r="C256" s="4" t="s">
        <v>103</v>
      </c>
      <c r="D256" s="4" t="s">
        <v>399</v>
      </c>
      <c r="E256" s="4" t="s">
        <v>44</v>
      </c>
      <c r="F256" s="4">
        <v>24</v>
      </c>
      <c r="G256" s="4" t="s">
        <v>173</v>
      </c>
      <c r="H256" s="4" t="s">
        <v>11</v>
      </c>
    </row>
    <row r="257" spans="1:8" x14ac:dyDescent="0.4">
      <c r="A257" s="2">
        <v>7</v>
      </c>
      <c r="B257" s="4">
        <v>256</v>
      </c>
      <c r="C257" s="4" t="s">
        <v>76</v>
      </c>
      <c r="D257" s="4" t="s">
        <v>400</v>
      </c>
      <c r="E257" s="4" t="s">
        <v>88</v>
      </c>
      <c r="F257" s="3"/>
      <c r="G257" s="4" t="s">
        <v>204</v>
      </c>
      <c r="H257" s="4" t="s">
        <v>11</v>
      </c>
    </row>
    <row r="258" spans="1:8" x14ac:dyDescent="0.4">
      <c r="A258" s="2">
        <v>7</v>
      </c>
      <c r="B258" s="4">
        <v>257</v>
      </c>
      <c r="C258" s="4" t="s">
        <v>20</v>
      </c>
      <c r="D258" s="4" t="s">
        <v>401</v>
      </c>
      <c r="E258" s="4" t="s">
        <v>308</v>
      </c>
      <c r="F258" s="3"/>
      <c r="G258" s="4" t="s">
        <v>402</v>
      </c>
      <c r="H258" s="4" t="s">
        <v>11</v>
      </c>
    </row>
  </sheetData>
  <autoFilter ref="A1:H258" xr:uid="{FA31EA59-D842-3B46-9834-B3DCE75B2709}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B76FF-22A4-1545-A0B3-2D115F5BA875}">
  <dimension ref="A1:P17"/>
  <sheetViews>
    <sheetView workbookViewId="0">
      <selection activeCell="A6" sqref="A6"/>
    </sheetView>
  </sheetViews>
  <sheetFormatPr defaultColWidth="10.6640625" defaultRowHeight="16" x14ac:dyDescent="0.4"/>
  <cols>
    <col min="2" max="2" width="17.83203125" bestFit="1" customWidth="1"/>
    <col min="3" max="5" width="10.83203125" customWidth="1"/>
    <col min="6" max="6" width="19.5" bestFit="1" customWidth="1"/>
    <col min="7" max="8" width="19.83203125" customWidth="1"/>
    <col min="9" max="9" width="11.6640625" bestFit="1" customWidth="1"/>
  </cols>
  <sheetData>
    <row r="1" spans="1:16" x14ac:dyDescent="0.4">
      <c r="A1" s="2" t="s">
        <v>4</v>
      </c>
      <c r="B1" s="2" t="s">
        <v>3</v>
      </c>
      <c r="C1" s="2" t="s">
        <v>5</v>
      </c>
      <c r="D1" s="2" t="s">
        <v>415</v>
      </c>
      <c r="E1" s="2" t="s">
        <v>416</v>
      </c>
      <c r="F1" s="2" t="s">
        <v>417</v>
      </c>
      <c r="G1" s="2" t="s">
        <v>418</v>
      </c>
      <c r="H1" s="2" t="s">
        <v>419</v>
      </c>
      <c r="I1" s="2" t="s">
        <v>420</v>
      </c>
      <c r="J1" s="2" t="s">
        <v>421</v>
      </c>
      <c r="K1" s="2" t="s">
        <v>422</v>
      </c>
      <c r="L1" s="2" t="s">
        <v>423</v>
      </c>
      <c r="M1" s="2" t="s">
        <v>424</v>
      </c>
      <c r="N1" s="2" t="s">
        <v>425</v>
      </c>
      <c r="O1" s="2" t="s">
        <v>426</v>
      </c>
      <c r="P1" s="2" t="s">
        <v>427</v>
      </c>
    </row>
    <row r="2" spans="1:16" x14ac:dyDescent="0.4">
      <c r="A2" t="s">
        <v>26</v>
      </c>
      <c r="B2" t="s">
        <v>428</v>
      </c>
      <c r="C2">
        <v>27</v>
      </c>
      <c r="D2">
        <v>4</v>
      </c>
      <c r="E2">
        <v>17</v>
      </c>
      <c r="F2" t="s">
        <v>429</v>
      </c>
      <c r="H2" t="str" cm="1">
        <f t="array" ref="H2">_xlfn.IFS(Table16[[#This Row],[2024 AV]]&lt;=[1]Rating!$B$5,[1]Rating!$C$5,Table16[[#This Row],[2024 AV]]&lt;=[1]Rating!$B$4,[1]Rating!$C$4,Table16[[#This Row],[2024 AV]]&lt;=[1]Rating!$B$3,[1]Rating!$C$3,Table16[[#This Row],[2024 AV]]&lt;=[1]Rating!$B$2,[1]Rating!$C$2)</f>
        <v>Great</v>
      </c>
      <c r="I2" s="4">
        <v>1</v>
      </c>
      <c r="J2">
        <f>_xlfn.XLOOKUP(Table16[[#This Row],[Player]],'[1]2024 AV'!B:B,'[1]2024 AV'!L:L,0)</f>
        <v>10</v>
      </c>
      <c r="K2">
        <f>_xlfn.XLOOKUP(Table16[[#This Row],[Player]],'[1]2023 AV'!B:B,'[1]2023 AV'!L:L,0)</f>
        <v>15</v>
      </c>
      <c r="L2">
        <f>_xlfn.XLOOKUP(Table16[[#This Row],[Player]],'[1]2022 AV'!B:B,'[1]2022 AV'!L:L,0)</f>
        <v>7</v>
      </c>
      <c r="M2">
        <f>_xlfn.XLOOKUP(Table16[[#This Row],[Player]],'[1]2021 AV'!B:B,'[1]2021 AV'!L:L,0)</f>
        <v>6</v>
      </c>
      <c r="N2">
        <f>_xlfn.XLOOKUP(Table16[[#This Row],[Player]],'[1]2020 AV'!B:B,'[1]2020 AV'!L:L,0)</f>
        <v>2</v>
      </c>
      <c r="O2">
        <f>_xlfn.XLOOKUP(Table16[[#This Row],[Player]],'[1]2019 AV'!B:B,'[1]2019 AV'!L:L,0)</f>
        <v>0</v>
      </c>
      <c r="P2">
        <f>_xlfn.XLOOKUP(Table16[[#This Row],[Player]],'[1]2018 AV'!B:B,'[1]2018 AV'!L:L,0)</f>
        <v>0</v>
      </c>
    </row>
    <row r="3" spans="1:16" x14ac:dyDescent="0.4">
      <c r="A3" t="s">
        <v>430</v>
      </c>
      <c r="B3" t="s">
        <v>431</v>
      </c>
      <c r="C3">
        <v>25</v>
      </c>
      <c r="D3">
        <v>2</v>
      </c>
      <c r="E3">
        <v>15</v>
      </c>
      <c r="F3" t="s">
        <v>432</v>
      </c>
      <c r="G3" t="s">
        <v>433</v>
      </c>
      <c r="H3" t="str" cm="1">
        <f t="array" ref="H3">_xlfn.IFS(Table16[[#This Row],[2024 AV]]&lt;=[1]Rating!$B$5,[1]Rating!$C$5,Table16[[#This Row],[2024 AV]]&lt;=[1]Rating!$B$4,[1]Rating!$C$4,Table16[[#This Row],[2024 AV]]&lt;=[1]Rating!$B$3,[1]Rating!$C$3,Table16[[#This Row],[2024 AV]]&lt;=[1]Rating!$B$2,[1]Rating!$C$2)</f>
        <v>Solid</v>
      </c>
      <c r="I3" s="4">
        <v>0</v>
      </c>
      <c r="J3">
        <f>_xlfn.XLOOKUP(Table16[[#This Row],[Player]],'[1]2024 AV'!B:B,'[1]2024 AV'!L:L,0)</f>
        <v>6</v>
      </c>
      <c r="K3">
        <f>_xlfn.XLOOKUP(Table16[[#This Row],[Player]],'[1]2023 AV'!B:B,'[1]2023 AV'!L:L,0)</f>
        <v>1</v>
      </c>
      <c r="L3">
        <f>_xlfn.XLOOKUP(Table16[[#This Row],[Player]],'[1]2022 AV'!B:B,'[1]2022 AV'!L:L,0)</f>
        <v>2</v>
      </c>
      <c r="M3">
        <f>_xlfn.XLOOKUP(Table16[[#This Row],[Player]],'[1]2021 AV'!B:B,'[1]2021 AV'!L:L,0)</f>
        <v>0</v>
      </c>
      <c r="N3">
        <f>_xlfn.XLOOKUP(Table16[[#This Row],[Player]],'[1]2020 AV'!B:B,'[1]2020 AV'!L:L,0)</f>
        <v>0</v>
      </c>
      <c r="O3">
        <f>_xlfn.XLOOKUP(Table16[[#This Row],[Player]],'[1]2019 AV'!B:B,'[1]2019 AV'!L:L,0)</f>
        <v>0</v>
      </c>
      <c r="P3">
        <f>_xlfn.XLOOKUP(Table16[[#This Row],[Player]],'[1]2018 AV'!B:B,'[1]2018 AV'!L:L,0)</f>
        <v>0</v>
      </c>
    </row>
    <row r="4" spans="1:16" x14ac:dyDescent="0.4">
      <c r="A4" s="18" t="s">
        <v>434</v>
      </c>
      <c r="B4" t="s">
        <v>435</v>
      </c>
      <c r="C4">
        <v>26</v>
      </c>
      <c r="D4">
        <v>3</v>
      </c>
      <c r="E4">
        <v>10</v>
      </c>
      <c r="F4" t="s">
        <v>436</v>
      </c>
      <c r="G4" t="s">
        <v>437</v>
      </c>
      <c r="H4" t="str" cm="1">
        <f t="array" ref="H4">_xlfn.IFS(Table16[[#This Row],[2024 AV]]&lt;=[1]Rating!$B$5,[1]Rating!$C$5,Table16[[#This Row],[2024 AV]]&lt;=[1]Rating!$B$4,[1]Rating!$C$4,Table16[[#This Row],[2024 AV]]&lt;=[1]Rating!$B$3,[1]Rating!$C$3,Table16[[#This Row],[2024 AV]]&lt;=[1]Rating!$B$2,[1]Rating!$C$2)</f>
        <v>Below Average</v>
      </c>
      <c r="I4" s="4">
        <v>0</v>
      </c>
      <c r="J4">
        <f>_xlfn.XLOOKUP(Table16[[#This Row],[Player]],'[1]2024 AV'!B:B,'[1]2024 AV'!L:L,0)</f>
        <v>5</v>
      </c>
      <c r="K4">
        <f>_xlfn.XLOOKUP(Table16[[#This Row],[Player]],'[1]2023 AV'!B:B,'[1]2023 AV'!L:L,0)</f>
        <v>3</v>
      </c>
      <c r="L4">
        <f>_xlfn.XLOOKUP(Table16[[#This Row],[Player]],'[1]2022 AV'!B:B,'[1]2022 AV'!L:L,0)</f>
        <v>4</v>
      </c>
      <c r="M4">
        <f>_xlfn.XLOOKUP(Table16[[#This Row],[Player]],'[1]2021 AV'!B:B,'[1]2021 AV'!L:L,0)</f>
        <v>3</v>
      </c>
      <c r="N4">
        <f>_xlfn.XLOOKUP(Table16[[#This Row],[Player]],'[1]2020 AV'!B:B,'[1]2020 AV'!L:L,0)</f>
        <v>0</v>
      </c>
      <c r="O4">
        <f>_xlfn.XLOOKUP(Table16[[#This Row],[Player]],'[1]2019 AV'!B:B,'[1]2019 AV'!L:L,0)</f>
        <v>0</v>
      </c>
      <c r="P4">
        <f>_xlfn.XLOOKUP(Table16[[#This Row],[Player]],'[1]2018 AV'!B:B,'[1]2018 AV'!L:L,0)</f>
        <v>0</v>
      </c>
    </row>
    <row r="5" spans="1:16" x14ac:dyDescent="0.4">
      <c r="A5" t="s">
        <v>438</v>
      </c>
      <c r="B5" t="s">
        <v>439</v>
      </c>
      <c r="C5">
        <v>27</v>
      </c>
      <c r="D5">
        <v>6</v>
      </c>
      <c r="E5">
        <v>16</v>
      </c>
      <c r="F5" t="s">
        <v>440</v>
      </c>
      <c r="G5" t="s">
        <v>441</v>
      </c>
      <c r="H5" t="str" cm="1">
        <f t="array" ref="H5">_xlfn.IFS(Table16[[#This Row],[2024 AV]]&lt;=[1]Rating!$B$5,[1]Rating!$C$5,Table16[[#This Row],[2024 AV]]&lt;=[1]Rating!$B$4,[1]Rating!$C$4,Table16[[#This Row],[2024 AV]]&lt;=[1]Rating!$B$3,[1]Rating!$C$3,Table16[[#This Row],[2024 AV]]&lt;=[1]Rating!$B$2,[1]Rating!$C$2)</f>
        <v>Great</v>
      </c>
      <c r="I5" s="4">
        <v>1</v>
      </c>
      <c r="J5">
        <f>_xlfn.XLOOKUP(Table16[[#This Row],[Player]],'[1]2024 AV'!B:B,'[1]2024 AV'!L:L,0)</f>
        <v>14</v>
      </c>
      <c r="K5">
        <f>_xlfn.XLOOKUP(Table16[[#This Row],[Player]],'[1]2023 AV'!B:B,'[1]2023 AV'!L:L,0)</f>
        <v>17</v>
      </c>
      <c r="L5">
        <f>_xlfn.XLOOKUP(Table16[[#This Row],[Player]],'[1]2022 AV'!B:B,'[1]2022 AV'!L:L,0)</f>
        <v>13</v>
      </c>
      <c r="M5">
        <f>_xlfn.XLOOKUP(Table16[[#This Row],[Player]],'[1]2021 AV'!B:B,'[1]2021 AV'!L:L,0)</f>
        <v>0</v>
      </c>
      <c r="N5">
        <f>_xlfn.XLOOKUP(Table16[[#This Row],[Player]],'[1]2020 AV'!B:B,'[1]2020 AV'!L:L,0)</f>
        <v>0</v>
      </c>
      <c r="O5">
        <f>_xlfn.XLOOKUP(Table16[[#This Row],[Player]],'[1]2019 AV'!B:B,'[1]2019 AV'!L:L,0)</f>
        <v>0</v>
      </c>
      <c r="P5">
        <f>_xlfn.XLOOKUP(Table16[[#This Row],[Player]],'[1]2018 AV'!B:B,'[1]2018 AV'!L:L,0)</f>
        <v>0</v>
      </c>
    </row>
    <row r="6" spans="1:16" x14ac:dyDescent="0.4">
      <c r="A6" s="19" t="s">
        <v>442</v>
      </c>
      <c r="B6" s="19" t="s">
        <v>443</v>
      </c>
      <c r="C6">
        <v>23</v>
      </c>
      <c r="D6">
        <v>1</v>
      </c>
      <c r="E6">
        <v>13</v>
      </c>
      <c r="F6" t="s">
        <v>444</v>
      </c>
      <c r="G6" t="s">
        <v>445</v>
      </c>
      <c r="H6" t="str" cm="1">
        <f t="array" ref="H6">_xlfn.IFS(Table16[[#This Row],[2024 AV]]&lt;=[1]Rating!$B$5,[1]Rating!$C$5,Table16[[#This Row],[2024 AV]]&lt;=[1]Rating!$B$4,[1]Rating!$C$4,Table16[[#This Row],[2024 AV]]&lt;=[1]Rating!$B$3,[1]Rating!$C$3,Table16[[#This Row],[2024 AV]]&lt;=[1]Rating!$B$2,[1]Rating!$C$2)</f>
        <v>Solid</v>
      </c>
      <c r="I6" s="4">
        <v>0</v>
      </c>
      <c r="J6">
        <f>_xlfn.XLOOKUP(Table16[[#This Row],[Player]],'[1]2024 AV'!B:B,'[1]2024 AV'!L:L,0)</f>
        <v>6</v>
      </c>
      <c r="K6">
        <f>_xlfn.XLOOKUP(Table16[[#This Row],[Player]],'[1]2023 AV'!B:B,'[1]2023 AV'!L:L,0)</f>
        <v>2</v>
      </c>
      <c r="L6">
        <f>_xlfn.XLOOKUP(Table16[[#This Row],[Player]],'[1]2022 AV'!B:B,'[1]2022 AV'!L:L,0)</f>
        <v>0</v>
      </c>
      <c r="M6">
        <f>_xlfn.XLOOKUP(Table16[[#This Row],[Player]],'[1]2021 AV'!B:B,'[1]2021 AV'!L:L,0)</f>
        <v>0</v>
      </c>
      <c r="N6">
        <f>_xlfn.XLOOKUP(Table16[[#This Row],[Player]],'[1]2020 AV'!B:B,'[1]2020 AV'!L:L,0)</f>
        <v>0</v>
      </c>
      <c r="O6">
        <f>_xlfn.XLOOKUP(Table16[[#This Row],[Player]],'[1]2019 AV'!B:B,'[1]2019 AV'!L:L,0)</f>
        <v>0</v>
      </c>
      <c r="P6">
        <f>_xlfn.XLOOKUP(Table16[[#This Row],[Player]],'[1]2018 AV'!B:B,'[1]2018 AV'!L:L,0)</f>
        <v>0</v>
      </c>
    </row>
    <row r="7" spans="1:16" x14ac:dyDescent="0.4">
      <c r="A7" t="s">
        <v>446</v>
      </c>
      <c r="B7" t="s">
        <v>447</v>
      </c>
      <c r="C7">
        <v>33</v>
      </c>
      <c r="D7">
        <v>10</v>
      </c>
      <c r="E7">
        <v>13</v>
      </c>
      <c r="F7" t="s">
        <v>448</v>
      </c>
      <c r="G7" t="s">
        <v>449</v>
      </c>
      <c r="H7" t="str" cm="1">
        <f t="array" ref="H7">_xlfn.IFS(Table16[[#This Row],[2024 AV]]&lt;=[1]Rating!$B$5,[1]Rating!$C$5,Table16[[#This Row],[2024 AV]]&lt;=[1]Rating!$B$4,[1]Rating!$C$4,Table16[[#This Row],[2024 AV]]&lt;=[1]Rating!$B$3,[1]Rating!$C$3,Table16[[#This Row],[2024 AV]]&lt;=[1]Rating!$B$2,[1]Rating!$C$2)</f>
        <v>Solid</v>
      </c>
      <c r="I7" s="4">
        <v>1</v>
      </c>
      <c r="J7">
        <f>_xlfn.XLOOKUP(Table16[[#This Row],[Player]],'[1]2024 AV'!B:B,'[1]2024 AV'!L:L,0)</f>
        <v>9</v>
      </c>
      <c r="K7">
        <f>_xlfn.XLOOKUP(Table16[[#This Row],[Player]],'[1]2023 AV'!B:B,'[1]2023 AV'!L:L,0)</f>
        <v>3</v>
      </c>
      <c r="L7">
        <f>_xlfn.XLOOKUP(Table16[[#This Row],[Player]],'[1]2022 AV'!B:B,'[1]2022 AV'!L:L,0)</f>
        <v>0</v>
      </c>
      <c r="M7">
        <f>_xlfn.XLOOKUP(Table16[[#This Row],[Player]],'[1]2021 AV'!B:B,'[1]2021 AV'!L:L,0)</f>
        <v>0</v>
      </c>
      <c r="N7">
        <f>_xlfn.XLOOKUP(Table16[[#This Row],[Player]],'[1]2020 AV'!B:B,'[1]2020 AV'!L:L,0)</f>
        <v>0</v>
      </c>
      <c r="O7">
        <f>_xlfn.XLOOKUP(Table16[[#This Row],[Player]],'[1]2019 AV'!B:B,'[1]2019 AV'!L:L,0)</f>
        <v>0</v>
      </c>
      <c r="P7">
        <f>_xlfn.XLOOKUP(Table16[[#This Row],[Player]],'[1]2018 AV'!B:B,'[1]2018 AV'!L:L,0)</f>
        <v>0</v>
      </c>
    </row>
    <row r="8" spans="1:16" x14ac:dyDescent="0.4">
      <c r="A8" t="s">
        <v>450</v>
      </c>
      <c r="B8" t="s">
        <v>451</v>
      </c>
      <c r="C8">
        <v>28</v>
      </c>
      <c r="D8">
        <v>7</v>
      </c>
      <c r="E8">
        <v>16</v>
      </c>
      <c r="F8" s="3" t="s">
        <v>452</v>
      </c>
      <c r="G8" t="s">
        <v>453</v>
      </c>
      <c r="H8" t="str" cm="1">
        <f t="array" ref="H8">_xlfn.IFS(Table16[[#This Row],[2024 AV]]&lt;=[1]Rating!$B$5,[1]Rating!$C$5,Table16[[#This Row],[2024 AV]]&lt;=[1]Rating!$B$4,[1]Rating!$C$4,Table16[[#This Row],[2024 AV]]&lt;=[1]Rating!$B$3,[1]Rating!$C$3,Table16[[#This Row],[2024 AV]]&lt;=[1]Rating!$B$2,[1]Rating!$C$2)</f>
        <v>Great</v>
      </c>
      <c r="I8" s="4">
        <v>1</v>
      </c>
      <c r="J8">
        <f>_xlfn.XLOOKUP(Table16[[#This Row],[Player]],'[1]2024 AV'!B:B,'[1]2024 AV'!L:L,0)</f>
        <v>12</v>
      </c>
      <c r="K8">
        <f>_xlfn.XLOOKUP(Table16[[#This Row],[Player]],'[1]2023 AV'!B:B,'[1]2023 AV'!L:L,0)</f>
        <v>4</v>
      </c>
      <c r="L8">
        <f>_xlfn.XLOOKUP(Table16[[#This Row],[Player]],'[1]2022 AV'!B:B,'[1]2022 AV'!L:L,0)</f>
        <v>12</v>
      </c>
      <c r="M8">
        <f>_xlfn.XLOOKUP(Table16[[#This Row],[Player]],'[1]2021 AV'!B:B,'[1]2021 AV'!L:L,0)</f>
        <v>5</v>
      </c>
      <c r="N8">
        <f>_xlfn.XLOOKUP(Table16[[#This Row],[Player]],'[1]2020 AV'!B:B,'[1]2020 AV'!L:L,0)</f>
        <v>10</v>
      </c>
      <c r="O8">
        <f>_xlfn.XLOOKUP(Table16[[#This Row],[Player]],'[1]2019 AV'!B:B,'[1]2019 AV'!L:L,0)</f>
        <v>16</v>
      </c>
      <c r="P8">
        <f>_xlfn.XLOOKUP(Table16[[#This Row],[Player]],'[1]2018 AV'!B:B,'[1]2018 AV'!L:L,0)</f>
        <v>4</v>
      </c>
    </row>
    <row r="9" spans="1:16" x14ac:dyDescent="0.4">
      <c r="A9" s="19" t="s">
        <v>454</v>
      </c>
      <c r="B9" s="19" t="s">
        <v>455</v>
      </c>
      <c r="C9">
        <v>27</v>
      </c>
      <c r="D9">
        <v>3</v>
      </c>
      <c r="E9">
        <v>17</v>
      </c>
      <c r="F9" t="s">
        <v>456</v>
      </c>
      <c r="G9" t="s">
        <v>457</v>
      </c>
      <c r="H9" t="str" cm="1">
        <f t="array" ref="H9">_xlfn.IFS(Table16[[#This Row],[2024 AV]]&lt;=[1]Rating!$B$5,[1]Rating!$C$5,Table16[[#This Row],[2024 AV]]&lt;=[1]Rating!$B$4,[1]Rating!$C$4,Table16[[#This Row],[2024 AV]]&lt;=[1]Rating!$B$3,[1]Rating!$C$3,Table16[[#This Row],[2024 AV]]&lt;=[1]Rating!$B$2,[1]Rating!$C$2)</f>
        <v>Below Average</v>
      </c>
      <c r="I9" s="4">
        <v>0</v>
      </c>
      <c r="J9">
        <f>_xlfn.XLOOKUP(Table16[[#This Row],[Player]],'[1]2024 AV'!B:B,'[1]2024 AV'!L:L,0)</f>
        <v>4</v>
      </c>
      <c r="K9">
        <f>_xlfn.XLOOKUP(Table16[[#This Row],[Player]],'[1]2023 AV'!B:B,'[1]2023 AV'!L:L,0)</f>
        <v>6</v>
      </c>
      <c r="L9">
        <f>_xlfn.XLOOKUP(Table16[[#This Row],[Player]],'[1]2022 AV'!B:B,'[1]2022 AV'!L:L,0)</f>
        <v>2</v>
      </c>
      <c r="M9">
        <f>_xlfn.XLOOKUP(Table16[[#This Row],[Player]],'[1]2021 AV'!B:B,'[1]2021 AV'!L:L,0)</f>
        <v>5</v>
      </c>
      <c r="N9">
        <f>_xlfn.XLOOKUP(Table16[[#This Row],[Player]],'[1]2020 AV'!B:B,'[1]2020 AV'!L:L,0)</f>
        <v>0</v>
      </c>
      <c r="O9">
        <f>_xlfn.XLOOKUP(Table16[[#This Row],[Player]],'[1]2019 AV'!B:B,'[1]2019 AV'!L:L,0)</f>
        <v>0</v>
      </c>
      <c r="P9">
        <f>_xlfn.XLOOKUP(Table16[[#This Row],[Player]],'[1]2018 AV'!B:B,'[1]2018 AV'!L:L,0)</f>
        <v>0</v>
      </c>
    </row>
    <row r="10" spans="1:16" x14ac:dyDescent="0.4">
      <c r="A10" t="s">
        <v>458</v>
      </c>
      <c r="B10" t="s">
        <v>459</v>
      </c>
      <c r="C10">
        <v>23</v>
      </c>
      <c r="D10">
        <v>2</v>
      </c>
      <c r="E10">
        <v>17</v>
      </c>
      <c r="F10" t="s">
        <v>460</v>
      </c>
      <c r="G10" t="s">
        <v>461</v>
      </c>
      <c r="H10" t="str" cm="1">
        <f t="array" ref="H10">_xlfn.IFS(Table16[[#This Row],[2024 AV]]&lt;=[1]Rating!$B$5,[1]Rating!$C$5,Table16[[#This Row],[2024 AV]]&lt;=[1]Rating!$B$4,[1]Rating!$C$4,Table16[[#This Row],[2024 AV]]&lt;=[1]Rating!$B$3,[1]Rating!$C$3,Table16[[#This Row],[2024 AV]]&lt;=[1]Rating!$B$2,[1]Rating!$C$2)</f>
        <v>Solid</v>
      </c>
      <c r="I10" s="4">
        <v>1</v>
      </c>
      <c r="J10">
        <f>_xlfn.XLOOKUP(Table16[[#This Row],[Player]],'[1]2024 AV'!B:B,'[1]2024 AV'!L:L,0)</f>
        <v>8</v>
      </c>
      <c r="K10">
        <f>_xlfn.XLOOKUP(Table16[[#This Row],[Player]],'[1]2023 AV'!B:B,'[1]2023 AV'!L:L,0)</f>
        <v>13</v>
      </c>
      <c r="L10">
        <f>_xlfn.XLOOKUP(Table16[[#This Row],[Player]],'[1]2022 AV'!B:B,'[1]2022 AV'!L:L,0)</f>
        <v>2</v>
      </c>
      <c r="M10">
        <f>_xlfn.XLOOKUP(Table16[[#This Row],[Player]],'[1]2021 AV'!B:B,'[1]2021 AV'!L:L,0)</f>
        <v>0</v>
      </c>
      <c r="N10">
        <f>_xlfn.XLOOKUP(Table16[[#This Row],[Player]],'[1]2020 AV'!B:B,'[1]2020 AV'!L:L,0)</f>
        <v>0</v>
      </c>
      <c r="O10">
        <f>_xlfn.XLOOKUP(Table16[[#This Row],[Player]],'[1]2019 AV'!B:B,'[1]2019 AV'!L:L,0)</f>
        <v>0</v>
      </c>
      <c r="P10">
        <f>_xlfn.XLOOKUP(Table16[[#This Row],[Player]],'[1]2018 AV'!B:B,'[1]2018 AV'!L:L,0)</f>
        <v>0</v>
      </c>
    </row>
    <row r="11" spans="1:16" x14ac:dyDescent="0.4">
      <c r="A11" s="19" t="s">
        <v>329</v>
      </c>
      <c r="B11" s="19" t="s">
        <v>462</v>
      </c>
      <c r="C11">
        <v>28</v>
      </c>
      <c r="D11">
        <v>7</v>
      </c>
      <c r="E11">
        <v>9</v>
      </c>
      <c r="F11" t="s">
        <v>463</v>
      </c>
      <c r="G11" t="s">
        <v>464</v>
      </c>
      <c r="H11" t="str" cm="1">
        <f t="array" ref="H11">_xlfn.IFS(Table16[[#This Row],[2024 AV]]&lt;=[1]Rating!$B$5,[1]Rating!$C$5,Table16[[#This Row],[2024 AV]]&lt;=[1]Rating!$B$4,[1]Rating!$C$4,Table16[[#This Row],[2024 AV]]&lt;=[1]Rating!$B$3,[1]Rating!$C$3,Table16[[#This Row],[2024 AV]]&lt;=[1]Rating!$B$2,[1]Rating!$C$2)</f>
        <v>Below Average</v>
      </c>
      <c r="I11" s="4">
        <v>0</v>
      </c>
      <c r="J11">
        <f>_xlfn.XLOOKUP(Table16[[#This Row],[Player]],'[1]2024 AV'!B:B,'[1]2024 AV'!L:L,0)</f>
        <v>2</v>
      </c>
      <c r="K11">
        <f>_xlfn.XLOOKUP(Table16[[#This Row],[Player]],'[1]2023 AV'!B:B,'[1]2023 AV'!L:L,0)</f>
        <v>4</v>
      </c>
      <c r="L11">
        <f>_xlfn.XLOOKUP(Table16[[#This Row],[Player]],'[1]2022 AV'!B:B,'[1]2022 AV'!L:L,0)</f>
        <v>5</v>
      </c>
      <c r="M11">
        <f>_xlfn.XLOOKUP(Table16[[#This Row],[Player]],'[1]2021 AV'!B:B,'[1]2021 AV'!L:L,0)</f>
        <v>0</v>
      </c>
      <c r="N11">
        <f>_xlfn.XLOOKUP(Table16[[#This Row],[Player]],'[1]2020 AV'!B:B,'[1]2020 AV'!L:L,0)</f>
        <v>0</v>
      </c>
      <c r="O11">
        <f>_xlfn.XLOOKUP(Table16[[#This Row],[Player]],'[1]2019 AV'!B:B,'[1]2019 AV'!L:L,0)</f>
        <v>0</v>
      </c>
      <c r="P11">
        <f>_xlfn.XLOOKUP(Table16[[#This Row],[Player]],'[1]2018 AV'!B:B,'[1]2018 AV'!L:L,0)</f>
        <v>0</v>
      </c>
    </row>
    <row r="12" spans="1:16" ht="16.5" thickBot="1" x14ac:dyDescent="0.45">
      <c r="A12" s="20" t="s">
        <v>308</v>
      </c>
      <c r="B12" s="21" t="s">
        <v>465</v>
      </c>
      <c r="C12" s="21">
        <v>21</v>
      </c>
      <c r="D12" s="21" t="s">
        <v>466</v>
      </c>
      <c r="E12" s="21">
        <v>6</v>
      </c>
      <c r="F12" s="21" t="s">
        <v>467</v>
      </c>
      <c r="G12" s="21"/>
      <c r="H12" s="21" t="str" cm="1">
        <f t="array" ref="H12">_xlfn.IFS(Table16[[#This Row],[2024 AV]]&lt;=[1]Rating!$B$5,[1]Rating!$C$5,Table16[[#This Row],[2024 AV]]&lt;=[1]Rating!$B$4,[1]Rating!$C$4,Table16[[#This Row],[2024 AV]]&lt;=[1]Rating!$B$3,[1]Rating!$C$3,Table16[[#This Row],[2024 AV]]&lt;=[1]Rating!$B$2,[1]Rating!$C$2)</f>
        <v>Below Average</v>
      </c>
      <c r="I12" s="4">
        <v>0</v>
      </c>
      <c r="J12">
        <f>_xlfn.XLOOKUP(Table16[[#This Row],[Player]],'[1]2024 AV'!B:B,'[1]2024 AV'!L:L,0)</f>
        <v>2</v>
      </c>
      <c r="K12">
        <f>_xlfn.XLOOKUP(Table16[[#This Row],[Player]],'[1]2023 AV'!B:B,'[1]2023 AV'!L:L,0)</f>
        <v>0</v>
      </c>
      <c r="L12">
        <f>_xlfn.XLOOKUP(Table16[[#This Row],[Player]],'[1]2022 AV'!B:B,'[1]2022 AV'!L:L,0)</f>
        <v>0</v>
      </c>
      <c r="M12">
        <f>_xlfn.XLOOKUP(Table16[[#This Row],[Player]],'[1]2021 AV'!B:B,'[1]2021 AV'!L:L,0)</f>
        <v>0</v>
      </c>
      <c r="N12">
        <f>_xlfn.XLOOKUP(Table16[[#This Row],[Player]],'[1]2020 AV'!B:B,'[1]2020 AV'!L:L,0)</f>
        <v>0</v>
      </c>
      <c r="O12">
        <f>_xlfn.XLOOKUP(Table16[[#This Row],[Player]],'[1]2019 AV'!B:B,'[1]2019 AV'!L:L,0)</f>
        <v>0</v>
      </c>
      <c r="P12">
        <f>_xlfn.XLOOKUP(Table16[[#This Row],[Player]],'[1]2018 AV'!B:B,'[1]2018 AV'!L:L,0)</f>
        <v>0</v>
      </c>
    </row>
    <row r="13" spans="1:16" ht="16.5" thickTop="1" x14ac:dyDescent="0.4">
      <c r="B13" t="s">
        <v>468</v>
      </c>
      <c r="F13" t="s">
        <v>469</v>
      </c>
      <c r="H13" t="str" cm="1">
        <f t="array" ref="H13">_xlfn.IFS(Table16[[#This Row],[2024 AV]]&lt;=[1]Rating!$B$5,[1]Rating!$C$5,Table16[[#This Row],[2024 AV]]&lt;=[1]Rating!$B$4,[1]Rating!$C$4,Table16[[#This Row],[2024 AV]]&lt;=[1]Rating!$B$3,[1]Rating!$C$3,Table16[[#This Row],[2024 AV]]&lt;=[1]Rating!$B$2,[1]Rating!$C$2)</f>
        <v>Below Average</v>
      </c>
      <c r="I13" t="e">
        <f>IF(RIGHT([1]!Table2[[#This Row],[Player]],1)="*",1,0)</f>
        <v>#VALUE!</v>
      </c>
      <c r="J13">
        <f>_xlfn.XLOOKUP(Table16[[#This Row],[Player]],'[1]2024 AV'!B:B,'[1]2024 AV'!L:L,0)</f>
        <v>0</v>
      </c>
      <c r="K13">
        <f>_xlfn.XLOOKUP(Table16[[#This Row],[Player]],'[1]2023 AV'!B:B,'[1]2023 AV'!L:L,0)</f>
        <v>0</v>
      </c>
      <c r="L13">
        <f>_xlfn.XLOOKUP(Table16[[#This Row],[Player]],'[1]2022 AV'!B:B,'[1]2022 AV'!L:L,0)</f>
        <v>0</v>
      </c>
      <c r="M13">
        <f>_xlfn.XLOOKUP(Table16[[#This Row],[Player]],'[1]2021 AV'!B:B,'[1]2021 AV'!L:L,0)</f>
        <v>0</v>
      </c>
      <c r="N13">
        <f>_xlfn.XLOOKUP(Table16[[#This Row],[Player]],'[1]2020 AV'!B:B,'[1]2020 AV'!L:L,0)</f>
        <v>0</v>
      </c>
      <c r="O13">
        <f>_xlfn.XLOOKUP(Table16[[#This Row],[Player]],'[1]2019 AV'!B:B,'[1]2019 AV'!L:L,0)</f>
        <v>0</v>
      </c>
      <c r="P13">
        <f>_xlfn.XLOOKUP(Table16[[#This Row],[Player]],'[1]2018 AV'!B:B,'[1]2018 AV'!L:L,0)</f>
        <v>0</v>
      </c>
    </row>
    <row r="14" spans="1:16" x14ac:dyDescent="0.4">
      <c r="A14" t="s">
        <v>470</v>
      </c>
      <c r="B14" t="s">
        <v>471</v>
      </c>
      <c r="F14" t="s">
        <v>472</v>
      </c>
      <c r="H14" t="str" cm="1">
        <f t="array" ref="H14">_xlfn.IFS(Table16[[#This Row],[2024 AV]]&lt;=[1]Rating!$B$5,[1]Rating!$C$5,Table16[[#This Row],[2024 AV]]&lt;=[1]Rating!$B$4,[1]Rating!$C$4,Table16[[#This Row],[2024 AV]]&lt;=[1]Rating!$B$3,[1]Rating!$C$3,Table16[[#This Row],[2024 AV]]&lt;=[1]Rating!$B$2,[1]Rating!$C$2)</f>
        <v>Below Average</v>
      </c>
      <c r="I14" t="e">
        <f>IF(RIGHT([1]!Table2[[#This Row],[Player]],1)="*",1,0)</f>
        <v>#VALUE!</v>
      </c>
      <c r="J14">
        <f>_xlfn.XLOOKUP(Table16[[#This Row],[Player]],'[1]2024 AV'!B:B,'[1]2024 AV'!L:L,0)</f>
        <v>0</v>
      </c>
      <c r="K14">
        <f>_xlfn.XLOOKUP(Table16[[#This Row],[Player]],'[1]2023 AV'!B:B,'[1]2023 AV'!L:L,0)</f>
        <v>0</v>
      </c>
      <c r="L14">
        <f>_xlfn.XLOOKUP(Table16[[#This Row],[Player]],'[1]2022 AV'!B:B,'[1]2022 AV'!L:L,0)</f>
        <v>0</v>
      </c>
      <c r="M14">
        <f>_xlfn.XLOOKUP(Table16[[#This Row],[Player]],'[1]2021 AV'!B:B,'[1]2021 AV'!L:L,0)</f>
        <v>0</v>
      </c>
      <c r="N14">
        <f>_xlfn.XLOOKUP(Table16[[#This Row],[Player]],'[1]2020 AV'!B:B,'[1]2020 AV'!L:L,0)</f>
        <v>0</v>
      </c>
      <c r="O14">
        <f>_xlfn.XLOOKUP(Table16[[#This Row],[Player]],'[1]2019 AV'!B:B,'[1]2019 AV'!L:L,0)</f>
        <v>0</v>
      </c>
      <c r="P14">
        <f>_xlfn.XLOOKUP(Table16[[#This Row],[Player]],'[1]2018 AV'!B:B,'[1]2018 AV'!L:L,0)</f>
        <v>0</v>
      </c>
    </row>
    <row r="15" spans="1:16" x14ac:dyDescent="0.4">
      <c r="A15" t="s">
        <v>470</v>
      </c>
      <c r="B15" t="s">
        <v>473</v>
      </c>
      <c r="F15" t="s">
        <v>474</v>
      </c>
      <c r="H15" t="str" cm="1">
        <f t="array" ref="H15">_xlfn.IFS(Table16[[#This Row],[2024 AV]]&lt;=[1]Rating!$B$5,[1]Rating!$C$5,Table16[[#This Row],[2024 AV]]&lt;=[1]Rating!$B$4,[1]Rating!$C$4,Table16[[#This Row],[2024 AV]]&lt;=[1]Rating!$B$3,[1]Rating!$C$3,Table16[[#This Row],[2024 AV]]&lt;=[1]Rating!$B$2,[1]Rating!$C$2)</f>
        <v>Below Average</v>
      </c>
      <c r="I15" t="e">
        <f>IF(RIGHT([1]!Table2[[#This Row],[Player]],1)="*",1,0)</f>
        <v>#VALUE!</v>
      </c>
      <c r="J15">
        <f>_xlfn.XLOOKUP(Table16[[#This Row],[Player]],'[1]2024 AV'!B:B,'[1]2024 AV'!L:L,0)</f>
        <v>0</v>
      </c>
      <c r="K15">
        <f>_xlfn.XLOOKUP(Table16[[#This Row],[Player]],'[1]2023 AV'!B:B,'[1]2023 AV'!L:L,0)</f>
        <v>0</v>
      </c>
      <c r="L15">
        <f>_xlfn.XLOOKUP(Table16[[#This Row],[Player]],'[1]2022 AV'!B:B,'[1]2022 AV'!L:L,0)</f>
        <v>0</v>
      </c>
      <c r="M15">
        <f>_xlfn.XLOOKUP(Table16[[#This Row],[Player]],'[1]2021 AV'!B:B,'[1]2021 AV'!L:L,0)</f>
        <v>0</v>
      </c>
      <c r="N15">
        <f>_xlfn.XLOOKUP(Table16[[#This Row],[Player]],'[1]2020 AV'!B:B,'[1]2020 AV'!L:L,0)</f>
        <v>0</v>
      </c>
      <c r="O15">
        <f>_xlfn.XLOOKUP(Table16[[#This Row],[Player]],'[1]2019 AV'!B:B,'[1]2019 AV'!L:L,0)</f>
        <v>0</v>
      </c>
      <c r="P15">
        <f>_xlfn.XLOOKUP(Table16[[#This Row],[Player]],'[1]2018 AV'!B:B,'[1]2018 AV'!L:L,0)</f>
        <v>0</v>
      </c>
    </row>
    <row r="16" spans="1:16" x14ac:dyDescent="0.4">
      <c r="A16" t="s">
        <v>475</v>
      </c>
      <c r="B16" t="s">
        <v>476</v>
      </c>
      <c r="F16" t="s">
        <v>477</v>
      </c>
      <c r="H16" t="str" cm="1">
        <f t="array" ref="H16">_xlfn.IFS(Table16[[#This Row],[2024 AV]]&lt;=[1]Rating!$B$5,[1]Rating!$C$5,Table16[[#This Row],[2024 AV]]&lt;=[1]Rating!$B$4,[1]Rating!$C$4,Table16[[#This Row],[2024 AV]]&lt;=[1]Rating!$B$3,[1]Rating!$C$3,Table16[[#This Row],[2024 AV]]&lt;=[1]Rating!$B$2,[1]Rating!$C$2)</f>
        <v>Below Average</v>
      </c>
      <c r="I16" t="e">
        <f>IF(RIGHT([1]!Table2[[#This Row],[Player]],1)="*",1,0)</f>
        <v>#VALUE!</v>
      </c>
      <c r="J16">
        <f>_xlfn.XLOOKUP(Table16[[#This Row],[Player]],'[1]2024 AV'!B:B,'[1]2024 AV'!L:L,0)</f>
        <v>3</v>
      </c>
      <c r="K16">
        <f>_xlfn.XLOOKUP(Table16[[#This Row],[Player]],'[1]2023 AV'!B:B,'[1]2023 AV'!L:L,0)</f>
        <v>4</v>
      </c>
      <c r="L16">
        <f>_xlfn.XLOOKUP(Table16[[#This Row],[Player]],'[1]2022 AV'!B:B,'[1]2022 AV'!L:L,0)</f>
        <v>4</v>
      </c>
      <c r="M16">
        <f>_xlfn.XLOOKUP(Table16[[#This Row],[Player]],'[1]2021 AV'!B:B,'[1]2021 AV'!L:L,0)</f>
        <v>3</v>
      </c>
      <c r="N16">
        <f>_xlfn.XLOOKUP(Table16[[#This Row],[Player]],'[1]2020 AV'!B:B,'[1]2020 AV'!L:L,0)</f>
        <v>4</v>
      </c>
      <c r="O16">
        <f>_xlfn.XLOOKUP(Table16[[#This Row],[Player]],'[1]2019 AV'!B:B,'[1]2019 AV'!L:L,0)</f>
        <v>0</v>
      </c>
      <c r="P16">
        <f>_xlfn.XLOOKUP(Table16[[#This Row],[Player]],'[1]2018 AV'!B:B,'[1]2018 AV'!L:L,0)</f>
        <v>0</v>
      </c>
    </row>
    <row r="17" spans="1:16" x14ac:dyDescent="0.4">
      <c r="A17" s="15" t="s">
        <v>308</v>
      </c>
      <c r="B17" t="s">
        <v>478</v>
      </c>
      <c r="F17" t="s">
        <v>479</v>
      </c>
      <c r="H17" t="str" cm="1">
        <f t="array" ref="H17">_xlfn.IFS(Table16[[#This Row],[2024 AV]]&lt;=[1]Rating!$B$5,[1]Rating!$C$5,Table16[[#This Row],[2024 AV]]&lt;=[1]Rating!$B$4,[1]Rating!$C$4,Table16[[#This Row],[2024 AV]]&lt;=[1]Rating!$B$3,[1]Rating!$C$3,Table16[[#This Row],[2024 AV]]&lt;=[1]Rating!$B$2,[1]Rating!$C$2)</f>
        <v>Below Average</v>
      </c>
      <c r="I17" t="e">
        <f>IF(RIGHT([1]!Table2[[#This Row],[Player]],1)="*",1,0)</f>
        <v>#VALUE!</v>
      </c>
      <c r="J17">
        <f>_xlfn.XLOOKUP(Table16[[#This Row],[Player]],'[1]2024 AV'!B:B,'[1]2024 AV'!L:L,0)</f>
        <v>0</v>
      </c>
      <c r="K17">
        <f>_xlfn.XLOOKUP(Table16[[#This Row],[Player]],'[1]2023 AV'!B:B,'[1]2023 AV'!L:L,0)</f>
        <v>0</v>
      </c>
      <c r="L17">
        <f>_xlfn.XLOOKUP(Table16[[#This Row],[Player]],'[1]2022 AV'!B:B,'[1]2022 AV'!L:L,0)</f>
        <v>0</v>
      </c>
      <c r="M17">
        <f>_xlfn.XLOOKUP(Table16[[#This Row],[Player]],'[1]2021 AV'!B:B,'[1]2021 AV'!L:L,0)</f>
        <v>0</v>
      </c>
      <c r="N17">
        <f>_xlfn.XLOOKUP(Table16[[#This Row],[Player]],'[1]2020 AV'!B:B,'[1]2020 AV'!L:L,0)</f>
        <v>0</v>
      </c>
      <c r="O17">
        <f>_xlfn.XLOOKUP(Table16[[#This Row],[Player]],'[1]2019 AV'!B:B,'[1]2019 AV'!L:L,0)</f>
        <v>0</v>
      </c>
      <c r="P17">
        <f>_xlfn.XLOOKUP(Table16[[#This Row],[Player]],'[1]2018 AV'!B:B,'[1]2018 AV'!L:L,0)</f>
        <v>0</v>
      </c>
    </row>
  </sheetData>
  <conditionalFormatting sqref="H2:H17">
    <cfRule type="containsText" dxfId="1" priority="1" operator="containsText" text="Below Average">
      <formula>NOT(ISERROR(SEARCH("Below Average",H2)))</formula>
    </cfRule>
  </conditionalFormatting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4963-A61A-D042-A266-858DC40020F3}">
  <dimension ref="A1:O12"/>
  <sheetViews>
    <sheetView workbookViewId="0">
      <selection activeCell="A7" sqref="A7"/>
    </sheetView>
  </sheetViews>
  <sheetFormatPr defaultColWidth="8.83203125" defaultRowHeight="16" x14ac:dyDescent="0.4"/>
  <cols>
    <col min="1" max="1" width="8.6640625" bestFit="1" customWidth="1"/>
    <col min="2" max="2" width="14.6640625" bestFit="1" customWidth="1"/>
    <col min="3" max="3" width="8.83203125" customWidth="1"/>
    <col min="4" max="4" width="8.33203125" customWidth="1"/>
    <col min="5" max="5" width="8" customWidth="1"/>
    <col min="6" max="6" width="35.33203125" customWidth="1"/>
    <col min="7" max="7" width="15.33203125" customWidth="1"/>
    <col min="8" max="8" width="14" bestFit="1" customWidth="1"/>
    <col min="9" max="11" width="11.6640625" bestFit="1" customWidth="1"/>
  </cols>
  <sheetData>
    <row r="1" spans="1:15" x14ac:dyDescent="0.4">
      <c r="A1" s="1" t="s">
        <v>4</v>
      </c>
      <c r="B1" s="1" t="s">
        <v>3</v>
      </c>
      <c r="C1" s="1" t="s">
        <v>5</v>
      </c>
      <c r="D1" s="1" t="s">
        <v>415</v>
      </c>
      <c r="E1" s="1" t="s">
        <v>416</v>
      </c>
      <c r="F1" s="1" t="s">
        <v>418</v>
      </c>
      <c r="G1" s="1" t="s">
        <v>419</v>
      </c>
      <c r="H1" s="1" t="s">
        <v>420</v>
      </c>
      <c r="I1" t="s">
        <v>421</v>
      </c>
      <c r="J1" t="s">
        <v>422</v>
      </c>
      <c r="K1" t="s">
        <v>423</v>
      </c>
      <c r="L1" s="1" t="s">
        <v>424</v>
      </c>
      <c r="M1" s="1" t="s">
        <v>425</v>
      </c>
      <c r="N1" s="1" t="s">
        <v>426</v>
      </c>
      <c r="O1" s="1" t="s">
        <v>427</v>
      </c>
    </row>
    <row r="2" spans="1:15" ht="32" x14ac:dyDescent="0.4">
      <c r="A2" s="1" t="s">
        <v>9</v>
      </c>
      <c r="B2" s="3" t="s">
        <v>480</v>
      </c>
      <c r="C2" s="3">
        <v>27</v>
      </c>
      <c r="D2" s="3">
        <v>6</v>
      </c>
      <c r="E2" s="3">
        <v>17</v>
      </c>
      <c r="F2" s="3" t="s">
        <v>481</v>
      </c>
      <c r="G2" s="3" t="str" cm="1">
        <f t="array" ref="G2">_xlfn.IFS(Table27[[#This Row],[2024 AV]]&lt;=[1]Rating!$B$5,[1]Rating!$C$5,Table27[[#This Row],[2024 AV]]&lt;=[1]Rating!$B$4,[1]Rating!$C$4,Table27[[#This Row],[2024 AV]]&lt;=[1]Rating!$B$3,[1]Rating!$C$3,Table27[[#This Row],[2024 AV]]&lt;=[1]Rating!$B$2,[1]Rating!$C$2)</f>
        <v>All Pro</v>
      </c>
      <c r="H2" s="3">
        <v>1</v>
      </c>
      <c r="I2">
        <f>_xlfn.XLOOKUP(Table27[[#This Row],[Player]],'[1]2024 AV'!B:B,'[1]2024 AV'!L:L,0)</f>
        <v>21</v>
      </c>
      <c r="J2">
        <f>_xlfn.XLOOKUP(Table27[[#This Row],[Player]],'[1]2023 AV'!B:B,'[1]2023 AV'!L:L,0)</f>
        <v>19</v>
      </c>
      <c r="K2">
        <f>_xlfn.XLOOKUP(Table27[[#This Row],[Player]],'[1]2022 AV'!B:B,'[1]2022 AV'!L:L,0)</f>
        <v>12</v>
      </c>
      <c r="L2">
        <f>_xlfn.XLOOKUP(Table27[[#This Row],[Player]],'[1]2021 AV'!B:B,'[1]2021 AV'!L:L,0)</f>
        <v>11</v>
      </c>
      <c r="M2">
        <f>_xlfn.XLOOKUP(Table27[[#This Row],[Player]],'[1]2020 AV'!B:B,'[1]2020 AV'!L:L,0)</f>
        <v>18</v>
      </c>
      <c r="N2">
        <f>_xlfn.XLOOKUP(Table27[[#This Row],[Player]],'[1]2019 AV'!B:B,'[1]2019 AV'!L:L,0)</f>
        <v>25</v>
      </c>
      <c r="O2">
        <f>_xlfn.XLOOKUP(Table27[[#This Row],[Player]],'[1]2018 AV'!B:B,'[1]2018 AV'!L:L,0)</f>
        <v>8</v>
      </c>
    </row>
    <row r="3" spans="1:15" ht="32" x14ac:dyDescent="0.4">
      <c r="A3" s="1" t="s">
        <v>30</v>
      </c>
      <c r="B3" s="3" t="s">
        <v>482</v>
      </c>
      <c r="C3" s="3">
        <v>30</v>
      </c>
      <c r="D3" s="3">
        <v>8</v>
      </c>
      <c r="E3" s="3">
        <v>17</v>
      </c>
      <c r="F3" s="3" t="s">
        <v>483</v>
      </c>
      <c r="G3" s="3" t="str" cm="1">
        <f t="array" ref="G3">_xlfn.IFS(Table27[[#This Row],[2024 AV]]&lt;=[1]Rating!$B$5,[1]Rating!$C$5,Table27[[#This Row],[2024 AV]]&lt;=[1]Rating!$B$4,[1]Rating!$C$4,Table27[[#This Row],[2024 AV]]&lt;=[1]Rating!$B$3,[1]Rating!$C$3,Table27[[#This Row],[2024 AV]]&lt;=[1]Rating!$B$2,[1]Rating!$C$2)</f>
        <v>All Pro</v>
      </c>
      <c r="H3" s="3">
        <v>1</v>
      </c>
      <c r="I3" s="3">
        <f>_xlfn.XLOOKUP(Table27[[#This Row],[Player]],'[1]2024 AV'!B:B,'[1]2024 AV'!L:L,0)</f>
        <v>16</v>
      </c>
      <c r="J3" s="3">
        <f>_xlfn.XLOOKUP(Table27[[#This Row],[Player]],'[1]2023 AV'!B:B,'[1]2023 AV'!L:L,0)</f>
        <v>0</v>
      </c>
      <c r="K3" s="3">
        <f>_xlfn.XLOOKUP(Table27[[#This Row],[Player]],'[1]2022 AV'!B:B,'[1]2022 AV'!L:L,0)</f>
        <v>0</v>
      </c>
      <c r="L3" s="3">
        <f>_xlfn.XLOOKUP(Table27[[#This Row],[Player]],'[1]2021 AV'!B:B,'[1]2021 AV'!L:L,0)</f>
        <v>0</v>
      </c>
      <c r="M3" s="3">
        <f>_xlfn.XLOOKUP(Table27[[#This Row],[Player]],'[1]2020 AV'!B:B,'[1]2020 AV'!L:L,0)</f>
        <v>0</v>
      </c>
      <c r="N3" s="3">
        <f>_xlfn.XLOOKUP(Table27[[#This Row],[Player]],'[1]2019 AV'!B:B,'[1]2019 AV'!L:L,0)</f>
        <v>0</v>
      </c>
      <c r="O3" s="3">
        <f>_xlfn.XLOOKUP(Table27[[#This Row],[Player]],'[1]2018 AV'!B:B,'[1]2018 AV'!L:L,0)</f>
        <v>0</v>
      </c>
    </row>
    <row r="4" spans="1:15" x14ac:dyDescent="0.4">
      <c r="A4" s="1" t="s">
        <v>14</v>
      </c>
      <c r="B4" s="3" t="s">
        <v>484</v>
      </c>
      <c r="C4" s="3">
        <v>25</v>
      </c>
      <c r="D4" s="3">
        <v>3</v>
      </c>
      <c r="E4" s="3">
        <v>14</v>
      </c>
      <c r="F4" s="3" t="s">
        <v>485</v>
      </c>
      <c r="G4" s="3" t="str" cm="1">
        <f t="array" ref="G4">_xlfn.IFS(Table27[[#This Row],[2024 AV]]&lt;=[1]Rating!$B$5,[1]Rating!$C$5,Table27[[#This Row],[2024 AV]]&lt;=[1]Rating!$B$4,[1]Rating!$C$4,Table27[[#This Row],[2024 AV]]&lt;=[1]Rating!$B$3,[1]Rating!$C$3,Table27[[#This Row],[2024 AV]]&lt;=[1]Rating!$B$2,[1]Rating!$C$2)</f>
        <v>Solid</v>
      </c>
      <c r="H4" s="3">
        <v>0</v>
      </c>
      <c r="I4" s="3">
        <f>_xlfn.XLOOKUP(Table27[[#This Row],[Player]],'[1]2024 AV'!B:B,'[1]2024 AV'!L:L,0)</f>
        <v>8</v>
      </c>
      <c r="J4" s="3">
        <f>_xlfn.XLOOKUP(Table27[[#This Row],[Player]],'[1]2023 AV'!B:B,'[1]2023 AV'!L:L,0)</f>
        <v>4</v>
      </c>
      <c r="K4" s="3">
        <f>_xlfn.XLOOKUP(Table27[[#This Row],[Player]],'[1]2022 AV'!B:B,'[1]2022 AV'!L:L,0)</f>
        <v>3</v>
      </c>
      <c r="L4" s="3">
        <f>_xlfn.XLOOKUP(Table27[[#This Row],[Player]],'[1]2021 AV'!B:B,'[1]2021 AV'!L:L,0)</f>
        <v>4</v>
      </c>
      <c r="M4" s="3">
        <f>_xlfn.XLOOKUP(Table27[[#This Row],[Player]],'[1]2020 AV'!B:B,'[1]2020 AV'!L:L,0)</f>
        <v>0</v>
      </c>
      <c r="N4" s="3">
        <f>_xlfn.XLOOKUP(Table27[[#This Row],[Player]],'[1]2019 AV'!B:B,'[1]2019 AV'!L:L,0)</f>
        <v>0</v>
      </c>
      <c r="O4" s="3">
        <f>_xlfn.XLOOKUP(Table27[[#This Row],[Player]],'[1]2018 AV'!B:B,'[1]2018 AV'!L:L,0)</f>
        <v>0</v>
      </c>
    </row>
    <row r="5" spans="1:15" ht="32" x14ac:dyDescent="0.4">
      <c r="A5" s="1" t="s">
        <v>14</v>
      </c>
      <c r="B5" s="3" t="s">
        <v>486</v>
      </c>
      <c r="C5" s="3">
        <v>24</v>
      </c>
      <c r="D5" s="3">
        <v>1</v>
      </c>
      <c r="E5" s="3">
        <v>15</v>
      </c>
      <c r="F5" s="3" t="s">
        <v>487</v>
      </c>
      <c r="G5" s="3" t="str" cm="1">
        <f t="array" ref="G5">_xlfn.IFS(Table27[[#This Row],[2024 AV]]&lt;=[1]Rating!$B$5,[1]Rating!$C$5,Table27[[#This Row],[2024 AV]]&lt;=[1]Rating!$B$4,[1]Rating!$C$4,Table27[[#This Row],[2024 AV]]&lt;=[1]Rating!$B$3,[1]Rating!$C$3,Table27[[#This Row],[2024 AV]]&lt;=[1]Rating!$B$2,[1]Rating!$C$2)</f>
        <v>Great</v>
      </c>
      <c r="H5" s="3">
        <v>1</v>
      </c>
      <c r="I5" s="3">
        <f>_xlfn.XLOOKUP(Table27[[#This Row],[Player]],'[1]2024 AV'!B:B,'[1]2024 AV'!L:L,0)</f>
        <v>11</v>
      </c>
      <c r="J5" s="3">
        <f>_xlfn.XLOOKUP(Table27[[#This Row],[Player]],'[1]2023 AV'!B:B,'[1]2023 AV'!L:L,0)</f>
        <v>9</v>
      </c>
      <c r="K5" s="3">
        <f>_xlfn.XLOOKUP(Table27[[#This Row],[Player]],'[1]2022 AV'!B:B,'[1]2022 AV'!L:L,0)</f>
        <v>0</v>
      </c>
      <c r="L5" s="3">
        <f>_xlfn.XLOOKUP(Table27[[#This Row],[Player]],'[1]2021 AV'!B:B,'[1]2021 AV'!L:L,0)</f>
        <v>0</v>
      </c>
      <c r="M5" s="3">
        <f>_xlfn.XLOOKUP(Table27[[#This Row],[Player]],'[1]2020 AV'!B:B,'[1]2020 AV'!L:L,0)</f>
        <v>0</v>
      </c>
      <c r="N5" s="3">
        <f>_xlfn.XLOOKUP(Table27[[#This Row],[Player]],'[1]2019 AV'!B:B,'[1]2019 AV'!L:L,0)</f>
        <v>0</v>
      </c>
      <c r="O5" s="3">
        <f>_xlfn.XLOOKUP(Table27[[#This Row],[Player]],'[1]2018 AV'!B:B,'[1]2018 AV'!L:L,0)</f>
        <v>0</v>
      </c>
    </row>
    <row r="6" spans="1:15" ht="32" x14ac:dyDescent="0.4">
      <c r="A6" s="1" t="s">
        <v>44</v>
      </c>
      <c r="B6" s="3" t="s">
        <v>488</v>
      </c>
      <c r="C6" s="3">
        <v>29</v>
      </c>
      <c r="D6" s="3">
        <v>6</v>
      </c>
      <c r="E6" s="3">
        <v>13</v>
      </c>
      <c r="F6" s="3" t="s">
        <v>489</v>
      </c>
      <c r="G6" s="3" t="str" cm="1">
        <f t="array" ref="G6">_xlfn.IFS(Table27[[#This Row],[2024 AV]]&lt;=[1]Rating!$B$5,[1]Rating!$C$5,Table27[[#This Row],[2024 AV]]&lt;=[1]Rating!$B$4,[1]Rating!$C$4,Table27[[#This Row],[2024 AV]]&lt;=[1]Rating!$B$3,[1]Rating!$C$3,Table27[[#This Row],[2024 AV]]&lt;=[1]Rating!$B$2,[1]Rating!$C$2)</f>
        <v>Solid</v>
      </c>
      <c r="H6" s="3">
        <v>0</v>
      </c>
      <c r="I6" s="3">
        <f>_xlfn.XLOOKUP(Table27[[#This Row],[Player]],'[1]2024 AV'!B:B,'[1]2024 AV'!L:L,0)</f>
        <v>7</v>
      </c>
      <c r="J6" s="3">
        <f>_xlfn.XLOOKUP(Table27[[#This Row],[Player]],'[1]2023 AV'!B:B,'[1]2023 AV'!L:L,0)</f>
        <v>6</v>
      </c>
      <c r="K6" s="3">
        <f>_xlfn.XLOOKUP(Table27[[#This Row],[Player]],'[1]2022 AV'!B:B,'[1]2022 AV'!L:L,0)</f>
        <v>8</v>
      </c>
      <c r="L6" s="3">
        <f>_xlfn.XLOOKUP(Table27[[#This Row],[Player]],'[1]2021 AV'!B:B,'[1]2021 AV'!L:L,0)</f>
        <v>10</v>
      </c>
      <c r="M6" s="3">
        <f>_xlfn.XLOOKUP(Table27[[#This Row],[Player]],'[1]2020 AV'!B:B,'[1]2020 AV'!L:L,0)</f>
        <v>8</v>
      </c>
      <c r="N6" s="3">
        <f>_xlfn.XLOOKUP(Table27[[#This Row],[Player]],'[1]2019 AV'!B:B,'[1]2019 AV'!L:L,0)</f>
        <v>11</v>
      </c>
      <c r="O6" s="3">
        <f>_xlfn.XLOOKUP(Table27[[#This Row],[Player]],'[1]2018 AV'!B:B,'[1]2018 AV'!L:L,0)</f>
        <v>5</v>
      </c>
    </row>
    <row r="7" spans="1:15" x14ac:dyDescent="0.4">
      <c r="A7" s="22" t="s">
        <v>44</v>
      </c>
      <c r="B7" s="3" t="s">
        <v>490</v>
      </c>
      <c r="C7" s="3">
        <v>24</v>
      </c>
      <c r="D7" s="3">
        <v>2</v>
      </c>
      <c r="E7" s="3">
        <v>9</v>
      </c>
      <c r="F7" s="3" t="s">
        <v>491</v>
      </c>
      <c r="G7" s="3" t="str" cm="1">
        <f t="array" ref="G7">_xlfn.IFS(Table27[[#This Row],[2024 AV]]&lt;=[1]Rating!$B$5,[1]Rating!$C$5,Table27[[#This Row],[2024 AV]]&lt;=[1]Rating!$B$4,[1]Rating!$C$4,Table27[[#This Row],[2024 AV]]&lt;=[1]Rating!$B$3,[1]Rating!$C$3,Table27[[#This Row],[2024 AV]]&lt;=[1]Rating!$B$2,[1]Rating!$C$2)</f>
        <v>Below Average</v>
      </c>
      <c r="H7" s="3">
        <v>0</v>
      </c>
      <c r="I7" s="3">
        <f>_xlfn.XLOOKUP(Table27[[#This Row],[Player]],'[1]2024 AV'!B:B,'[1]2024 AV'!L:L,0)</f>
        <v>5</v>
      </c>
      <c r="J7" s="3">
        <f>_xlfn.XLOOKUP(Table27[[#This Row],[Player]],'[1]2023 AV'!B:B,'[1]2023 AV'!L:L,0)</f>
        <v>4</v>
      </c>
      <c r="K7" s="3">
        <f>_xlfn.XLOOKUP(Table27[[#This Row],[Player]],'[1]2022 AV'!B:B,'[1]2022 AV'!L:L,0)</f>
        <v>4</v>
      </c>
      <c r="L7" s="3">
        <f>_xlfn.XLOOKUP(Table27[[#This Row],[Player]],'[1]2021 AV'!B:B,'[1]2021 AV'!L:L,0)</f>
        <v>0</v>
      </c>
      <c r="M7" s="3">
        <f>_xlfn.XLOOKUP(Table27[[#This Row],[Player]],'[1]2020 AV'!B:B,'[1]2020 AV'!L:L,0)</f>
        <v>0</v>
      </c>
      <c r="N7" s="3">
        <f>_xlfn.XLOOKUP(Table27[[#This Row],[Player]],'[1]2019 AV'!B:B,'[1]2019 AV'!L:L,0)</f>
        <v>0</v>
      </c>
      <c r="O7" s="3">
        <f>_xlfn.XLOOKUP(Table27[[#This Row],[Player]],'[1]2018 AV'!B:B,'[1]2018 AV'!L:L,0)</f>
        <v>0</v>
      </c>
    </row>
    <row r="8" spans="1:15" x14ac:dyDescent="0.4">
      <c r="A8" s="1" t="s">
        <v>492</v>
      </c>
      <c r="B8" s="3" t="s">
        <v>493</v>
      </c>
      <c r="C8" s="3">
        <v>30</v>
      </c>
      <c r="D8" s="3">
        <v>8</v>
      </c>
      <c r="E8" s="3">
        <v>17</v>
      </c>
      <c r="F8" s="3" t="s">
        <v>494</v>
      </c>
      <c r="G8" s="3" t="str" cm="1">
        <f t="array" ref="G8">_xlfn.IFS(Table27[[#This Row],[2024 AV]]&lt;=[1]Rating!$B$5,[1]Rating!$C$5,Table27[[#This Row],[2024 AV]]&lt;=[1]Rating!$B$4,[1]Rating!$C$4,Table27[[#This Row],[2024 AV]]&lt;=[1]Rating!$B$3,[1]Rating!$C$3,Table27[[#This Row],[2024 AV]]&lt;=[1]Rating!$B$2,[1]Rating!$C$2)</f>
        <v>Great</v>
      </c>
      <c r="H8" s="3">
        <v>1</v>
      </c>
      <c r="I8" s="3">
        <f>_xlfn.XLOOKUP(Table27[[#This Row],[Player]],'[1]2024 AV'!B:B,'[1]2024 AV'!L:L,0)</f>
        <v>12</v>
      </c>
      <c r="J8" s="3">
        <f>_xlfn.XLOOKUP(Table27[[#This Row],[Player]],'[1]2023 AV'!B:B,'[1]2023 AV'!L:L,0)</f>
        <v>8</v>
      </c>
      <c r="K8" s="3">
        <f>_xlfn.XLOOKUP(Table27[[#This Row],[Player]],'[1]2022 AV'!B:B,'[1]2022 AV'!L:L,0)</f>
        <v>5</v>
      </c>
      <c r="L8" s="3">
        <f>_xlfn.XLOOKUP(Table27[[#This Row],[Player]],'[1]2021 AV'!B:B,'[1]2021 AV'!L:L,0)</f>
        <v>0</v>
      </c>
      <c r="M8" s="3">
        <f>_xlfn.XLOOKUP(Table27[[#This Row],[Player]],'[1]2020 AV'!B:B,'[1]2020 AV'!L:L,0)</f>
        <v>4</v>
      </c>
      <c r="N8" s="3">
        <f>_xlfn.XLOOKUP(Table27[[#This Row],[Player]],'[1]2019 AV'!B:B,'[1]2019 AV'!L:L,0)</f>
        <v>17</v>
      </c>
      <c r="O8" s="3">
        <f>_xlfn.XLOOKUP(Table27[[#This Row],[Player]],'[1]2018 AV'!B:B,'[1]2018 AV'!L:L,0)</f>
        <v>8</v>
      </c>
    </row>
    <row r="9" spans="1:15" x14ac:dyDescent="0.4">
      <c r="A9" s="1" t="s">
        <v>495</v>
      </c>
      <c r="B9" s="3" t="s">
        <v>496</v>
      </c>
      <c r="C9" s="3">
        <v>27</v>
      </c>
      <c r="D9" s="3">
        <v>5</v>
      </c>
      <c r="E9" s="3">
        <v>17</v>
      </c>
      <c r="F9" s="3" t="s">
        <v>497</v>
      </c>
      <c r="G9" s="3" t="str" cm="1">
        <f t="array" ref="G9">_xlfn.IFS(Table27[[#This Row],[2024 AV]]&lt;=[1]Rating!$B$5,[1]Rating!$C$5,Table27[[#This Row],[2024 AV]]&lt;=[1]Rating!$B$4,[1]Rating!$C$4,Table27[[#This Row],[2024 AV]]&lt;=[1]Rating!$B$3,[1]Rating!$C$3,Table27[[#This Row],[2024 AV]]&lt;=[1]Rating!$B$2,[1]Rating!$C$2)</f>
        <v>Solid</v>
      </c>
      <c r="H9" s="3">
        <v>0</v>
      </c>
      <c r="I9" s="3">
        <f>_xlfn.XLOOKUP(Table27[[#This Row],[Player]],'[1]2024 AV'!B:B,'[1]2024 AV'!L:L,0)</f>
        <v>8</v>
      </c>
      <c r="J9" s="3">
        <f>_xlfn.XLOOKUP(Table27[[#This Row],[Player]],'[1]2023 AV'!B:B,'[1]2023 AV'!L:L,0)</f>
        <v>4</v>
      </c>
      <c r="K9" s="3">
        <f>_xlfn.XLOOKUP(Table27[[#This Row],[Player]],'[1]2022 AV'!B:B,'[1]2022 AV'!L:L,0)</f>
        <v>2</v>
      </c>
      <c r="L9" s="3">
        <f>_xlfn.XLOOKUP(Table27[[#This Row],[Player]],'[1]2021 AV'!B:B,'[1]2021 AV'!L:L,0)</f>
        <v>5</v>
      </c>
      <c r="M9" s="3">
        <f>_xlfn.XLOOKUP(Table27[[#This Row],[Player]],'[1]2020 AV'!B:B,'[1]2020 AV'!L:L,0)</f>
        <v>5</v>
      </c>
      <c r="N9" s="3">
        <f>_xlfn.XLOOKUP(Table27[[#This Row],[Player]],'[1]2019 AV'!B:B,'[1]2019 AV'!L:L,0)</f>
        <v>4</v>
      </c>
      <c r="O9" s="3">
        <f>_xlfn.XLOOKUP(Table27[[#This Row],[Player]],'[1]2018 AV'!B:B,'[1]2018 AV'!L:L,0)</f>
        <v>0</v>
      </c>
    </row>
    <row r="10" spans="1:15" x14ac:dyDescent="0.4">
      <c r="A10" s="1" t="s">
        <v>287</v>
      </c>
      <c r="B10" s="3" t="s">
        <v>498</v>
      </c>
      <c r="C10" s="3">
        <v>24</v>
      </c>
      <c r="D10" s="3">
        <v>2</v>
      </c>
      <c r="E10" s="3">
        <v>17</v>
      </c>
      <c r="F10" s="3"/>
      <c r="G10" s="3" t="str" cm="1">
        <f t="array" ref="G10">_xlfn.IFS(Table27[[#This Row],[2024 AV]]&lt;=[1]Rating!$B$5,[1]Rating!$C$5,Table27[[#This Row],[2024 AV]]&lt;=[1]Rating!$B$4,[1]Rating!$C$4,Table27[[#This Row],[2024 AV]]&lt;=[1]Rating!$B$3,[1]Rating!$C$3,Table27[[#This Row],[2024 AV]]&lt;=[1]Rating!$B$2,[1]Rating!$C$2)</f>
        <v>Great</v>
      </c>
      <c r="H10" s="3">
        <v>1</v>
      </c>
      <c r="I10" s="3">
        <f>_xlfn.XLOOKUP(Table27[[#This Row],[Player]],'[1]2024 AV'!B:B,'[1]2024 AV'!L:L,0)</f>
        <v>10</v>
      </c>
      <c r="J10" s="3">
        <f>_xlfn.XLOOKUP(Table27[[#This Row],[Player]],'[1]2023 AV'!B:B,'[1]2023 AV'!L:L,0)</f>
        <v>9</v>
      </c>
      <c r="K10" s="3">
        <f>_xlfn.XLOOKUP(Table27[[#This Row],[Player]],'[1]2022 AV'!B:B,'[1]2022 AV'!L:L,0)</f>
        <v>7</v>
      </c>
      <c r="L10" s="3">
        <f>_xlfn.XLOOKUP(Table27[[#This Row],[Player]],'[1]2021 AV'!B:B,'[1]2021 AV'!L:L,0)</f>
        <v>0</v>
      </c>
      <c r="M10" s="3">
        <f>_xlfn.XLOOKUP(Table27[[#This Row],[Player]],'[1]2020 AV'!B:B,'[1]2020 AV'!L:L,0)</f>
        <v>0</v>
      </c>
      <c r="N10" s="3">
        <f>_xlfn.XLOOKUP(Table27[[#This Row],[Player]],'[1]2019 AV'!B:B,'[1]2019 AV'!L:L,0)</f>
        <v>0</v>
      </c>
      <c r="O10" s="3">
        <f>_xlfn.XLOOKUP(Table27[[#This Row],[Player]],'[1]2018 AV'!B:B,'[1]2018 AV'!L:L,0)</f>
        <v>0</v>
      </c>
    </row>
    <row r="11" spans="1:15" x14ac:dyDescent="0.4">
      <c r="A11" s="1" t="s">
        <v>499</v>
      </c>
      <c r="B11" s="3" t="s">
        <v>500</v>
      </c>
      <c r="C11" s="3">
        <v>25</v>
      </c>
      <c r="D11" s="3">
        <v>2</v>
      </c>
      <c r="E11" s="3">
        <v>17</v>
      </c>
      <c r="F11" s="3"/>
      <c r="G11" s="3" t="str" cm="1">
        <f t="array" ref="G11">_xlfn.IFS(Table27[[#This Row],[2024 AV]]&lt;=[1]Rating!$B$5,[1]Rating!$C$5,Table27[[#This Row],[2024 AV]]&lt;=[1]Rating!$B$4,[1]Rating!$C$4,Table27[[#This Row],[2024 AV]]&lt;=[1]Rating!$B$3,[1]Rating!$C$3,Table27[[#This Row],[2024 AV]]&lt;=[1]Rating!$B$2,[1]Rating!$C$2)</f>
        <v>Solid</v>
      </c>
      <c r="H11" s="3">
        <v>0</v>
      </c>
      <c r="I11" s="3">
        <f>_xlfn.XLOOKUP(Table27[[#This Row],[Player]],'[1]2024 AV'!B:B,'[1]2024 AV'!L:L,0)</f>
        <v>9</v>
      </c>
      <c r="J11" s="3">
        <f>_xlfn.XLOOKUP(Table27[[#This Row],[Player]],'[1]2023 AV'!B:B,'[1]2023 AV'!L:L,0)</f>
        <v>1</v>
      </c>
      <c r="K11" s="3">
        <f>_xlfn.XLOOKUP(Table27[[#This Row],[Player]],'[1]2022 AV'!B:B,'[1]2022 AV'!L:L,0)</f>
        <v>2</v>
      </c>
      <c r="L11" s="3">
        <f>_xlfn.XLOOKUP(Table27[[#This Row],[Player]],'[1]2021 AV'!B:B,'[1]2021 AV'!L:L,0)</f>
        <v>0</v>
      </c>
      <c r="M11" s="3">
        <f>_xlfn.XLOOKUP(Table27[[#This Row],[Player]],'[1]2020 AV'!B:B,'[1]2020 AV'!L:L,0)</f>
        <v>0</v>
      </c>
      <c r="N11" s="3">
        <f>_xlfn.XLOOKUP(Table27[[#This Row],[Player]],'[1]2019 AV'!B:B,'[1]2019 AV'!L:L,0)</f>
        <v>0</v>
      </c>
      <c r="O11" s="3">
        <f>_xlfn.XLOOKUP(Table27[[#This Row],[Player]],'[1]2018 AV'!B:B,'[1]2018 AV'!L:L,0)</f>
        <v>0</v>
      </c>
    </row>
    <row r="12" spans="1:15" ht="32" x14ac:dyDescent="0.4">
      <c r="A12" s="1" t="s">
        <v>501</v>
      </c>
      <c r="B12" s="3" t="s">
        <v>502</v>
      </c>
      <c r="C12" s="3">
        <v>22</v>
      </c>
      <c r="D12" s="3" t="s">
        <v>466</v>
      </c>
      <c r="E12" s="3">
        <v>14</v>
      </c>
      <c r="F12" s="3"/>
      <c r="G12" s="3" t="str" cm="1">
        <f t="array" ref="G12">_xlfn.IFS(Table27[[#This Row],[2024 AV]]&lt;=[1]Rating!$B$5,[1]Rating!$C$5,Table27[[#This Row],[2024 AV]]&lt;=[1]Rating!$B$4,[1]Rating!$C$4,Table27[[#This Row],[2024 AV]]&lt;=[1]Rating!$B$3,[1]Rating!$C$3,Table27[[#This Row],[2024 AV]]&lt;=[1]Rating!$B$2,[1]Rating!$C$2)</f>
        <v>Solid</v>
      </c>
      <c r="H12" s="3">
        <v>0</v>
      </c>
      <c r="I12" s="3">
        <f>_xlfn.XLOOKUP(Table27[[#This Row],[Player]],'[1]2024 AV'!B:B,'[1]2024 AV'!L:L,0)</f>
        <v>8</v>
      </c>
      <c r="J12" s="3">
        <f>_xlfn.XLOOKUP(Table27[[#This Row],[Player]],'[1]2023 AV'!B:B,'[1]2023 AV'!L:L,0)</f>
        <v>0</v>
      </c>
      <c r="K12" s="3">
        <f>_xlfn.XLOOKUP(Table27[[#This Row],[Player]],'[1]2022 AV'!B:B,'[1]2022 AV'!L:L,0)</f>
        <v>0</v>
      </c>
      <c r="L12" s="3">
        <f>_xlfn.XLOOKUP(Table27[[#This Row],[Player]],'[1]2021 AV'!B:B,'[1]2021 AV'!L:L,0)</f>
        <v>0</v>
      </c>
      <c r="M12" s="3">
        <f>_xlfn.XLOOKUP(Table27[[#This Row],[Player]],'[1]2020 AV'!B:B,'[1]2020 AV'!L:L,0)</f>
        <v>0</v>
      </c>
      <c r="N12" s="3">
        <f>_xlfn.XLOOKUP(Table27[[#This Row],[Player]],'[1]2019 AV'!B:B,'[1]2019 AV'!L:L,0)</f>
        <v>0</v>
      </c>
      <c r="O12" s="3">
        <f>_xlfn.XLOOKUP(Table27[[#This Row],[Player]],'[1]2018 AV'!B:B,'[1]2018 AV'!L:L,0)</f>
        <v>0</v>
      </c>
    </row>
  </sheetData>
  <conditionalFormatting sqref="G2:G12">
    <cfRule type="containsText" dxfId="0" priority="1" operator="containsText" text="Below Average">
      <formula>NOT(ISERROR(SEARCH("Below Average",G2)))</formula>
    </cfRule>
  </conditionalFormatting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1B9F9-B106-424F-912E-EC9BAC0E487E}">
  <dimension ref="A1:F13"/>
  <sheetViews>
    <sheetView tabSelected="1" workbookViewId="0">
      <selection activeCell="D7" sqref="D7"/>
    </sheetView>
  </sheetViews>
  <sheetFormatPr defaultColWidth="8.83203125" defaultRowHeight="16" x14ac:dyDescent="0.4"/>
  <cols>
    <col min="1" max="1" width="3.83203125" bestFit="1" customWidth="1"/>
    <col min="2" max="2" width="14.33203125" bestFit="1" customWidth="1"/>
    <col min="3" max="3" width="4.1640625" bestFit="1" customWidth="1"/>
    <col min="4" max="4" width="3.6640625" bestFit="1" customWidth="1"/>
    <col min="5" max="5" width="12.83203125" bestFit="1" customWidth="1"/>
  </cols>
  <sheetData>
    <row r="1" spans="1:6" ht="14" customHeight="1" x14ac:dyDescent="0.4">
      <c r="A1" s="28"/>
      <c r="B1" s="28"/>
      <c r="C1" s="28"/>
      <c r="D1" s="28"/>
      <c r="E1" s="2"/>
    </row>
    <row r="2" spans="1:6" x14ac:dyDescent="0.4">
      <c r="A2" s="2" t="s">
        <v>0</v>
      </c>
      <c r="B2" s="2" t="s">
        <v>3</v>
      </c>
      <c r="C2" s="2" t="s">
        <v>1</v>
      </c>
      <c r="D2" s="2" t="s">
        <v>4</v>
      </c>
      <c r="E2" s="2" t="s">
        <v>6</v>
      </c>
    </row>
    <row r="3" spans="1:6" x14ac:dyDescent="0.4">
      <c r="A3" s="2">
        <v>1</v>
      </c>
      <c r="B3" s="4" t="s">
        <v>87</v>
      </c>
      <c r="C3" s="4">
        <v>27</v>
      </c>
      <c r="D3" s="8" t="s">
        <v>88</v>
      </c>
      <c r="E3" s="4" t="s">
        <v>48</v>
      </c>
    </row>
    <row r="4" spans="1:6" x14ac:dyDescent="0.4">
      <c r="A4" s="2">
        <v>2</v>
      </c>
      <c r="B4" s="4" t="s">
        <v>138</v>
      </c>
      <c r="C4" s="4">
        <v>59</v>
      </c>
      <c r="D4" s="4" t="s">
        <v>18</v>
      </c>
      <c r="E4" s="4" t="s">
        <v>139</v>
      </c>
      <c r="F4" s="4" t="s">
        <v>230</v>
      </c>
    </row>
    <row r="5" spans="1:6" x14ac:dyDescent="0.4">
      <c r="A5" s="2">
        <v>3</v>
      </c>
      <c r="B5" s="4" t="s">
        <v>185</v>
      </c>
      <c r="C5" s="4">
        <v>91</v>
      </c>
      <c r="D5" s="4" t="s">
        <v>34</v>
      </c>
      <c r="E5" s="4" t="s">
        <v>23</v>
      </c>
    </row>
    <row r="6" spans="1:6" x14ac:dyDescent="0.4">
      <c r="A6" s="2">
        <v>4</v>
      </c>
      <c r="B6" s="4" t="s">
        <v>239</v>
      </c>
      <c r="C6" s="4">
        <v>129</v>
      </c>
      <c r="D6" s="4" t="s">
        <v>98</v>
      </c>
      <c r="E6" s="4" t="s">
        <v>177</v>
      </c>
    </row>
    <row r="7" spans="1:6" x14ac:dyDescent="0.4">
      <c r="A7" s="2">
        <v>5</v>
      </c>
      <c r="B7" s="4" t="s">
        <v>253</v>
      </c>
      <c r="C7" s="4">
        <v>141</v>
      </c>
      <c r="D7" s="4"/>
      <c r="E7" s="4" t="s">
        <v>254</v>
      </c>
    </row>
    <row r="8" spans="1:6" x14ac:dyDescent="0.4">
      <c r="A8" s="2">
        <v>6</v>
      </c>
      <c r="B8" s="4" t="s">
        <v>300</v>
      </c>
      <c r="C8" s="4">
        <v>178</v>
      </c>
      <c r="D8" s="23" t="s">
        <v>72</v>
      </c>
      <c r="E8" s="4" t="s">
        <v>301</v>
      </c>
    </row>
    <row r="9" spans="1:6" x14ac:dyDescent="0.4">
      <c r="A9" s="2">
        <v>6</v>
      </c>
      <c r="B9" s="4" t="s">
        <v>312</v>
      </c>
      <c r="C9" s="4">
        <v>186</v>
      </c>
      <c r="D9" s="4" t="s">
        <v>306</v>
      </c>
      <c r="E9" s="4" t="s">
        <v>38</v>
      </c>
    </row>
    <row r="10" spans="1:6" x14ac:dyDescent="0.4">
      <c r="A10" s="2">
        <v>6</v>
      </c>
      <c r="B10" s="4" t="s">
        <v>333</v>
      </c>
      <c r="C10" s="4">
        <v>203</v>
      </c>
      <c r="D10" s="4" t="s">
        <v>14</v>
      </c>
      <c r="E10" s="4" t="s">
        <v>15</v>
      </c>
    </row>
    <row r="11" spans="1:6" x14ac:dyDescent="0.4">
      <c r="A11" s="2">
        <v>6</v>
      </c>
      <c r="B11" s="4" t="s">
        <v>341</v>
      </c>
      <c r="C11" s="4">
        <v>210</v>
      </c>
      <c r="D11" s="4" t="s">
        <v>26</v>
      </c>
      <c r="E11" s="4" t="s">
        <v>206</v>
      </c>
    </row>
    <row r="12" spans="1:6" x14ac:dyDescent="0.4">
      <c r="A12" s="2">
        <v>6</v>
      </c>
      <c r="B12" s="4" t="s">
        <v>343</v>
      </c>
      <c r="C12" s="4">
        <v>212</v>
      </c>
      <c r="D12" s="4" t="s">
        <v>308</v>
      </c>
      <c r="E12" s="4" t="s">
        <v>344</v>
      </c>
    </row>
    <row r="13" spans="1:6" x14ac:dyDescent="0.4">
      <c r="A13" s="2">
        <v>7</v>
      </c>
      <c r="B13" s="4" t="s">
        <v>383</v>
      </c>
      <c r="C13" s="4">
        <v>243</v>
      </c>
      <c r="D13" s="4" t="s">
        <v>292</v>
      </c>
      <c r="E13" s="4" t="s">
        <v>23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Predicted=SAF - CB</vt:lpstr>
      <vt:lpstr>Predicted=LB</vt:lpstr>
      <vt:lpstr>Predicted=OL</vt:lpstr>
      <vt:lpstr>Predicted=DL</vt:lpstr>
      <vt:lpstr>Final Picks</vt:lpstr>
      <vt:lpstr>Actual Draft</vt:lpstr>
      <vt:lpstr>Defensive Starters</vt:lpstr>
      <vt:lpstr>Offensive Starters</vt:lpstr>
      <vt:lpstr>Real Ravens Picks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Rudrani Sakhare</cp:lastModifiedBy>
  <dcterms:created xsi:type="dcterms:W3CDTF">2025-06-08T20:17:36Z</dcterms:created>
  <dcterms:modified xsi:type="dcterms:W3CDTF">2025-06-11T16:49:35Z</dcterms:modified>
</cp:coreProperties>
</file>