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7DC3D3A7-14DC-4312-984D-CAA2F2D8F041}" xr6:coauthVersionLast="47" xr6:coauthVersionMax="47" xr10:uidLastSave="{00000000-0000-0000-0000-000000000000}"/>
  <bookViews>
    <workbookView xWindow="-108" yWindow="-108" windowWidth="23256" windowHeight="12456" xr2:uid="{9E6F635A-4E7E-4888-83C4-276A98F81FDF}"/>
  </bookViews>
  <sheets>
    <sheet name="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'DOOR-CR'!$P$18</definedName>
    <definedName name="BD">"BD"</definedName>
    <definedName name="C." localSheetId="0">'DOOR-CR'!$P$17</definedName>
    <definedName name="F." localSheetId="0">'DOOR-CR'!$P$16</definedName>
    <definedName name="GCS" localSheetId="0">'DOOR-CR'!$O$12</definedName>
    <definedName name="GTH" localSheetId="0">'DOOR-CR'!$O$11</definedName>
    <definedName name="H" localSheetId="0">'DOOR-CR'!$E$12</definedName>
    <definedName name="h.1" localSheetId="0">'DOOR-CR'!$C$14</definedName>
    <definedName name="h.10" localSheetId="0">'DOOR-CR'!$E$18</definedName>
    <definedName name="h.2" localSheetId="0">'DOOR-CR'!$C$15</definedName>
    <definedName name="h.3" localSheetId="0">'DOOR-CR'!$C$16</definedName>
    <definedName name="h.4" localSheetId="0">'DOOR-CR'!$C$17</definedName>
    <definedName name="h.5" localSheetId="0">'DOOR-CR'!$C$18</definedName>
    <definedName name="h.6" localSheetId="0">'DOOR-CR'!$E$14</definedName>
    <definedName name="h.7" localSheetId="0">'DOOR-CR'!$E$15</definedName>
    <definedName name="h.8" localSheetId="0">'DOOR-CR'!$E$16</definedName>
    <definedName name="h.9" localSheetId="0">'DOOR-CR'!$E$17</definedName>
    <definedName name="HS" localSheetId="0">'DOOR-CR'!$H$12</definedName>
    <definedName name="HS.1" localSheetId="0">'DOOR-CR'!$L$14</definedName>
    <definedName name="HS.2" localSheetId="0">'DOOR-CR'!$L$15</definedName>
    <definedName name="HS.3" localSheetId="0">'DOOR-CR'!$L$16</definedName>
    <definedName name="HS.4" localSheetId="0">'DOOR-CR'!$L$17</definedName>
    <definedName name="HS.5" localSheetId="0">'DOOR-CR'!$L$18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'DOOR-CR'!$1:$61</definedName>
    <definedName name="Q" localSheetId="0">'DOOR-CR'!$I$11</definedName>
    <definedName name="R." localSheetId="0">'DOOR-CR'!$C$62</definedName>
    <definedName name="st" hidden="1">[6]Gra_Ord_In_2000!$BA$12:$BA$1655</definedName>
    <definedName name="W" localSheetId="0">'DOOR-CR'!$E$11</definedName>
    <definedName name="w.1" localSheetId="0">'DOOR-CR'!$H$14</definedName>
    <definedName name="w.10" localSheetId="0">'DOOR-CR'!$J$18</definedName>
    <definedName name="w.2" localSheetId="0">'DOOR-CR'!$H$15</definedName>
    <definedName name="w.3" localSheetId="0">'DOOR-CR'!$H$16</definedName>
    <definedName name="w.4" localSheetId="0">'DOOR-CR'!$H$17</definedName>
    <definedName name="w.5" localSheetId="0">'DOOR-CR'!$H$18</definedName>
    <definedName name="w.6" localSheetId="0">'DOOR-CR'!$J$14</definedName>
    <definedName name="w.7" localSheetId="0">'DOOR-CR'!$J$15</definedName>
    <definedName name="w.8" localSheetId="0">'DOOR-CR'!$J$16</definedName>
    <definedName name="w.9" localSheetId="0">'DOOR-CR'!$J$17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'DOOR-CR'!$L$12</definedName>
    <definedName name="WS.1" localSheetId="0">'DOOR-CR'!$N$14</definedName>
    <definedName name="WS.2" localSheetId="0">'DOOR-CR'!$N$15</definedName>
    <definedName name="WS.3" localSheetId="0">'DOOR-CR'!$N$16</definedName>
    <definedName name="WS.4" localSheetId="0">'DOOR-CR'!$N$17</definedName>
    <definedName name="WS.5" localSheetId="0">'DOOR-CR'!$N$18</definedName>
    <definedName name="Z_8BD11290_77B3_4D27_9040_BB9D2A7264B2_.wvu.PrintArea" localSheetId="0" hidden="1">'DOOR-CR'!$1:$61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E27" i="1"/>
  <c r="BE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BD32" i="1"/>
  <c r="AX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V25" i="1" s="1"/>
  <c r="AP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AN25" i="1" s="1"/>
  <c r="CA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E3" i="1"/>
  <c r="AK3" i="1" s="1"/>
  <c r="AV2" i="1"/>
  <c r="BL2" i="1" s="1"/>
  <c r="CB2" i="1" s="1"/>
  <c r="AF2" i="1"/>
  <c r="BV31" i="1" l="1"/>
  <c r="AF50" i="1"/>
  <c r="AF49" i="1"/>
  <c r="BW9" i="1"/>
  <c r="AT12" i="1"/>
  <c r="AN22" i="1"/>
  <c r="AV22" i="1" s="1"/>
  <c r="AV48" i="1" s="1"/>
  <c r="AN23" i="1"/>
  <c r="AV23" i="1" s="1"/>
  <c r="AN24" i="1"/>
  <c r="AV24" i="1" s="1"/>
  <c r="U3" i="1"/>
  <c r="CA4" i="1"/>
  <c r="BZ11" i="1"/>
  <c r="BX14" i="1"/>
  <c r="BZ12" i="1"/>
  <c r="AU4" i="1"/>
  <c r="AQ9" i="1"/>
  <c r="AD11" i="1"/>
  <c r="BK4" i="1"/>
  <c r="BG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BE45698-B4A1-4F9F-B2A6-445FA86CA69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AB8B0FA-9F9B-43CE-A95A-C4F5C470B5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5EF9DAE-20AF-4202-A61A-B02A62EC303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<sst xmlns="http://schemas.openxmlformats.org/spreadsheetml/2006/main" count="486" uniqueCount="172">
  <si>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</si>
  <si>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</si>
  <si>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</si>
  <si>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</si>
  <si>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</si>
  <si>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</si>
  <si>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</si>
  <si>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</si>
  <si>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</si>
  <si>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</si>
  <si>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</si>
  <si>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</si>
  <si>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</si>
  <si>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</si>
  <si>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</si>
  <si>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DOOR-CR O</t>
  </si>
  <si>
    <t>Delivery Date</t>
  </si>
  <si>
    <t>Elevation Code</t>
  </si>
  <si>
    <t>52PR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</si>
  <si>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</si>
  <si>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</si>
  <si>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</si>
  <si>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U9D-81009</t>
  </si>
  <si>
    <t>Unit Code</t>
  </si>
  <si>
    <r>
      <t xml:space="preserve">H </t>
    </r>
    <r>
      <rPr>
        <sz val="10"/>
        <rFont val="Arial"/>
        <family val="2"/>
      </rPr>
      <t>item</t>
    </r>
  </si>
  <si>
    <t>U9D-80004</t>
  </si>
  <si>
    <t>52PR-O/N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</si>
  <si>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</si>
  <si>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</si>
  <si>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</si>
  <si>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</si>
  <si>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</si>
  <si>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</si>
  <si>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</si>
  <si>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</si>
  <si>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</si>
  <si>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</si>
  <si>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</si>
  <si>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</si>
  <si>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</si>
  <si>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</si>
  <si>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</si>
  <si>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</si>
  <si>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</si>
  <si>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</si>
  <si>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</si>
  <si>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</si>
  <si>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</si>
  <si>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</si>
  <si>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</si>
  <si>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</si>
  <si>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</si>
  <si>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</si>
  <si>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</si>
  <si>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</si>
  <si>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</si>
  <si>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</si>
  <si>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</si>
  <si>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</si>
  <si>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</si>
  <si>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</si>
  <si>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</si>
  <si>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</si>
  <si>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</si>
  <si>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</si>
  <si>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</si>
  <si>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</si>
  <si>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</si>
  <si>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</si>
  <si>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</si>
  <si>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</si>
  <si>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</si>
  <si>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</si>
  <si>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</si>
  <si>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</si>
  <si>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</si>
  <si>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</si>
  <si>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</si>
  <si>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</si>
  <si>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</si>
  <si>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</si>
  <si>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</si>
  <si>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</si>
  <si>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</si>
  <si>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</si>
  <si>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</si>
  <si>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</si>
  <si>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JAMB(L)</t>
  </si>
  <si>
    <t>9K-87149</t>
  </si>
  <si>
    <t>BOTTOM RAIL</t>
  </si>
  <si>
    <t>9K-13470</t>
  </si>
  <si>
    <t>9K-11370</t>
  </si>
  <si>
    <t>JAMB(R)</t>
  </si>
  <si>
    <t>HINGE STILE</t>
  </si>
  <si>
    <t>9K-87148</t>
  </si>
  <si>
    <t>9K-10707</t>
  </si>
  <si>
    <t>9K-30180</t>
  </si>
  <si>
    <t>LOCK STILE</t>
  </si>
  <si>
    <t>9K-20849</t>
  </si>
  <si>
    <t>9K-20669</t>
  </si>
  <si>
    <t>2K-22464</t>
  </si>
  <si>
    <t>M</t>
  </si>
  <si>
    <t>9K-20623</t>
  </si>
  <si>
    <t>MS-4010</t>
  </si>
  <si>
    <t>FOR CAP, BACK P, REINFORC</t>
  </si>
  <si>
    <t>EF-4010D7</t>
  </si>
  <si>
    <t>FOR HINGE</t>
  </si>
  <si>
    <t>BM-4070G</t>
  </si>
  <si>
    <t>S</t>
  </si>
  <si>
    <t>BM-4025G</t>
  </si>
  <si>
    <t>K-6519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</si>
  <si>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</si>
  <si>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</si>
  <si>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</si>
  <si>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</si>
  <si>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</si>
  <si>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</si>
  <si>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</si>
  <si>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</si>
  <si>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</si>
  <si>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</si>
  <si>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</si>
  <si>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</si>
  <si>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</si>
  <si>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</si>
  <si>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</si>
  <si>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</si>
  <si>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</si>
  <si>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</si>
  <si>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</si>
  <si>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</si>
  <si>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</si>
  <si>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</si>
  <si>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</si>
  <si>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</si>
  <si>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</si>
  <si>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</si>
  <si>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</si>
  <si>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</si>
  <si>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</si>
  <si>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</si>
  <si>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</si>
  <si>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</si>
  <si>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</si>
  <si>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</si>
  <si>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</si>
  <si>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</si>
  <si>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</si>
  <si>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</si>
  <si>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</si>
  <si>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</si>
  <si>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</si>
  <si>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</si>
  <si>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</si>
  <si>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</si>
  <si>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</si>
  <si>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AT-MATERIAL</t>
  </si>
  <si>
    <t>LABEL</t>
  </si>
  <si>
    <t>SCREW</t>
  </si>
  <si>
    <t>9K-30241</t>
  </si>
  <si>
    <t>YS</t>
  </si>
  <si>
    <t>Y</t>
  </si>
  <si>
    <t>YK</t>
  </si>
  <si>
    <t>FOR HEAD &amp; JAMB</t>
  </si>
  <si>
    <t>FOR BACKPLATE</t>
  </si>
  <si>
    <t>FOR JOINT FRAME</t>
  </si>
  <si>
    <t>REINFORCEMENT</t>
  </si>
  <si>
    <t>DOOR CAP</t>
  </si>
  <si>
    <t>SETTING BLOCK</t>
  </si>
  <si>
    <t>GASKET</t>
  </si>
  <si>
    <t>P-7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</si>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</sst>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03AF4DE6-978A-4A12-A168-68E00E0D7F60}"/>
    <cellStyle name="Normal" xfId="0" builtinId="0"/>
    <cellStyle name="Normal 10" xfId="2" xr:uid="{6F174375-4891-4FCD-8931-D440083B9B7C}"/>
    <cellStyle name="Normal 2" xfId="1" xr:uid="{FF0B228C-35D0-4836-95D0-AC2D381B98E2}"/>
    <cellStyle name="Normal 5" xfId="4" xr:uid="{0C69E2C5-2582-433C-8424-43131E681EC2}"/>
    <cellStyle name="Normal_COBA 2" xfId="5" xr:uid="{C778A926-9906-49C3-807C-E66977EBF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E5D143A-13F7-42B2-8E47-7C6209FD9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1C0878D0-765B-46E9-B48C-DF88E5FBA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2796C8C-323E-4ADA-B632-33413124B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631E889-AACF-4A5D-A4AF-79A6B5C4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81C7990-154C-4DC8-B732-500E384F5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EB732FDE-8520-46EC-A881-5400EBE61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30D9319-66C7-431F-A95D-3CAA91EE9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0</xdr:rowOff>
    </xdr:from>
    <xdr:to>
      <xdr:col>12</xdr:col>
      <xdr:colOff>198597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46A17F6-D718-4CB0-A3B0-C898FF722E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18" r="26506"/>
        <a:stretch/>
      </xdr:blipFill>
      <xdr:spPr bwMode="auto">
        <a:xfrm>
          <a:off x="2720341" y="4107180"/>
          <a:ext cx="2751296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F653-8C0A-4C60-B392-1AAE2247C1B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5" sqref="S25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45524.43228252315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45524.43228252315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45524.43228252315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45524.43228252315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45524.43228252315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DOOR-CR O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DOOR-CR O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DOOR-CR O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DOOR-CR O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U9D-81009</v>
      </c>
      <c r="AF9" s="61"/>
      <c r="AG9" s="3"/>
      <c r="AH9" s="54" t="s">
        <v>20</v>
      </c>
      <c r="AI9" s="37"/>
      <c r="AJ9" s="38"/>
      <c r="AK9" s="55" t="str">
        <f>IF($E$9&gt;0,$E$9,"")</f>
        <v>52PR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U9D-81009</v>
      </c>
      <c r="AV9" s="61"/>
      <c r="AW9" s="3"/>
      <c r="AX9" s="54" t="s">
        <v>20</v>
      </c>
      <c r="AY9" s="37"/>
      <c r="AZ9" s="38"/>
      <c r="BA9" s="55" t="str">
        <f>IF(E9&gt;0,E9,"")</f>
        <v>52PR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U9D-81009</v>
      </c>
      <c r="BL9" s="61"/>
      <c r="BM9" s="3"/>
      <c r="BN9" s="54" t="s">
        <v>20</v>
      </c>
      <c r="BO9" s="37"/>
      <c r="BP9" s="38"/>
      <c r="BQ9" s="55" t="str">
        <f>IF(U9&gt;0,U9,"")</f>
        <v>52PR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U9D-81009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U9D-80004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U9D-80004</v>
      </c>
      <c r="AV10" s="61"/>
      <c r="AW10" s="3"/>
      <c r="AX10" s="54" t="s">
        <v>23</v>
      </c>
      <c r="AY10" s="37"/>
      <c r="AZ10" s="38"/>
      <c r="BA10" s="55" t="str">
        <f>IF($U$10&gt;0,$U$10,"")</f>
        <v>52PR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U9D-80004</v>
      </c>
      <c r="BL10" s="61"/>
      <c r="BM10" s="3"/>
      <c r="BN10" s="54" t="s">
        <v>23</v>
      </c>
      <c r="BO10" s="37"/>
      <c r="BP10" s="38"/>
      <c r="BQ10" s="55" t="str">
        <f>IF($AK$10&gt;0,$AK$10,"")</f>
        <v>52PR-O/N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U9D-80004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149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149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150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151</v>
      </c>
      <c r="AY22" s="200"/>
      <c r="AZ22" s="201"/>
      <c r="BA22" s="205" t="s">
        <v>90</v>
      </c>
      <c r="BB22" s="169"/>
      <c r="BC22" s="181"/>
      <c r="BD22" s="182" t="s">
        <v>160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153</v>
      </c>
      <c r="BO22" s="200"/>
      <c r="BP22" s="201"/>
      <c r="BQ22" s="205" t="s">
        <v>86</v>
      </c>
      <c r="BR22" s="169"/>
      <c r="BS22" s="181"/>
      <c r="BT22" s="182" t="s">
        <v>160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3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152</v>
      </c>
      <c r="AY23" s="200"/>
      <c r="AZ23" s="201"/>
      <c r="BA23" s="168" t="s">
        <v>111</v>
      </c>
      <c r="BB23" s="169"/>
      <c r="BC23" s="181"/>
      <c r="BD23" s="182" t="s">
        <v>161</v>
      </c>
      <c r="BE23" s="172">
        <f>IF(W&lt;=800,2,IF(W&lt;=1000,3,3))+IF(H&lt;=1900,14,IF(H&lt;=2300,16,IF(H&lt;=2700,18,IF(H&lt;=3000,20,20))))</f>
        <v>23</v>
      </c>
      <c r="BF23" s="173">
        <f t="shared" si="7"/>
        <v>23</v>
      </c>
      <c r="BG23" s="184"/>
      <c r="BH23" s="185" t="s">
        <v>163</v>
      </c>
      <c r="BI23" s="186"/>
      <c r="BJ23" s="187"/>
      <c r="BK23" s="206"/>
      <c r="BL23" s="189" t="s">
        <v>108</v>
      </c>
      <c r="BM23" s="4"/>
      <c r="BN23" s="199" t="s">
        <v>166</v>
      </c>
      <c r="BO23" s="200"/>
      <c r="BP23" s="201"/>
      <c r="BQ23" s="168" t="s">
        <v>91</v>
      </c>
      <c r="BR23" s="169"/>
      <c r="BS23" s="181"/>
      <c r="BT23" s="182" t="s">
        <v>160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18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3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153</v>
      </c>
      <c r="AY24" s="200"/>
      <c r="AZ24" s="201"/>
      <c r="BA24" s="168" t="s">
        <v>85</v>
      </c>
      <c r="BB24" s="169"/>
      <c r="BC24" s="181"/>
      <c r="BD24" s="182" t="s">
        <v>160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167</v>
      </c>
      <c r="BO24" s="200"/>
      <c r="BP24" s="201"/>
      <c r="BQ24" s="168" t="s">
        <v>96</v>
      </c>
      <c r="BR24" s="169"/>
      <c r="BS24" s="181"/>
      <c r="BT24" s="182" t="s">
        <v>171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4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154</v>
      </c>
      <c r="AY25" s="200"/>
      <c r="AZ25" s="201"/>
      <c r="BA25" s="168" t="s">
        <v>95</v>
      </c>
      <c r="BB25" s="169"/>
      <c r="BC25" s="181"/>
      <c r="BD25" s="182" t="s">
        <v>160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168</v>
      </c>
      <c r="BO25" s="200"/>
      <c r="BP25" s="201"/>
      <c r="BQ25" s="168" t="s">
        <v>99</v>
      </c>
      <c r="BR25" s="169"/>
      <c r="BS25" s="181"/>
      <c r="BT25" s="182" t="s">
        <v>162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155</v>
      </c>
      <c r="AY26" s="200"/>
      <c r="AZ26" s="201"/>
      <c r="BA26" s="168" t="s">
        <v>98</v>
      </c>
      <c r="BB26" s="169"/>
      <c r="BC26" s="181"/>
      <c r="BD26" s="182" t="s">
        <v>162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168</v>
      </c>
      <c r="BO26" s="200"/>
      <c r="BP26" s="201"/>
      <c r="BQ26" s="168" t="s">
        <v>102</v>
      </c>
      <c r="BR26" s="169"/>
      <c r="BS26" s="181"/>
      <c r="BT26" s="182" t="s">
        <v>162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156</v>
      </c>
      <c r="AY27" s="200"/>
      <c r="AZ27" s="201"/>
      <c r="BA27" s="168" t="s">
        <v>100</v>
      </c>
      <c r="BB27" s="169"/>
      <c r="BC27" s="181"/>
      <c r="BD27" s="182" t="s">
        <v>162</v>
      </c>
      <c r="BE27" s="172">
        <f>((W-61)+((H-38)*2))/1000</f>
        <v>6.8630000000000004</v>
      </c>
      <c r="BF27" s="173">
        <f t="shared" si="7"/>
        <v>6.8630000000000004</v>
      </c>
      <c r="BG27" s="213" t="s">
        <v>101</v>
      </c>
      <c r="BH27" s="185"/>
      <c r="BI27" s="186"/>
      <c r="BJ27" s="187"/>
      <c r="BK27" s="188"/>
      <c r="BL27" s="189"/>
      <c r="BM27" s="4"/>
      <c r="BN27" s="199" t="s">
        <v>158</v>
      </c>
      <c r="BO27" s="200"/>
      <c r="BP27" s="201"/>
      <c r="BQ27" s="168" t="s">
        <v>103</v>
      </c>
      <c r="BR27" s="169"/>
      <c r="BS27" s="181"/>
      <c r="BT27" s="182" t="s">
        <v>160</v>
      </c>
      <c r="BU27" s="172">
        <v>22</v>
      </c>
      <c r="BV27" s="173">
        <f t="shared" si="8"/>
        <v>22</v>
      </c>
      <c r="BW27" s="213"/>
      <c r="BX27" s="185" t="s">
        <v>104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157</v>
      </c>
      <c r="AY28" s="200"/>
      <c r="AZ28" s="201"/>
      <c r="BA28" s="168" t="s">
        <v>159</v>
      </c>
      <c r="BB28" s="169"/>
      <c r="BC28" s="181"/>
      <c r="BD28" s="182" t="s">
        <v>160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158</v>
      </c>
      <c r="BO28" s="200"/>
      <c r="BP28" s="201"/>
      <c r="BQ28" s="168" t="s">
        <v>105</v>
      </c>
      <c r="BR28" s="169"/>
      <c r="BS28" s="181"/>
      <c r="BT28" s="182" t="s">
        <v>160</v>
      </c>
      <c r="BU28" s="172">
        <v>15</v>
      </c>
      <c r="BV28" s="173">
        <f t="shared" si="8"/>
        <v>15</v>
      </c>
      <c r="BW28" s="184"/>
      <c r="BX28" s="185" t="s">
        <v>106</v>
      </c>
      <c r="BY28" s="186"/>
      <c r="BZ28" s="187"/>
      <c r="CA28" s="188"/>
      <c r="CB28" s="189" t="s">
        <v>108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158</v>
      </c>
      <c r="AY29" s="200"/>
      <c r="AZ29" s="201"/>
      <c r="BA29" s="168" t="s">
        <v>103</v>
      </c>
      <c r="BB29" s="169"/>
      <c r="BC29" s="181"/>
      <c r="BD29" s="182" t="s">
        <v>160</v>
      </c>
      <c r="BE29" s="172">
        <v>6</v>
      </c>
      <c r="BF29" s="173">
        <f t="shared" si="7"/>
        <v>6</v>
      </c>
      <c r="BG29" s="184"/>
      <c r="BH29" s="185" t="s">
        <v>164</v>
      </c>
      <c r="BI29" s="186"/>
      <c r="BJ29" s="187"/>
      <c r="BK29" s="188"/>
      <c r="BL29" s="189"/>
      <c r="BM29" s="4"/>
      <c r="BN29" s="199" t="s">
        <v>152</v>
      </c>
      <c r="BO29" s="200"/>
      <c r="BP29" s="201"/>
      <c r="BQ29" s="168" t="s">
        <v>110</v>
      </c>
      <c r="BR29" s="169"/>
      <c r="BS29" s="181"/>
      <c r="BT29" s="182" t="s">
        <v>161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108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158</v>
      </c>
      <c r="AY30" s="200"/>
      <c r="AZ30" s="201"/>
      <c r="BA30" s="168" t="s">
        <v>109</v>
      </c>
      <c r="BB30" s="169"/>
      <c r="BC30" s="181"/>
      <c r="BD30" s="182" t="s">
        <v>160</v>
      </c>
      <c r="BE30" s="172">
        <v>4</v>
      </c>
      <c r="BF30" s="173">
        <f t="shared" si="7"/>
        <v>4</v>
      </c>
      <c r="BG30" s="184"/>
      <c r="BH30" s="185" t="s">
        <v>165</v>
      </c>
      <c r="BI30" s="186"/>
      <c r="BJ30" s="187"/>
      <c r="BK30" s="188"/>
      <c r="BL30" s="189" t="s">
        <v>108</v>
      </c>
      <c r="BM30" s="4"/>
      <c r="BN30" s="199" t="s">
        <v>169</v>
      </c>
      <c r="BO30" s="200"/>
      <c r="BP30" s="201"/>
      <c r="BQ30" s="168" t="s">
        <v>170</v>
      </c>
      <c r="BR30" s="169"/>
      <c r="BS30" s="181"/>
      <c r="BT30" s="182" t="s">
        <v>162</v>
      </c>
      <c r="BU30" s="172">
        <f>((2*WS.1)+(2*HS.1)-524)/1000</f>
        <v>7.26</v>
      </c>
      <c r="BV30" s="173">
        <f t="shared" si="8"/>
        <v>7.26</v>
      </c>
      <c r="BW30" s="184" t="s">
        <v>101</v>
      </c>
      <c r="BX30" s="185"/>
      <c r="BY30" s="186"/>
      <c r="BZ30" s="187"/>
      <c r="CA30" s="188"/>
      <c r="CB30" s="189" t="s">
        <v>108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158</v>
      </c>
      <c r="AY31" s="200"/>
      <c r="AZ31" s="201"/>
      <c r="BA31" s="168" t="s">
        <v>105</v>
      </c>
      <c r="BB31" s="169"/>
      <c r="BC31" s="181"/>
      <c r="BD31" s="182" t="s">
        <v>160</v>
      </c>
      <c r="BE31" s="172">
        <v>15</v>
      </c>
      <c r="BF31" s="173">
        <f t="shared" si="7"/>
        <v>15</v>
      </c>
      <c r="BG31" s="184"/>
      <c r="BH31" s="185" t="s">
        <v>106</v>
      </c>
      <c r="BI31" s="186"/>
      <c r="BJ31" s="187"/>
      <c r="BK31" s="188"/>
      <c r="BL31" s="189"/>
      <c r="BM31" s="4"/>
      <c r="BN31" s="199" t="s">
        <v>158</v>
      </c>
      <c r="BO31" s="200"/>
      <c r="BP31" s="201"/>
      <c r="BQ31" s="168" t="s">
        <v>107</v>
      </c>
      <c r="BR31" s="169"/>
      <c r="BS31" s="181"/>
      <c r="BT31" s="182" t="s">
        <v>160</v>
      </c>
      <c r="BU31" s="172">
        <v>8</v>
      </c>
      <c r="BV31" s="173">
        <f t="shared" si="8"/>
        <v>8</v>
      </c>
      <c r="BW31" s="184"/>
      <c r="BX31" s="185" t="s">
        <v>165</v>
      </c>
      <c r="BY31" s="186"/>
      <c r="BZ31" s="187"/>
      <c r="CA31" s="188"/>
      <c r="CB31" s="189" t="s">
        <v>108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2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3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si="12"/>
        <v/>
      </c>
      <c r="BO33" s="200"/>
      <c r="BP33" s="201"/>
      <c r="BQ33" s="168"/>
      <c r="BR33" s="169"/>
      <c r="BS33" s="181"/>
      <c r="BT33" s="182" t="str">
        <f t="shared" si="13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113</v>
      </c>
      <c r="C43" s="241"/>
      <c r="D43" s="241"/>
      <c r="E43" s="241"/>
      <c r="F43" s="242"/>
      <c r="G43" s="243"/>
      <c r="H43" s="244"/>
      <c r="I43" s="234"/>
      <c r="J43" s="245" t="s">
        <v>114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115</v>
      </c>
      <c r="C44" s="337" t="s">
        <v>116</v>
      </c>
      <c r="D44" s="338"/>
      <c r="E44" s="339"/>
      <c r="F44" s="337" t="s">
        <v>117</v>
      </c>
      <c r="G44" s="338"/>
      <c r="H44" s="339"/>
      <c r="I44" s="253"/>
      <c r="J44" s="254" t="s">
        <v>115</v>
      </c>
      <c r="K44" s="337" t="s">
        <v>116</v>
      </c>
      <c r="L44" s="338"/>
      <c r="M44" s="338"/>
      <c r="N44" s="339"/>
      <c r="O44" s="254" t="s">
        <v>118</v>
      </c>
      <c r="P44" s="255" t="s">
        <v>115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119</v>
      </c>
      <c r="D45" s="258"/>
      <c r="E45" s="258"/>
      <c r="F45" s="259"/>
      <c r="G45" s="260"/>
      <c r="H45" s="261"/>
      <c r="I45" s="262"/>
      <c r="J45" s="263">
        <v>1</v>
      </c>
      <c r="K45" s="264" t="s">
        <v>120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121</v>
      </c>
      <c r="D46" s="260"/>
      <c r="E46" s="260"/>
      <c r="F46" s="264"/>
      <c r="G46" s="260"/>
      <c r="H46" s="261"/>
      <c r="I46" s="262"/>
      <c r="J46" s="263">
        <v>2</v>
      </c>
      <c r="K46" s="264" t="s">
        <v>122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268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123</v>
      </c>
      <c r="D47" s="260"/>
      <c r="E47" s="260"/>
      <c r="F47" s="264"/>
      <c r="G47" s="260"/>
      <c r="H47" s="261"/>
      <c r="I47" s="269"/>
      <c r="J47" s="263">
        <v>3</v>
      </c>
      <c r="K47" s="264" t="s">
        <v>124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125</v>
      </c>
      <c r="D48" s="260"/>
      <c r="E48" s="260"/>
      <c r="F48" s="264"/>
      <c r="G48" s="260"/>
      <c r="H48" s="261"/>
      <c r="I48" s="269"/>
      <c r="J48" s="263">
        <v>4</v>
      </c>
      <c r="K48" s="264" t="s">
        <v>126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127</v>
      </c>
      <c r="AD48" s="274"/>
      <c r="AE48" s="275" t="s">
        <v>128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127</v>
      </c>
      <c r="AT48" s="274"/>
      <c r="AU48" s="275" t="s">
        <v>128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182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129</v>
      </c>
      <c r="D49" s="260"/>
      <c r="E49" s="260"/>
      <c r="F49" s="264"/>
      <c r="G49" s="260"/>
      <c r="H49" s="261"/>
      <c r="I49" s="269"/>
      <c r="J49" s="263">
        <v>5</v>
      </c>
      <c r="K49" s="264" t="s">
        <v>130</v>
      </c>
      <c r="L49" s="260"/>
      <c r="M49" s="260"/>
      <c r="N49" s="265"/>
      <c r="O49" s="266"/>
      <c r="P49" s="267"/>
      <c r="Q49" s="4"/>
      <c r="R49" s="277" t="s">
        <v>131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132</v>
      </c>
      <c r="AE49" s="281" t="s">
        <v>133</v>
      </c>
      <c r="AF49" s="282">
        <f>AF48*0.986</f>
        <v>4.0666347360000001</v>
      </c>
      <c r="AG49" s="4"/>
      <c r="AH49" s="277" t="s">
        <v>131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132</v>
      </c>
      <c r="AU49" s="281" t="s">
        <v>133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134</v>
      </c>
      <c r="D50" s="260"/>
      <c r="E50" s="260"/>
      <c r="F50" s="264"/>
      <c r="G50" s="260"/>
      <c r="H50" s="261"/>
      <c r="I50" s="269"/>
      <c r="J50" s="263">
        <v>6</v>
      </c>
      <c r="K50" s="264" t="s">
        <v>135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136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136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137</v>
      </c>
      <c r="D51" s="260"/>
      <c r="E51" s="260"/>
      <c r="F51" s="264"/>
      <c r="G51" s="260"/>
      <c r="H51" s="261"/>
      <c r="I51" s="269"/>
      <c r="J51" s="263">
        <v>7</v>
      </c>
      <c r="K51" s="264" t="s">
        <v>138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139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140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141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142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143</v>
      </c>
      <c r="C55" s="269"/>
      <c r="D55" s="269"/>
      <c r="E55" s="269"/>
      <c r="F55" s="269"/>
      <c r="G55" s="269"/>
      <c r="H55" s="269"/>
      <c r="I55" s="269"/>
      <c r="J55" s="302" t="s">
        <v>144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145</v>
      </c>
      <c r="K56" s="307"/>
      <c r="L56" s="307"/>
      <c r="M56" s="307"/>
      <c r="N56" s="308"/>
      <c r="O56" s="309" t="s">
        <v>146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147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148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148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148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148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148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DOOR-CR</vt:lpstr>
      <vt:lpstr>'DOOR-CR'!A.</vt:lpstr>
      <vt:lpstr>'DOOR-CR'!C.</vt:lpstr>
      <vt:lpstr>'DOOR-CR'!F.</vt:lpstr>
      <vt:lpstr>'DOOR-CR'!GCS</vt:lpstr>
      <vt:lpstr>'DOOR-CR'!GTH</vt:lpstr>
      <vt:lpstr>'DOOR-CR'!H</vt:lpstr>
      <vt:lpstr>'DOOR-CR'!h.1</vt:lpstr>
      <vt:lpstr>'DOOR-CR'!h.10</vt:lpstr>
      <vt:lpstr>'DOOR-CR'!h.2</vt:lpstr>
      <vt:lpstr>'DOOR-CR'!h.3</vt:lpstr>
      <vt:lpstr>'DOOR-CR'!h.4</vt:lpstr>
      <vt:lpstr>'DOOR-CR'!h.5</vt:lpstr>
      <vt:lpstr>'DOOR-CR'!h.6</vt:lpstr>
      <vt:lpstr>'DOOR-CR'!h.7</vt:lpstr>
      <vt:lpstr>'DOOR-CR'!h.8</vt:lpstr>
      <vt:lpstr>'DOOR-CR'!h.9</vt:lpstr>
      <vt:lpstr>'DOOR-CR'!HS</vt:lpstr>
      <vt:lpstr>'DOOR-CR'!HS.1</vt:lpstr>
      <vt:lpstr>'DOOR-CR'!HS.2</vt:lpstr>
      <vt:lpstr>'DOOR-CR'!HS.3</vt:lpstr>
      <vt:lpstr>'DOOR-CR'!HS.4</vt:lpstr>
      <vt:lpstr>'DOOR-CR'!HS.5</vt:lpstr>
      <vt:lpstr>'DOOR-CR'!Print_Area</vt:lpstr>
      <vt:lpstr>'DOOR-CR'!Q</vt:lpstr>
      <vt:lpstr>'DOOR-CR'!R.</vt:lpstr>
      <vt:lpstr>'DOOR-CR'!W</vt:lpstr>
      <vt:lpstr>'DOOR-CR'!w.1</vt:lpstr>
      <vt:lpstr>'DOOR-CR'!w.10</vt:lpstr>
      <vt:lpstr>'DOOR-CR'!w.2</vt:lpstr>
      <vt:lpstr>'DOOR-CR'!w.3</vt:lpstr>
      <vt:lpstr>'DOOR-CR'!w.4</vt:lpstr>
      <vt:lpstr>'DOOR-CR'!w.5</vt:lpstr>
      <vt:lpstr>'DOOR-CR'!w.6</vt:lpstr>
      <vt:lpstr>'DOOR-CR'!w.7</vt:lpstr>
      <vt:lpstr>'DOOR-CR'!w.8</vt:lpstr>
      <vt:lpstr>'DOOR-CR'!w.9</vt:lpstr>
      <vt:lpstr>'DOOR-CR'!WS</vt:lpstr>
      <vt:lpstr>'DOOR-CR'!WS.1</vt:lpstr>
      <vt:lpstr>'DOOR-CR'!WS.2</vt:lpstr>
      <vt:lpstr>'DOOR-CR'!WS.3</vt:lpstr>
      <vt:lpstr>'DOOR-CR'!WS.4</vt:lpstr>
      <vt:lpstr>'DOOR-CR'!WS.5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2024-07-30T06:18:07Z</dcterms:created>
  <dcterms:modified xsi:type="dcterms:W3CDTF">2024-08-20T03:22:32Z</dcterms:modified>
</cp:coreProperties>
</file>