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3DDCA37-EA21-4D8F-A071-610FB6BFF300}" xr6:coauthVersionLast="47" xr6:coauthVersionMax="47" xr10:uidLastSave="{00000000-0000-0000-0000-000000000000}"/>
  <bookViews>
    <workbookView xWindow="-108" yWindow="-108" windowWidth="23256" windowHeight="12456" xr2:uid="{F6A76ED6-2BFE-4C64-94FC-23ED16F81A3C}"/>
  </bookViews>
  <sheets>
    <sheet name="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'DOOR-CR'!$P$18</definedName>
    <definedName name="BD">"BD"</definedName>
    <definedName name="C." localSheetId="0">'DOOR-CR'!$P$17</definedName>
    <definedName name="F." localSheetId="0">'DOOR-CR'!$P$16</definedName>
    <definedName name="GCS" localSheetId="0">'DOOR-CR'!$O$12</definedName>
    <definedName name="GTH" localSheetId="0">'DOOR-CR'!$O$11</definedName>
    <definedName name="H" localSheetId="0">'DOOR-CR'!$E$12</definedName>
    <definedName name="h.1" localSheetId="0">'DOOR-CR'!$C$14</definedName>
    <definedName name="h.10" localSheetId="0">'DOOR-CR'!$E$18</definedName>
    <definedName name="h.2" localSheetId="0">'DOOR-CR'!$C$15</definedName>
    <definedName name="h.3" localSheetId="0">'DOOR-CR'!$C$16</definedName>
    <definedName name="h.4" localSheetId="0">'DOOR-CR'!$C$17</definedName>
    <definedName name="h.5" localSheetId="0">'DOOR-CR'!$C$18</definedName>
    <definedName name="h.6" localSheetId="0">'DOOR-CR'!$E$14</definedName>
    <definedName name="h.7" localSheetId="0">'DOOR-CR'!$E$15</definedName>
    <definedName name="h.8" localSheetId="0">'DOOR-CR'!$E$16</definedName>
    <definedName name="h.9" localSheetId="0">'DOOR-CR'!$E$17</definedName>
    <definedName name="HS" localSheetId="0">'DOOR-CR'!$H$12</definedName>
    <definedName name="HS.1" localSheetId="0">'DOOR-CR'!$L$14</definedName>
    <definedName name="HS.2" localSheetId="0">'DOOR-CR'!$L$15</definedName>
    <definedName name="HS.3" localSheetId="0">'DOOR-CR'!$L$16</definedName>
    <definedName name="HS.4" localSheetId="0">'DOOR-CR'!$L$17</definedName>
    <definedName name="HS.5" localSheetId="0">'DOOR-CR'!$L$18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'DOOR-CR'!$1:$61</definedName>
    <definedName name="Q" localSheetId="0">'DOOR-CR'!$I$11</definedName>
    <definedName name="R." localSheetId="0">'DOOR-CR'!$C$62</definedName>
    <definedName name="st" hidden="1">[6]Gra_Ord_In_2000!$BA$12:$BA$1655</definedName>
    <definedName name="W" localSheetId="0">'DOOR-CR'!$E$11</definedName>
    <definedName name="w.1" localSheetId="0">'DOOR-CR'!$H$14</definedName>
    <definedName name="w.10" localSheetId="0">'DOOR-CR'!$J$18</definedName>
    <definedName name="w.2" localSheetId="0">'DOOR-CR'!$H$15</definedName>
    <definedName name="w.3" localSheetId="0">'DOOR-CR'!$H$16</definedName>
    <definedName name="w.4" localSheetId="0">'DOOR-CR'!$H$17</definedName>
    <definedName name="w.5" localSheetId="0">'DOOR-CR'!$H$18</definedName>
    <definedName name="w.6" localSheetId="0">'DOOR-CR'!$J$14</definedName>
    <definedName name="w.7" localSheetId="0">'DOOR-CR'!$J$15</definedName>
    <definedName name="w.8" localSheetId="0">'DOOR-CR'!$J$16</definedName>
    <definedName name="w.9" localSheetId="0">'DOOR-CR'!$J$17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'DOOR-CR'!$L$12</definedName>
    <definedName name="WS.1" localSheetId="0">'DOOR-CR'!$N$14</definedName>
    <definedName name="WS.2" localSheetId="0">'DOOR-CR'!$N$15</definedName>
    <definedName name="WS.3" localSheetId="0">'DOOR-CR'!$N$16</definedName>
    <definedName name="WS.4" localSheetId="0">'DOOR-CR'!$N$17</definedName>
    <definedName name="WS.5" localSheetId="0">'DOOR-CR'!$N$18</definedName>
    <definedName name="Z_8BD11290_77B3_4D27_9040_BB9D2A7264B2_.wvu.PrintArea" localSheetId="0" hidden="1">'DOOR-CR'!$1:$61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Q32" i="1"/>
  <c r="BE27" i="1"/>
  <c r="BE23" i="1"/>
  <c r="BF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F32" i="1"/>
  <c r="BD32" i="1"/>
  <c r="AX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R25" i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V23" i="1"/>
  <c r="AU23" i="1"/>
  <c r="AP23" i="1"/>
  <c r="AL23" i="1"/>
  <c r="AE23" i="1"/>
  <c r="Z23" i="1"/>
  <c r="X23" i="1"/>
  <c r="AF23" i="1" s="1"/>
  <c r="V23" i="1"/>
  <c r="BV22" i="1"/>
  <c r="BF22" i="1"/>
  <c r="AU22" i="1"/>
  <c r="AP22" i="1"/>
  <c r="AL22" i="1"/>
  <c r="AE22" i="1"/>
  <c r="Z22" i="1"/>
  <c r="X22" i="1"/>
  <c r="AF22" i="1" s="1"/>
  <c r="AF48" i="1" s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AN24" i="1" s="1"/>
  <c r="AV24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BK4" i="1" l="1"/>
  <c r="AF50" i="1"/>
  <c r="AF49" i="1"/>
  <c r="BV34" i="1"/>
  <c r="BZ12" i="1"/>
  <c r="BG9" i="1"/>
  <c r="AD12" i="1"/>
  <c r="AE4" i="1"/>
  <c r="AA9" i="1"/>
  <c r="U3" i="1"/>
  <c r="CA4" i="1"/>
  <c r="BW9" i="1"/>
  <c r="AT12" i="1"/>
  <c r="AN25" i="1"/>
  <c r="AV25" i="1" s="1"/>
  <c r="AK3" i="1"/>
  <c r="BZ11" i="1"/>
  <c r="BX14" i="1"/>
  <c r="AN22" i="1"/>
  <c r="AV22" i="1" s="1"/>
  <c r="AV48" i="1" s="1"/>
  <c r="AN23" i="1"/>
  <c r="AV23" i="1" s="1"/>
  <c r="BH14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DC9F313-06DC-4CC3-B4F9-03E983F7077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D07FCC2-6013-4907-B35E-05C8CCA747E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91754EE-084E-4E86-A72D-96D135FC0B4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<sst xmlns="http://schemas.openxmlformats.org/spreadsheetml/2006/main" count="496" uniqueCount="175">
  <si>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</si>
  <si>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</si>
  <si>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</si>
  <si>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</si>
  <si>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</si>
  <si>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</si>
  <si>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</si>
  <si>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</si>
  <si>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</si>
  <si>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</si>
  <si>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</si>
  <si>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</si>
  <si>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</si>
  <si>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</si>
  <si>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</si>
  <si>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DOOR-CR OH</t>
  </si>
  <si>
    <t>Delivery Date</t>
  </si>
  <si>
    <t>Elevation Code</t>
  </si>
  <si>
    <t>52PR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</si>
  <si>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</si>
  <si>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</si>
  <si>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</si>
  <si>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U9D-81003</t>
  </si>
  <si>
    <t>Unit Code</t>
  </si>
  <si>
    <r>
      <t xml:space="preserve">H </t>
    </r>
    <r>
      <rPr>
        <sz val="10"/>
        <rFont val="Arial"/>
        <family val="2"/>
      </rPr>
      <t>item</t>
    </r>
  </si>
  <si>
    <t>U9D-80002</t>
  </si>
  <si>
    <t>52PR-O/H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</si>
  <si>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</si>
  <si>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</si>
  <si>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</si>
  <si>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</si>
  <si>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</si>
  <si>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</si>
  <si>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</si>
  <si>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</si>
  <si>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</si>
  <si>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</si>
  <si>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</si>
  <si>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</si>
  <si>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</si>
  <si>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</si>
  <si>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</si>
  <si>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</si>
  <si>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</si>
  <si>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</si>
  <si>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</si>
  <si>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</si>
  <si>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</si>
  <si>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</si>
  <si>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</si>
  <si>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</si>
  <si>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</si>
  <si>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</si>
  <si>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</si>
  <si>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</si>
  <si>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</si>
  <si>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</si>
  <si>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</si>
  <si>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</si>
  <si>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</si>
  <si>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</si>
  <si>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</si>
  <si>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</si>
  <si>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</si>
  <si>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</si>
  <si>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</si>
  <si>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</si>
  <si>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</si>
  <si>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</si>
  <si>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</si>
  <si>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</si>
  <si>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</si>
  <si>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</si>
  <si>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</si>
  <si>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</si>
  <si>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</si>
  <si>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</si>
  <si>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</si>
  <si>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</si>
  <si>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</si>
  <si>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</si>
  <si>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</si>
  <si>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</si>
  <si>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</si>
  <si>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</si>
  <si>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</si>
  <si>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9K-11374</t>
  </si>
  <si>
    <t>JAMB(L)</t>
  </si>
  <si>
    <t>9K-87149</t>
  </si>
  <si>
    <t>BOTTOM RAIL</t>
  </si>
  <si>
    <t>9K-10707</t>
  </si>
  <si>
    <t>9K-11415</t>
  </si>
  <si>
    <t>JAMB(R)</t>
  </si>
  <si>
    <t>HINGE STILE</t>
  </si>
  <si>
    <t>9K-87148</t>
  </si>
  <si>
    <t>9K-20849</t>
  </si>
  <si>
    <t>9K-11370</t>
  </si>
  <si>
    <t>LOCK STILE</t>
  </si>
  <si>
    <t>2K-22464</t>
  </si>
  <si>
    <t>M</t>
  </si>
  <si>
    <t>9K-30180</t>
  </si>
  <si>
    <t>9K-30241</t>
  </si>
  <si>
    <t>9K-20669</t>
  </si>
  <si>
    <t>MS-4010</t>
  </si>
  <si>
    <t>9K-20623</t>
  </si>
  <si>
    <t>EF-4010D7</t>
  </si>
  <si>
    <t>BM-4025G</t>
  </si>
  <si>
    <t>S</t>
  </si>
  <si>
    <t>FOR HINGE</t>
  </si>
  <si>
    <t>EF-4012D7</t>
  </si>
  <si>
    <t>9K-30171</t>
  </si>
  <si>
    <t>BM-4070G</t>
  </si>
  <si>
    <t>K-6519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</si>
  <si>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</si>
  <si>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</si>
  <si>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</si>
  <si>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</si>
  <si>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</si>
  <si>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</si>
  <si>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</si>
  <si>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</si>
  <si>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</si>
  <si>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</si>
  <si>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</si>
  <si>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</si>
  <si>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</si>
  <si>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</si>
  <si>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</si>
  <si>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</si>
  <si>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</si>
  <si>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</si>
  <si>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</si>
  <si>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</si>
  <si>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</si>
  <si>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</si>
  <si>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</si>
  <si>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</si>
  <si>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</si>
  <si>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</si>
  <si>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</si>
  <si>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</si>
  <si>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</si>
  <si>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</si>
  <si>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</si>
  <si>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</si>
  <si>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</si>
  <si>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</si>
  <si>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</si>
  <si>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</si>
  <si>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</si>
  <si>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</si>
  <si>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</si>
  <si>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</si>
  <si>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</si>
  <si>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</si>
  <si>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</si>
  <si>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</si>
  <si>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 MATERIAL</t>
  </si>
  <si>
    <t>LABEL</t>
  </si>
  <si>
    <t>SCREW</t>
  </si>
  <si>
    <t>9K-13470</t>
  </si>
  <si>
    <t>YS</t>
  </si>
  <si>
    <t>Y</t>
  </si>
  <si>
    <t>YK</t>
  </si>
  <si>
    <t>FOR HEAD, JAMB(L), JAMB(R)</t>
  </si>
  <si>
    <t>FOR BACK P, LOCK REC</t>
  </si>
  <si>
    <t>FOR JOINT FRAME</t>
  </si>
  <si>
    <t>HANDLE SET</t>
  </si>
  <si>
    <t>REINFORCEMENT</t>
  </si>
  <si>
    <t>DOOR CAP</t>
  </si>
  <si>
    <t>SETTING BLOCK</t>
  </si>
  <si>
    <t>GASKET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</si>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</sst>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43073D97-E8E1-430D-8552-54BEF6683714}"/>
    <cellStyle name="Normal" xfId="0" builtinId="0"/>
    <cellStyle name="Normal 10" xfId="2" xr:uid="{68B117CD-2140-4DCC-A257-4EAEC74056A8}"/>
    <cellStyle name="Normal 2" xfId="1" xr:uid="{90934F73-7128-4E79-81B5-397B685A8F2C}"/>
    <cellStyle name="Normal 5" xfId="4" xr:uid="{355E9D6D-C825-4681-8ED2-6E7BBA235F22}"/>
    <cellStyle name="Normal_COBA 2" xfId="5" xr:uid="{8C22B787-3A9D-4321-B5CF-0C9445B07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210C179-0C2D-48B1-B347-6B818377F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F8D7736-90FA-4E0E-B095-AEEE5CED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D321E53-8A5D-4D59-9D9B-32696317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9BF1741-2FB4-40D8-ADF6-E7E6EC005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569519B3-2CF2-41D5-A0EF-60F9EDD6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27B622B-47A9-4214-8DD5-E433B236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9ED641D-1B42-48F1-8291-D2CAD530C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167641</xdr:colOff>
      <xdr:row>36</xdr:row>
      <xdr:rowOff>179107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1BBB687-380E-4749-9657-EAD31685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1" y="4107180"/>
          <a:ext cx="1706880" cy="2838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16B5-89D5-4FED-A98D-2C503D45566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6" sqref="R26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45524.446433796293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45524.446433796293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45524.446433796293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45524.446433796293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45524.446433796293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DOOR-CR OH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DOOR-CR OH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DOOR-CR OH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DOOR-CR OH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U9D-81003</v>
      </c>
      <c r="AF9" s="61"/>
      <c r="AG9" s="3"/>
      <c r="AH9" s="54" t="s">
        <v>20</v>
      </c>
      <c r="AI9" s="37"/>
      <c r="AJ9" s="38"/>
      <c r="AK9" s="55" t="str">
        <f>IF($E$9&gt;0,$E$9,"")</f>
        <v>52PR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U9D-81003</v>
      </c>
      <c r="AV9" s="61"/>
      <c r="AW9" s="3"/>
      <c r="AX9" s="54" t="s">
        <v>20</v>
      </c>
      <c r="AY9" s="37"/>
      <c r="AZ9" s="38"/>
      <c r="BA9" s="55" t="str">
        <f>IF(E9&gt;0,E9,"")</f>
        <v>52PR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U9D-81003</v>
      </c>
      <c r="BL9" s="61"/>
      <c r="BM9" s="3"/>
      <c r="BN9" s="54" t="s">
        <v>20</v>
      </c>
      <c r="BO9" s="37"/>
      <c r="BP9" s="38"/>
      <c r="BQ9" s="55" t="str">
        <f>IF(U9&gt;0,U9,"")</f>
        <v>52PR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U9D-80002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U9D-80002</v>
      </c>
      <c r="AV10" s="61"/>
      <c r="AW10" s="3"/>
      <c r="AX10" s="54" t="s">
        <v>23</v>
      </c>
      <c r="AY10" s="37"/>
      <c r="AZ10" s="38"/>
      <c r="BA10" s="55" t="str">
        <f>IF($U$10&gt;0,$U$10,"")</f>
        <v>52PR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U9D-80002</v>
      </c>
      <c r="BL10" s="61"/>
      <c r="BM10" s="3"/>
      <c r="BN10" s="54" t="s">
        <v>23</v>
      </c>
      <c r="BO10" s="37"/>
      <c r="BP10" s="38"/>
      <c r="BQ10" s="55" t="str">
        <f>IF($AK$10&gt;0,$AK$10,"")</f>
        <v>52PR-O/H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U9D-80002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150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150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151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151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152</v>
      </c>
      <c r="AY22" s="200"/>
      <c r="AZ22" s="201"/>
      <c r="BA22" s="205" t="s">
        <v>160</v>
      </c>
      <c r="BB22" s="169"/>
      <c r="BC22" s="181"/>
      <c r="BD22" s="182" t="s">
        <v>161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167</v>
      </c>
      <c r="BO22" s="200"/>
      <c r="BP22" s="201"/>
      <c r="BQ22" s="205" t="s">
        <v>86</v>
      </c>
      <c r="BR22" s="169"/>
      <c r="BS22" s="181"/>
      <c r="BT22" s="182" t="s">
        <v>161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3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153</v>
      </c>
      <c r="AY23" s="200"/>
      <c r="AZ23" s="201"/>
      <c r="BA23" s="168" t="s">
        <v>110</v>
      </c>
      <c r="BB23" s="169"/>
      <c r="BC23" s="181"/>
      <c r="BD23" s="182" t="s">
        <v>162</v>
      </c>
      <c r="BE23" s="172">
        <f>IF(W&lt;=861,2,3)+IF(H&lt;=1900,9,IF(H&lt;=2300,10,IF(H&lt;=2700,11,12)))+IF(H&lt;=1756,5,IF(H&lt;=2156,6,IF(H&lt;=2556,7,IF(H&lt;=2956,8,9))))</f>
        <v>24</v>
      </c>
      <c r="BF23" s="173">
        <f t="shared" si="7"/>
        <v>24</v>
      </c>
      <c r="BG23" s="184"/>
      <c r="BH23" s="185" t="s">
        <v>164</v>
      </c>
      <c r="BI23" s="186"/>
      <c r="BJ23" s="187"/>
      <c r="BK23" s="206"/>
      <c r="BL23" s="189" t="s">
        <v>107</v>
      </c>
      <c r="BM23" s="4"/>
      <c r="BN23" s="199" t="s">
        <v>154</v>
      </c>
      <c r="BO23" s="200"/>
      <c r="BP23" s="201"/>
      <c r="BQ23" s="168" t="s">
        <v>91</v>
      </c>
      <c r="BR23" s="169"/>
      <c r="BS23" s="181"/>
      <c r="BT23" s="182" t="s">
        <v>161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4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CONCATENATE("a-15.5= ",C.-15.5)</f>
        <v>a-15.5= 984,5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3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154</v>
      </c>
      <c r="AY24" s="200"/>
      <c r="AZ24" s="201"/>
      <c r="BA24" s="168" t="s">
        <v>85</v>
      </c>
      <c r="BB24" s="169"/>
      <c r="BC24" s="181"/>
      <c r="BD24" s="182" t="s">
        <v>161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168</v>
      </c>
      <c r="BO24" s="200"/>
      <c r="BP24" s="201"/>
      <c r="BQ24" s="168" t="s">
        <v>96</v>
      </c>
      <c r="BR24" s="169"/>
      <c r="BS24" s="181"/>
      <c r="BT24" s="182" t="s">
        <v>161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5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 t="str">
        <f>CONCATENATE("as= ",A.)</f>
        <v>as= 990</v>
      </c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155</v>
      </c>
      <c r="AY25" s="200"/>
      <c r="AZ25" s="201"/>
      <c r="BA25" s="168" t="s">
        <v>90</v>
      </c>
      <c r="BB25" s="169"/>
      <c r="BC25" s="181"/>
      <c r="BD25" s="182" t="s">
        <v>161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169</v>
      </c>
      <c r="BO25" s="200"/>
      <c r="BP25" s="201"/>
      <c r="BQ25" s="168" t="s">
        <v>100</v>
      </c>
      <c r="BR25" s="169"/>
      <c r="BS25" s="181"/>
      <c r="BT25" s="182" t="s">
        <v>172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156</v>
      </c>
      <c r="AY26" s="200"/>
      <c r="AZ26" s="201"/>
      <c r="BA26" s="168" t="s">
        <v>95</v>
      </c>
      <c r="BB26" s="169"/>
      <c r="BC26" s="181"/>
      <c r="BD26" s="182" t="s">
        <v>163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170</v>
      </c>
      <c r="BO26" s="200"/>
      <c r="BP26" s="201"/>
      <c r="BQ26" s="168" t="s">
        <v>102</v>
      </c>
      <c r="BR26" s="169"/>
      <c r="BS26" s="181"/>
      <c r="BT26" s="182" t="s">
        <v>163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157</v>
      </c>
      <c r="AY27" s="200"/>
      <c r="AZ27" s="201"/>
      <c r="BA27" s="168" t="s">
        <v>98</v>
      </c>
      <c r="BB27" s="169"/>
      <c r="BC27" s="181"/>
      <c r="BD27" s="182" t="s">
        <v>163</v>
      </c>
      <c r="BE27" s="172">
        <f>((W-61)+((H-38)*2))/1000</f>
        <v>6.8630000000000004</v>
      </c>
      <c r="BF27" s="173">
        <f t="shared" si="7"/>
        <v>6.8630000000000004</v>
      </c>
      <c r="BG27" s="213" t="s">
        <v>99</v>
      </c>
      <c r="BH27" s="185"/>
      <c r="BI27" s="186"/>
      <c r="BJ27" s="187"/>
      <c r="BK27" s="188"/>
      <c r="BL27" s="189"/>
      <c r="BM27" s="4"/>
      <c r="BN27" s="199" t="s">
        <v>170</v>
      </c>
      <c r="BO27" s="200"/>
      <c r="BP27" s="201"/>
      <c r="BQ27" s="168" t="s">
        <v>104</v>
      </c>
      <c r="BR27" s="169"/>
      <c r="BS27" s="181"/>
      <c r="BT27" s="182" t="s">
        <v>163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158</v>
      </c>
      <c r="AY28" s="200"/>
      <c r="AZ28" s="201"/>
      <c r="BA28" s="168" t="s">
        <v>101</v>
      </c>
      <c r="BB28" s="169"/>
      <c r="BC28" s="181"/>
      <c r="BD28" s="182" t="s">
        <v>161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159</v>
      </c>
      <c r="BO28" s="200"/>
      <c r="BP28" s="201"/>
      <c r="BQ28" s="168" t="s">
        <v>103</v>
      </c>
      <c r="BR28" s="169"/>
      <c r="BS28" s="181"/>
      <c r="BT28" s="182" t="s">
        <v>161</v>
      </c>
      <c r="BU28" s="172">
        <v>22</v>
      </c>
      <c r="BV28" s="173">
        <f t="shared" si="8"/>
        <v>22</v>
      </c>
      <c r="BW28" s="184"/>
      <c r="BX28" s="185" t="s">
        <v>173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159</v>
      </c>
      <c r="AY29" s="200"/>
      <c r="AZ29" s="201"/>
      <c r="BA29" s="168" t="s">
        <v>103</v>
      </c>
      <c r="BB29" s="169"/>
      <c r="BC29" s="181"/>
      <c r="BD29" s="182" t="s">
        <v>161</v>
      </c>
      <c r="BE29" s="172">
        <v>9</v>
      </c>
      <c r="BF29" s="173">
        <f t="shared" si="7"/>
        <v>9</v>
      </c>
      <c r="BG29" s="184"/>
      <c r="BH29" s="185" t="s">
        <v>165</v>
      </c>
      <c r="BI29" s="186"/>
      <c r="BJ29" s="187"/>
      <c r="BK29" s="188"/>
      <c r="BL29" s="189"/>
      <c r="BM29" s="4"/>
      <c r="BN29" s="199" t="s">
        <v>159</v>
      </c>
      <c r="BO29" s="200"/>
      <c r="BP29" s="201"/>
      <c r="BQ29" s="168" t="s">
        <v>105</v>
      </c>
      <c r="BR29" s="169"/>
      <c r="BS29" s="181"/>
      <c r="BT29" s="182" t="s">
        <v>161</v>
      </c>
      <c r="BU29" s="172">
        <v>2</v>
      </c>
      <c r="BV29" s="173">
        <f t="shared" si="8"/>
        <v>2</v>
      </c>
      <c r="BW29" s="184"/>
      <c r="BX29" s="185" t="s">
        <v>174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159</v>
      </c>
      <c r="AY30" s="200"/>
      <c r="AZ30" s="201"/>
      <c r="BA30" s="168" t="s">
        <v>105</v>
      </c>
      <c r="BB30" s="169"/>
      <c r="BC30" s="181"/>
      <c r="BD30" s="182" t="s">
        <v>161</v>
      </c>
      <c r="BE30" s="172">
        <v>15</v>
      </c>
      <c r="BF30" s="173">
        <f t="shared" si="7"/>
        <v>15</v>
      </c>
      <c r="BG30" s="184"/>
      <c r="BH30" s="185" t="s">
        <v>108</v>
      </c>
      <c r="BI30" s="186"/>
      <c r="BJ30" s="187"/>
      <c r="BK30" s="188"/>
      <c r="BL30" s="189"/>
      <c r="BM30" s="4"/>
      <c r="BN30" s="199" t="s">
        <v>159</v>
      </c>
      <c r="BO30" s="200"/>
      <c r="BP30" s="201"/>
      <c r="BQ30" s="168" t="s">
        <v>109</v>
      </c>
      <c r="BR30" s="169"/>
      <c r="BS30" s="181"/>
      <c r="BT30" s="182" t="s">
        <v>161</v>
      </c>
      <c r="BU30" s="172">
        <v>8</v>
      </c>
      <c r="BV30" s="173">
        <f t="shared" si="8"/>
        <v>8</v>
      </c>
      <c r="BW30" s="184"/>
      <c r="BX30" s="185" t="s">
        <v>174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159</v>
      </c>
      <c r="AY31" s="200"/>
      <c r="AZ31" s="201"/>
      <c r="BA31" s="168" t="s">
        <v>106</v>
      </c>
      <c r="BB31" s="169"/>
      <c r="BC31" s="181"/>
      <c r="BD31" s="182" t="s">
        <v>161</v>
      </c>
      <c r="BE31" s="172">
        <v>4</v>
      </c>
      <c r="BF31" s="173">
        <f t="shared" si="7"/>
        <v>4</v>
      </c>
      <c r="BG31" s="184"/>
      <c r="BH31" s="185" t="s">
        <v>166</v>
      </c>
      <c r="BI31" s="186"/>
      <c r="BJ31" s="187"/>
      <c r="BK31" s="188"/>
      <c r="BL31" s="189" t="s">
        <v>107</v>
      </c>
      <c r="BM31" s="4"/>
      <c r="BN31" s="199" t="s">
        <v>153</v>
      </c>
      <c r="BO31" s="200"/>
      <c r="BP31" s="201"/>
      <c r="BQ31" s="168" t="s">
        <v>112</v>
      </c>
      <c r="BR31" s="169"/>
      <c r="BS31" s="181"/>
      <c r="BT31" s="182" t="s">
        <v>162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107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171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163</v>
      </c>
      <c r="BU32" s="172">
        <f>((2*WS.1)+(2*HS.1)-524)/1000</f>
        <v>7.26</v>
      </c>
      <c r="BV32" s="173">
        <f t="shared" si="8"/>
        <v>7.26</v>
      </c>
      <c r="BW32" s="184" t="s">
        <v>99</v>
      </c>
      <c r="BX32" s="185"/>
      <c r="BY32" s="186"/>
      <c r="BZ32" s="187"/>
      <c r="CA32" s="188"/>
      <c r="CB32" s="189" t="s">
        <v>107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159</v>
      </c>
      <c r="BO33" s="200"/>
      <c r="BP33" s="201"/>
      <c r="BQ33" s="168" t="s">
        <v>111</v>
      </c>
      <c r="BR33" s="169"/>
      <c r="BS33" s="181"/>
      <c r="BT33" s="182" t="s">
        <v>161</v>
      </c>
      <c r="BU33" s="172">
        <v>8</v>
      </c>
      <c r="BV33" s="173">
        <f t="shared" si="8"/>
        <v>8</v>
      </c>
      <c r="BW33" s="213"/>
      <c r="BX33" s="185" t="s">
        <v>166</v>
      </c>
      <c r="BY33" s="186"/>
      <c r="BZ33" s="187"/>
      <c r="CA33" s="188"/>
      <c r="CB33" s="189" t="s">
        <v>107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159</v>
      </c>
      <c r="BO34" s="200"/>
      <c r="BP34" s="201"/>
      <c r="BQ34" s="168" t="s">
        <v>105</v>
      </c>
      <c r="BR34" s="169"/>
      <c r="BS34" s="181"/>
      <c r="BT34" s="182" t="s">
        <v>161</v>
      </c>
      <c r="BU34" s="172">
        <v>15</v>
      </c>
      <c r="BV34" s="173">
        <f t="shared" si="8"/>
        <v>15</v>
      </c>
      <c r="BW34" s="213"/>
      <c r="BX34" s="185" t="s">
        <v>108</v>
      </c>
      <c r="BY34" s="186"/>
      <c r="BZ34" s="187"/>
      <c r="CA34" s="188"/>
      <c r="CB34" s="189" t="s">
        <v>107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tr">
        <f t="shared" ref="BN22:BN60" si="12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3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tr">
        <f t="shared" si="12"/>
        <v/>
      </c>
      <c r="BO36" s="200"/>
      <c r="BP36" s="201"/>
      <c r="BQ36" s="168"/>
      <c r="BR36" s="169"/>
      <c r="BS36" s="181"/>
      <c r="BT36" s="182" t="str">
        <f t="shared" si="13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113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114</v>
      </c>
      <c r="C43" s="241"/>
      <c r="D43" s="241"/>
      <c r="E43" s="241"/>
      <c r="F43" s="242"/>
      <c r="G43" s="243"/>
      <c r="H43" s="244"/>
      <c r="I43" s="234"/>
      <c r="J43" s="245" t="s">
        <v>115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116</v>
      </c>
      <c r="C44" s="337" t="s">
        <v>117</v>
      </c>
      <c r="D44" s="338"/>
      <c r="E44" s="339"/>
      <c r="F44" s="337" t="s">
        <v>118</v>
      </c>
      <c r="G44" s="338"/>
      <c r="H44" s="339"/>
      <c r="I44" s="253"/>
      <c r="J44" s="254" t="s">
        <v>116</v>
      </c>
      <c r="K44" s="337" t="s">
        <v>117</v>
      </c>
      <c r="L44" s="338"/>
      <c r="M44" s="338"/>
      <c r="N44" s="339"/>
      <c r="O44" s="254" t="s">
        <v>119</v>
      </c>
      <c r="P44" s="255" t="s">
        <v>116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120</v>
      </c>
      <c r="D45" s="258"/>
      <c r="E45" s="258"/>
      <c r="F45" s="259"/>
      <c r="G45" s="260"/>
      <c r="H45" s="261"/>
      <c r="I45" s="262"/>
      <c r="J45" s="263">
        <v>1</v>
      </c>
      <c r="K45" s="264" t="s">
        <v>121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122</v>
      </c>
      <c r="D46" s="260"/>
      <c r="E46" s="260"/>
      <c r="F46" s="264"/>
      <c r="G46" s="260"/>
      <c r="H46" s="261"/>
      <c r="I46" s="262"/>
      <c r="J46" s="263">
        <v>2</v>
      </c>
      <c r="K46" s="264" t="s">
        <v>123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124</v>
      </c>
      <c r="D47" s="260"/>
      <c r="E47" s="260"/>
      <c r="F47" s="264"/>
      <c r="G47" s="260"/>
      <c r="H47" s="261"/>
      <c r="I47" s="269"/>
      <c r="J47" s="263">
        <v>3</v>
      </c>
      <c r="K47" s="264" t="s">
        <v>125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126</v>
      </c>
      <c r="D48" s="260"/>
      <c r="E48" s="260"/>
      <c r="F48" s="264"/>
      <c r="G48" s="260"/>
      <c r="H48" s="261"/>
      <c r="I48" s="269"/>
      <c r="J48" s="263">
        <v>4</v>
      </c>
      <c r="K48" s="264" t="s">
        <v>127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128</v>
      </c>
      <c r="AD48" s="274"/>
      <c r="AE48" s="275" t="s">
        <v>129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128</v>
      </c>
      <c r="AT48" s="274"/>
      <c r="AU48" s="275" t="s">
        <v>129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130</v>
      </c>
      <c r="D49" s="260"/>
      <c r="E49" s="260"/>
      <c r="F49" s="264"/>
      <c r="G49" s="260"/>
      <c r="H49" s="261"/>
      <c r="I49" s="269"/>
      <c r="J49" s="263">
        <v>5</v>
      </c>
      <c r="K49" s="264" t="s">
        <v>131</v>
      </c>
      <c r="L49" s="260"/>
      <c r="M49" s="260"/>
      <c r="N49" s="265"/>
      <c r="O49" s="266"/>
      <c r="P49" s="267"/>
      <c r="Q49" s="4"/>
      <c r="R49" s="277" t="s">
        <v>132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133</v>
      </c>
      <c r="AE49" s="281" t="s">
        <v>134</v>
      </c>
      <c r="AF49" s="282">
        <f>AF48*0.986</f>
        <v>4.0666347360000001</v>
      </c>
      <c r="AG49" s="4"/>
      <c r="AH49" s="277" t="s">
        <v>132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133</v>
      </c>
      <c r="AU49" s="281" t="s">
        <v>134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135</v>
      </c>
      <c r="D50" s="260"/>
      <c r="E50" s="260"/>
      <c r="F50" s="264"/>
      <c r="G50" s="260"/>
      <c r="H50" s="261"/>
      <c r="I50" s="269"/>
      <c r="J50" s="263">
        <v>6</v>
      </c>
      <c r="K50" s="264" t="s">
        <v>136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137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137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138</v>
      </c>
      <c r="D51" s="260"/>
      <c r="E51" s="260"/>
      <c r="F51" s="264"/>
      <c r="G51" s="260"/>
      <c r="H51" s="261"/>
      <c r="I51" s="269"/>
      <c r="J51" s="263">
        <v>7</v>
      </c>
      <c r="K51" s="264" t="s">
        <v>139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140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141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142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143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144</v>
      </c>
      <c r="C55" s="269"/>
      <c r="D55" s="269"/>
      <c r="E55" s="269"/>
      <c r="F55" s="269"/>
      <c r="G55" s="269"/>
      <c r="H55" s="269"/>
      <c r="I55" s="269"/>
      <c r="J55" s="302" t="s">
        <v>145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146</v>
      </c>
      <c r="K56" s="307"/>
      <c r="L56" s="307"/>
      <c r="M56" s="307"/>
      <c r="N56" s="308"/>
      <c r="O56" s="309" t="s">
        <v>147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148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149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149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149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149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149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DOOR-CR</vt:lpstr>
      <vt:lpstr>'DOOR-CR'!A.</vt:lpstr>
      <vt:lpstr>'DOOR-CR'!C.</vt:lpstr>
      <vt:lpstr>'DOOR-CR'!F.</vt:lpstr>
      <vt:lpstr>'DOOR-CR'!GCS</vt:lpstr>
      <vt:lpstr>'DOOR-CR'!GTH</vt:lpstr>
      <vt:lpstr>'DOOR-CR'!H</vt:lpstr>
      <vt:lpstr>'DOOR-CR'!h.1</vt:lpstr>
      <vt:lpstr>'DOOR-CR'!h.10</vt:lpstr>
      <vt:lpstr>'DOOR-CR'!h.2</vt:lpstr>
      <vt:lpstr>'DOOR-CR'!h.3</vt:lpstr>
      <vt:lpstr>'DOOR-CR'!h.4</vt:lpstr>
      <vt:lpstr>'DOOR-CR'!h.5</vt:lpstr>
      <vt:lpstr>'DOOR-CR'!h.6</vt:lpstr>
      <vt:lpstr>'DOOR-CR'!h.7</vt:lpstr>
      <vt:lpstr>'DOOR-CR'!h.8</vt:lpstr>
      <vt:lpstr>'DOOR-CR'!h.9</vt:lpstr>
      <vt:lpstr>'DOOR-CR'!HS</vt:lpstr>
      <vt:lpstr>'DOOR-CR'!HS.1</vt:lpstr>
      <vt:lpstr>'DOOR-CR'!HS.2</vt:lpstr>
      <vt:lpstr>'DOOR-CR'!HS.3</vt:lpstr>
      <vt:lpstr>'DOOR-CR'!HS.4</vt:lpstr>
      <vt:lpstr>'DOOR-CR'!HS.5</vt:lpstr>
      <vt:lpstr>'DOOR-CR'!Print_Area</vt:lpstr>
      <vt:lpstr>'DOOR-CR'!Q</vt:lpstr>
      <vt:lpstr>'DOOR-CR'!R.</vt:lpstr>
      <vt:lpstr>'DOOR-CR'!W</vt:lpstr>
      <vt:lpstr>'DOOR-CR'!w.1</vt:lpstr>
      <vt:lpstr>'DOOR-CR'!w.10</vt:lpstr>
      <vt:lpstr>'DOOR-CR'!w.2</vt:lpstr>
      <vt:lpstr>'DOOR-CR'!w.3</vt:lpstr>
      <vt:lpstr>'DOOR-CR'!w.4</vt:lpstr>
      <vt:lpstr>'DOOR-CR'!w.5</vt:lpstr>
      <vt:lpstr>'DOOR-CR'!w.6</vt:lpstr>
      <vt:lpstr>'DOOR-CR'!w.7</vt:lpstr>
      <vt:lpstr>'DOOR-CR'!w.8</vt:lpstr>
      <vt:lpstr>'DOOR-CR'!w.9</vt:lpstr>
      <vt:lpstr>'DOOR-CR'!WS</vt:lpstr>
      <vt:lpstr>'DOOR-CR'!WS.1</vt:lpstr>
      <vt:lpstr>'DOOR-CR'!WS.2</vt:lpstr>
      <vt:lpstr>'DOOR-CR'!WS.3</vt:lpstr>
      <vt:lpstr>'DOOR-CR'!WS.4</vt:lpstr>
      <vt:lpstr>'DOOR-CR'!WS.5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2024-07-30T06:28:48Z</dcterms:created>
  <dcterms:modified xsi:type="dcterms:W3CDTF">2024-08-20T03:42:56Z</dcterms:modified>
</cp:coreProperties>
</file>